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NEW_US\InputData\trans\BAADTbVT\"/>
    </mc:Choice>
  </mc:AlternateContent>
  <xr:revisionPtr revIDLastSave="0" documentId="13_ncr:1_{E25A96D9-5BF5-4B55-8EF4-B2B9C6846C80}" xr6:coauthVersionLast="46" xr6:coauthVersionMax="46" xr10:uidLastSave="{00000000-0000-0000-0000-000000000000}"/>
  <bookViews>
    <workbookView xWindow="2880" yWindow="945" windowWidth="24030" windowHeight="14220" firstSheet="12" activeTab="14" xr2:uid="{00000000-000D-0000-FFFF-FFFF00000000}"/>
  </bookViews>
  <sheets>
    <sheet name="About" sheetId="1" r:id="rId1"/>
    <sheet name="SYVbT-passenger" sheetId="19" r:id="rId2"/>
    <sheet name="SYVbT-freight" sheetId="20" r:id="rId3"/>
    <sheet name="AVLo-passengers" sheetId="21" r:id="rId4"/>
    <sheet name="AVLo-freight" sheetId="22" r:id="rId5"/>
    <sheet name="AEO 36" sheetId="27" r:id="rId6"/>
    <sheet name="AEO 7" sheetId="16" r:id="rId7"/>
    <sheet name="AEO 46" sheetId="25" r:id="rId8"/>
    <sheet name="AEO 47" sheetId="17" r:id="rId9"/>
    <sheet name="AEO 49" sheetId="24" r:id="rId10"/>
    <sheet name="NHTSA Motorbikes" sheetId="7" r:id="rId11"/>
    <sheet name="NTS 1-40" sheetId="23" r:id="rId12"/>
    <sheet name="NRBS 40" sheetId="13" r:id="rId13"/>
    <sheet name="Jet Fuel Scaling_SY" sheetId="26" r:id="rId14"/>
    <sheet name="BAADTbVT-passengers" sheetId="6" r:id="rId15"/>
    <sheet name="BAADTbVT-freight" sheetId="12" r:id="rId16"/>
  </sheets>
  <externalReferences>
    <externalReference r:id="rId17"/>
    <externalReference r:id="rId18"/>
  </externalReferences>
  <definedNames>
    <definedName name="Eno_TM" localSheetId="11">'[1]1997  Table 1a Modified'!#REF!</definedName>
    <definedName name="Eno_TM">'[2]1997  Table 1a Modified'!#REF!</definedName>
    <definedName name="Eno_Tons" localSheetId="11">'[1]1997  Table 1a Modified'!#REF!</definedName>
    <definedName name="Eno_Tons">'[2]1997  Table 1a Modified'!#REF!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um_T2" localSheetId="11">'[1]1997  Table 1a Modified'!#REF!</definedName>
    <definedName name="Sum_T2">'[2]1997  Table 1a Modified'!#REF!</definedName>
    <definedName name="Sum_TTM" localSheetId="11">'[1]1997  Table 1a Modified'!#REF!</definedName>
    <definedName name="Sum_TTM">'[2]1997  Table 1a Modified'!#REF!</definedName>
    <definedName name="ti_tbl_50" localSheetId="11">#REF!</definedName>
    <definedName name="ti_tbl_50">#REF!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C4" i="6"/>
  <c r="D4" i="6" s="1"/>
  <c r="E4" i="6" s="1"/>
  <c r="F4" i="6" s="1"/>
  <c r="G4" i="6" s="1"/>
  <c r="H4" i="6" s="1"/>
  <c r="I4" i="6" s="1"/>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B2" i="6"/>
  <c r="F90" i="26" l="1"/>
  <c r="F84" i="26"/>
  <c r="F106" i="26"/>
  <c r="F100" i="26"/>
  <c r="D15" i="26"/>
  <c r="H122" i="26" s="1"/>
  <c r="F43" i="26" l="1"/>
  <c r="F59" i="26" s="1"/>
  <c r="F37" i="26"/>
  <c r="B2" i="12"/>
  <c r="B3" i="12"/>
  <c r="F53" i="26" l="1"/>
  <c r="F115" i="26" s="1"/>
  <c r="G115" i="26" s="1"/>
  <c r="F121" i="26"/>
  <c r="F15" i="26"/>
  <c r="C7" i="12"/>
  <c r="B6" i="12"/>
  <c r="B5" i="12"/>
  <c r="B4" i="12" l="1"/>
  <c r="G121" i="26"/>
  <c r="G122" i="26"/>
  <c r="B4" i="6"/>
  <c r="B6" i="6"/>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R7" i="6" s="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D7" i="6" l="1"/>
  <c r="J7" i="6"/>
  <c r="AH7" i="6"/>
  <c r="U7" i="6"/>
  <c r="N7" i="6"/>
  <c r="AC7" i="6"/>
  <c r="Z7" i="6"/>
  <c r="AE7" i="6"/>
  <c r="E7" i="6"/>
  <c r="S7" i="6"/>
  <c r="K7" i="6"/>
  <c r="Y7" i="6"/>
  <c r="L7" i="6"/>
  <c r="V7" i="6"/>
  <c r="O7" i="6"/>
  <c r="AF7" i="6"/>
  <c r="G7" i="6"/>
  <c r="H7" i="6"/>
  <c r="AB7" i="6"/>
  <c r="C7" i="6"/>
  <c r="Q7" i="6"/>
  <c r="D7" i="6"/>
  <c r="M7" i="6"/>
  <c r="AA7" i="6"/>
  <c r="F7" i="6"/>
  <c r="AG7" i="6"/>
  <c r="X7" i="6"/>
  <c r="W7" i="6"/>
  <c r="T7" i="6"/>
  <c r="P7" i="6"/>
  <c r="I7" i="6"/>
  <c r="P5" i="6"/>
  <c r="S5" i="6"/>
  <c r="L2" i="6"/>
  <c r="AH2" i="6"/>
  <c r="K2" i="6"/>
  <c r="C5" i="6"/>
  <c r="AE2" i="6"/>
  <c r="C2" i="6"/>
  <c r="V5" i="6"/>
  <c r="V2" i="6"/>
  <c r="AC5" i="6"/>
  <c r="M2" i="6"/>
  <c r="T2" i="6"/>
  <c r="W2" i="6"/>
  <c r="AG5" i="6"/>
  <c r="U2" i="6"/>
  <c r="AB5" i="6"/>
  <c r="U3" i="6"/>
  <c r="V3" i="6"/>
  <c r="T3" i="6"/>
  <c r="AG3" i="6"/>
  <c r="AE3" i="6"/>
  <c r="Z3" i="6"/>
  <c r="Q2" i="6"/>
  <c r="AF5" i="6"/>
  <c r="F5" i="6"/>
  <c r="AE5" i="6"/>
  <c r="H2" i="6"/>
  <c r="Z2" i="6"/>
  <c r="O3" i="6"/>
  <c r="AF3" i="6"/>
  <c r="P2" i="6"/>
  <c r="F2" i="6"/>
  <c r="Y2" i="6"/>
  <c r="S3" i="6"/>
  <c r="I3" i="6"/>
  <c r="R2" i="6"/>
  <c r="I2" i="6"/>
  <c r="AA2" i="6"/>
  <c r="C3" i="6"/>
  <c r="X3" i="6"/>
  <c r="O2" i="6"/>
  <c r="E2" i="6"/>
  <c r="J3" i="6"/>
  <c r="AH3" i="6"/>
  <c r="E3" i="6"/>
  <c r="W3" i="6"/>
  <c r="F3" i="6"/>
  <c r="H3" i="6"/>
  <c r="AF2" i="6"/>
  <c r="AD2" i="6"/>
  <c r="AB2" i="6"/>
  <c r="Q5" i="6"/>
  <c r="AH5" i="6"/>
  <c r="G3" i="6"/>
  <c r="Y3" i="6"/>
  <c r="D3" i="6"/>
  <c r="Y5" i="6"/>
  <c r="X5" i="6"/>
  <c r="AA5" i="6"/>
  <c r="AD5" i="6"/>
  <c r="X2" i="6"/>
  <c r="G2" i="6"/>
  <c r="AC2" i="6"/>
  <c r="D2" i="6"/>
  <c r="U5" i="6"/>
  <c r="T5" i="6"/>
  <c r="W5" i="6"/>
  <c r="Z5" i="6"/>
  <c r="AA3" i="6"/>
  <c r="AD3" i="6"/>
  <c r="AC3" i="6"/>
  <c r="AB3" i="6"/>
  <c r="M5" i="6"/>
  <c r="O5" i="6"/>
  <c r="R5" i="6"/>
  <c r="N5" i="6"/>
  <c r="L5" i="6"/>
  <c r="I5" i="6"/>
  <c r="H5" i="6"/>
  <c r="K5" i="6"/>
  <c r="R3" i="6"/>
  <c r="Q3" i="6"/>
  <c r="P3" i="6"/>
  <c r="AG2" i="6"/>
  <c r="N2" i="6"/>
  <c r="J2" i="6"/>
  <c r="E5" i="6"/>
  <c r="D5" i="6"/>
  <c r="G5" i="6"/>
  <c r="K3" i="6"/>
  <c r="N3" i="6"/>
  <c r="M3" i="6"/>
</calcChain>
</file>

<file path=xl/sharedStrings.xml><?xml version="1.0" encoding="utf-8"?>
<sst xmlns="http://schemas.openxmlformats.org/spreadsheetml/2006/main" count="2559" uniqueCount="1417">
  <si>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</si>
  <si>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</si>
  <si>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</si>
  <si>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</si>
  <si>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</si>
  <si>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</si>
  <si>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</si>
  <si>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</si>
  <si>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</si>
  <si>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</si>
  <si>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</si>
  <si>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</si>
  <si>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</si>
  <si>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</si>
  <si>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</si>
  <si>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</si>
  <si>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</si>
  <si>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</si>
  <si>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</si>
  <si>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</si>
  <si>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</si>
  <si>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</si>
  <si>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</si>
  <si>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</si>
  <si>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</si>
  <si>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</si>
  <si>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</si>
  <si>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</si>
  <si>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</si>
  <si>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</si>
  <si>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</si>
  <si>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</si>
  <si>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</si>
  <si>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</si>
  <si>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</si>
  <si>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</si>
  <si>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</si>
  <si>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</si>
  <si>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</si>
  <si>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</si>
  <si>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</si>
  <si>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</si>
  <si>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</si>
  <si>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</si>
  <si>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</si>
  <si>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</si>
  <si>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</si>
  <si>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</si>
  <si>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</si>
  <si>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</si>
  <si>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</si>
  <si>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</si>
  <si>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</si>
  <si>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</si>
  <si>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</si>
  <si>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</si>
  <si>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</si>
  <si>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</si>
  <si>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</si>
  <si>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</si>
  <si>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</si>
  <si>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</si>
  <si>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</si>
  <si>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</si>
  <si>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</si>
  <si>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</si>
  <si>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</si>
  <si>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</si>
  <si>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</si>
  <si>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</si>
  <si>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</si>
  <si>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</si>
  <si>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</si>
  <si>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</si>
  <si>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</si>
  <si>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</si>
  <si>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</si>
  <si>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</si>
  <si>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</si>
  <si>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</si>
  <si>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</si>
  <si>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</si>
  <si>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</si>
  <si>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</si>
  <si>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</si>
  <si>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</si>
  <si>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</si>
  <si>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</si>
  <si>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</si>
  <si>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</si>
  <si>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</si>
  <si>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</si>
  <si>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</si>
  <si>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</si>
  <si>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</si>
  <si>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</si>
  <si>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</si>
  <si>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</si>
  <si>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</si>
  <si>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</si>
  <si>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</si>
  <si>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</si>
  <si>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</si>
  <si>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</si>
  <si>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</si>
  <si>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</si>
  <si>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</si>
  <si>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</si>
  <si>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</si>
  <si>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</si>
  <si>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</si>
  <si>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</si>
  <si>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</si>
  <si>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</si>
  <si>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</si>
  <si>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</si>
  <si>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</si>
  <si>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</si>
  <si>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</si>
  <si>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</si>
  <si>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</si>
  <si>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</si>
  <si>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</si>
  <si>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</si>
  <si>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</si>
  <si>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</si>
  <si>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</si>
  <si>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</si>
  <si>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</si>
  <si>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</si>
  <si>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</si>
  <si>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</si>
  <si>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</si>
  <si>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</si>
  <si>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</si>
  <si>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</si>
  <si>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</si>
  <si>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</si>
  <si>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</si>
  <si>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</si>
  <si>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</si>
  <si>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</si>
  <si>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</si>
  <si>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</si>
  <si>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</si>
  <si>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</si>
  <si>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</si>
  <si>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</si>
  <si>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</si>
  <si>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</si>
  <si>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</si>
  <si>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</si>
  <si>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</si>
  <si>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</si>
  <si>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</si>
  <si>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</si>
  <si>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</si>
  <si>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</si>
  <si>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</si>
  <si>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</si>
  <si>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</si>
  <si>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</si>
  <si>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</si>
  <si>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</si>
  <si>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</si>
  <si>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</si>
  <si>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</si>
  <si>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</si>
  <si>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</si>
  <si>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</si>
  <si>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</si>
  <si>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</si>
  <si>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</si>
  <si>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</si>
  <si>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</si>
  <si>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</si>
  <si>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</si>
  <si>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</si>
  <si>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</si>
  <si>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</si>
  <si>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</si>
  <si>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</si>
  <si>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</si>
  <si>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</si>
  <si>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</si>
  <si>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</si>
  <si>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</si>
  <si>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</si>
  <si>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</si>
  <si>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</si>
  <si>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</si>
  <si>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</si>
  <si>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</si>
  <si>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</si>
  <si>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</si>
  <si>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</si>
  <si>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</si>
  <si>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</si>
  <si>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</si>
  <si>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</si>
  <si>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</si>
  <si>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</si>
  <si>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</si>
  <si>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</si>
  <si>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</si>
  <si>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</si>
  <si>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</si>
  <si>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</si>
  <si>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</si>
  <si>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</si>
  <si>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</si>
  <si>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</si>
  <si>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</si>
  <si>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</si>
  <si>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</si>
  <si>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</si>
  <si>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</si>
  <si>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</si>
  <si>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</si>
  <si>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</si>
  <si>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</si>
  <si>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</si>
  <si>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</si>
  <si>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</si>
  <si>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</si>
  <si>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</si>
  <si>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</si>
  <si>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</si>
  <si>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</si>
  <si>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</si>
  <si>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</si>
  <si>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</si>
  <si>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</si>
  <si>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</si>
  <si>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</si>
  <si>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</si>
  <si>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</si>
  <si>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</si>
  <si>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</si>
  <si>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</si>
  <si>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</si>
  <si>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</si>
  <si>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</si>
  <si>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</si>
  <si>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</si>
  <si>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</si>
  <si>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</si>
  <si>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</si>
  <si>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</si>
  <si>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</si>
  <si>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</si>
  <si>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</si>
  <si>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</si>
  <si>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</si>
  <si>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</si>
  <si>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</si>
  <si>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</si>
  <si>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</si>
  <si>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</si>
  <si>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</si>
  <si>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</si>
  <si>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</si>
  <si>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</si>
  <si>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</si>
  <si>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</si>
  <si>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</si>
  <si>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</si>
  <si>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</si>
  <si>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</si>
  <si>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</si>
  <si>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</si>
  <si>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</si>
  <si>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</si>
  <si>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</si>
  <si>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</si>
  <si>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</si>
  <si>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</si>
  <si>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</si>
  <si>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</si>
  <si>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</si>
  <si>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</si>
  <si>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</si>
  <si>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</si>
  <si>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</si>
  <si>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</si>
  <si>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</si>
  <si>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</si>
  <si>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</si>
  <si>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</si>
  <si>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</si>
  <si>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</si>
  <si>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</si>
  <si>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</si>
  <si>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</si>
  <si>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</si>
  <si>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</si>
  <si>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</si>
  <si>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</si>
  <si>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</si>
  <si>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</si>
  <si>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</si>
  <si>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</si>
  <si>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</si>
  <si>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</si>
  <si>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</si>
  <si>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</si>
  <si>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</si>
  <si>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</si>
  <si>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</si>
  <si>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</si>
  <si>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</si>
  <si>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</si>
  <si>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</si>
  <si>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</si>
  <si>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</si>
  <si>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</si>
  <si>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</si>
  <si>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</si>
  <si>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</si>
  <si>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</si>
  <si>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</si>
  <si>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</si>
  <si>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</si>
  <si>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</si>
  <si>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</si>
  <si>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</si>
  <si>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</si>
  <si>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</si>
  <si>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</si>
  <si>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</si>
  <si>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</si>
  <si>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</si>
  <si>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</si>
  <si>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</si>
  <si>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</si>
  <si>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</si>
  <si>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</si>
  <si>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</si>
  <si>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</si>
  <si>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</si>
  <si>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</si>
  <si>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</si>
  <si>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</si>
  <si>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</si>
  <si>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</si>
  <si>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</si>
  <si>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</si>
  <si>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</si>
  <si>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</si>
  <si>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</si>
  <si>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</si>
  <si>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</si>
  <si>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</si>
  <si>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</si>
  <si>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</si>
  <si>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</si>
  <si>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</si>
  <si>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</si>
  <si>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</si>
  <si>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</si>
  <si>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</si>
  <si>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</si>
  <si>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</si>
  <si>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</si>
  <si>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</si>
  <si>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</si>
  <si>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</si>
  <si>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</si>
  <si>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</si>
  <si>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</si>
  <si>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</si>
  <si>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</si>
  <si>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</si>
  <si>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</si>
  <si>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</si>
  <si>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</si>
  <si>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</si>
  <si>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</si>
  <si>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</si>
  <si>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</si>
  <si>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</si>
  <si>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</si>
  <si>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</si>
  <si>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</si>
  <si>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</si>
  <si>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</si>
  <si>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</si>
  <si>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</si>
  <si>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</si>
  <si>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</si>
  <si>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</si>
  <si>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</si>
  <si>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</si>
  <si>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</si>
  <si>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</si>
  <si>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</si>
  <si>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</si>
  <si>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</si>
  <si>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</si>
  <si>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</si>
  <si>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</si>
  <si>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</si>
  <si>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</si>
  <si>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</si>
  <si>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</si>
  <si>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</si>
  <si>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</si>
  <si>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</si>
  <si>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</si>
  <si>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</si>
  <si>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</si>
  <si>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</si>
  <si>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</si>
  <si>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</si>
  <si>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</si>
  <si>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</si>
  <si>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</si>
  <si>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</si>
  <si>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</si>
  <si>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</si>
  <si>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</si>
  <si>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</si>
  <si>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</si>
  <si>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</si>
  <si>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</si>
  <si>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</si>
  <si>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</si>
  <si>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</si>
  <si>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</si>
  <si>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</si>
  <si>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</si>
  <si>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</si>
  <si>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</si>
  <si>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</si>
  <si>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</si>
  <si>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</si>
  <si>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</si>
  <si>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</si>
  <si>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</si>
  <si>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</si>
  <si>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</si>
  <si>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</si>
  <si>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</si>
  <si>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</si>
  <si>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</si>
  <si>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</si>
  <si>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</si>
  <si>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</si>
  <si>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</si>
  <si>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</si>
  <si>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</si>
  <si>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</si>
  <si>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</si>
  <si>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</si>
  <si>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</si>
  <si>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</si>
  <si>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</si>
  <si>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</si>
  <si>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</si>
  <si>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</si>
  <si>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</si>
  <si>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</si>
  <si>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</si>
  <si>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</si>
  <si>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</si>
  <si>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</si>
  <si>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</si>
  <si>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</si>
  <si>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</si>
  <si>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</si>
  <si>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</si>
  <si>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</si>
  <si>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</si>
  <si>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</si>
  <si>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</si>
  <si>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</si>
  <si>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</si>
  <si>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</si>
  <si>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</si>
  <si>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</si>
  <si>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</si>
  <si>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</si>
  <si>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</si>
  <si>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</si>
  <si>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</si>
  <si>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</si>
  <si>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</si>
  <si>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</si>
  <si>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</si>
  <si>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</si>
  <si>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</si>
  <si>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</si>
  <si>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</si>
  <si>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</si>
  <si>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</si>
  <si>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</si>
  <si>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</si>
  <si>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</si>
  <si>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</si>
  <si>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</si>
  <si>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</si>
  <si>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</si>
  <si>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</si>
  <si>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</si>
  <si>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</si>
  <si>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</si>
  <si>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</si>
  <si>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</si>
  <si>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</si>
  <si>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</si>
  <si>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</si>
  <si>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</si>
  <si>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</si>
  <si>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</si>
  <si>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</si>
  <si>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</si>
  <si>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</si>
  <si>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</si>
  <si>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</si>
  <si>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</si>
  <si>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</si>
  <si>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</si>
  <si>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</si>
  <si>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</si>
  <si>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</si>
  <si>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</si>
  <si>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</si>
  <si>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</si>
  <si>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</si>
  <si>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</si>
  <si>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</si>
  <si>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</si>
  <si>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</si>
  <si>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</si>
  <si>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</si>
  <si>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</si>
  <si>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</si>
  <si>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</si>
  <si>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</si>
  <si>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</si>
  <si>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</si>
  <si>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</si>
  <si>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</si>
  <si>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</si>
  <si>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</si>
  <si>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</si>
  <si>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</si>
  <si>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</si>
  <si>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</si>
  <si>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</si>
  <si>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</si>
  <si>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</si>
  <si>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</si>
  <si>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</si>
  <si>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</si>
  <si>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</si>
  <si>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</si>
  <si>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</si>
  <si>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</si>
  <si>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</si>
  <si>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</si>
  <si>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</si>
  <si>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</si>
  <si>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</si>
  <si>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</si>
  <si>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</si>
  <si>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</si>
  <si>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</si>
  <si>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</si>
  <si>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</si>
  <si>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</si>
  <si>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</si>
  <si>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</si>
  <si>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</si>
  <si>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</si>
  <si>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</si>
  <si>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</si>
  <si>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</si>
  <si>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</si>
  <si>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</si>
  <si>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</si>
  <si>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</si>
  <si>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</si>
  <si>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</si>
  <si>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</si>
  <si>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</si>
  <si>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</si>
  <si>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</si>
  <si>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</si>
  <si>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</si>
  <si>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</si>
  <si>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</si>
  <si>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</si>
  <si>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</si>
  <si>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</si>
  <si>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</si>
  <si>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</si>
  <si>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</si>
  <si>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</si>
  <si>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</si>
  <si>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</si>
  <si>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</si>
  <si>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</si>
  <si>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</si>
  <si>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</si>
  <si>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</si>
  <si>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</si>
  <si>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</si>
  <si>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</si>
  <si>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</si>
  <si>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</si>
  <si>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</si>
  <si>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</si>
  <si>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</si>
  <si>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</si>
  <si>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</si>
  <si>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</si>
  <si>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</si>
  <si>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</si>
  <si>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</si>
  <si>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</si>
  <si>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</si>
  <si>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</si>
  <si>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</si>
  <si>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</si>
  <si>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</si>
  <si>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</si>
  <si>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</si>
  <si>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</si>
  <si>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</si>
  <si>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</si>
  <si>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</si>
  <si>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</si>
  <si>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</si>
  <si>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</si>
  <si>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</si>
  <si>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</si>
  <si>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</si>
  <si>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</si>
  <si>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</si>
  <si>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</si>
  <si>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</si>
  <si>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</si>
  <si>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</si>
  <si>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</si>
  <si>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</si>
  <si>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</si>
  <si>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</si>
  <si>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</si>
  <si>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</si>
  <si>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</si>
  <si>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</si>
  <si>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</si>
  <si>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</si>
  <si>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</si>
  <si>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</si>
  <si>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</si>
  <si>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</si>
  <si>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</si>
  <si>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</si>
  <si>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</si>
  <si>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</si>
  <si>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</si>
  <si>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</si>
  <si>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</si>
  <si>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</si>
  <si>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</si>
  <si>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</si>
  <si>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</si>
  <si>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</si>
  <si>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</si>
  <si>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</si>
  <si>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</si>
  <si>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</si>
  <si>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</si>
  <si>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</si>
  <si>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</si>
  <si>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</si>
  <si>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</si>
  <si>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</si>
  <si>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</si>
  <si>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</si>
  <si>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</si>
  <si>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</si>
  <si>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</si>
  <si>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</si>
  <si>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</si>
  <si>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</si>
  <si>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</si>
  <si>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</si>
  <si>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</si>
  <si>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</si>
  <si>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</si>
  <si>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</si>
  <si>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</si>
  <si>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</si>
  <si>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</si>
  <si>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</si>
  <si>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</si>
  <si>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</si>
  <si>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</si>
  <si>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</si>
  <si>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</si>
  <si>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</si>
  <si>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</si>
  <si>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</si>
  <si>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</si>
  <si>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</si>
  <si>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</si>
  <si>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</si>
  <si>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</si>
  <si>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</si>
  <si>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</si>
  <si>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</si>
  <si>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</si>
  <si>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</si>
  <si>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</si>
  <si>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</si>
  <si>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</si>
  <si>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</si>
  <si>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</si>
  <si>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</si>
  <si>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</si>
  <si>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</si>
  <si>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</si>
  <si>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</si>
  <si>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</si>
  <si>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</si>
  <si>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</si>
  <si>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</si>
  <si>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</si>
  <si>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</si>
  <si>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</si>
  <si>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</si>
  <si>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</si>
  <si>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</si>
  <si>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</si>
  <si>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</si>
  <si>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</si>
  <si>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</si>
  <si>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</si>
  <si>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</si>
  <si>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</si>
  <si>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</si>
  <si>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</si>
  <si>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</si>
  <si>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</si>
  <si>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</si>
  <si>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</si>
  <si>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</si>
  <si>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</si>
  <si>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</si>
  <si>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</si>
  <si>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</si>
  <si>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</si>
  <si>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</si>
  <si>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</si>
  <si>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</si>
  <si>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</si>
  <si>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</si>
  <si>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</si>
  <si>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</si>
  <si>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</si>
  <si>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</si>
  <si>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</si>
  <si>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</si>
  <si>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</si>
  <si>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</si>
  <si>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</si>
  <si>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</si>
  <si>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</si>
  <si>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</si>
  <si>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</si>
  <si>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</si>
  <si>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</si>
  <si>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</si>
  <si>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</si>
  <si>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</si>
  <si>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</si>
  <si>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</si>
  <si>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</si>
  <si>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</si>
  <si>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</si>
  <si>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</si>
  <si>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</si>
  <si>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</si>
  <si>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</si>
  <si>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</si>
  <si>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</si>
  <si>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</si>
  <si>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</si>
  <si>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</si>
  <si>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</si>
  <si>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</si>
  <si>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</si>
  <si>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</si>
  <si>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</si>
  <si>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</si>
  <si>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</si>
  <si>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</si>
  <si>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</si>
  <si>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</si>
  <si>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</si>
  <si>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</si>
  <si>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</si>
  <si>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</si>
  <si>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</si>
  <si>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</si>
  <si>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</si>
  <si>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</si>
  <si>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</si>
  <si>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</si>
  <si>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</si>
  <si>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</si>
  <si>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</si>
  <si>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</si>
  <si>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</si>
  <si>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</si>
  <si>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</si>
  <si>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</si>
  <si>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</si>
  <si>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</si>
  <si>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</si>
  <si>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</si>
  <si>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</si>
  <si>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</si>
  <si>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</si>
  <si>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</si>
  <si>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</si>
  <si>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</si>
  <si>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</si>
  <si>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</si>
  <si>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</si>
  <si>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</si>
  <si>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</si>
  <si>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</si>
  <si>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</si>
  <si>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</si>
  <si>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</si>
  <si>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</si>
  <si>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</si>
  <si>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</si>
  <si>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</si>
  <si>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</si>
  <si>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</si>
  <si>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</si>
  <si>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</si>
  <si>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</si>
  <si>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</si>
  <si>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</si>
  <si>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</si>
  <si>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</si>
  <si>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</si>
  <si>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</si>
  <si>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</si>
  <si>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</si>
  <si>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</si>
  <si>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</si>
  <si>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</si>
  <si>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</si>
  <si>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</si>
  <si>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</si>
  <si>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</si>
  <si>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</si>
  <si>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</si>
  <si>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</si>
  <si>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</si>
  <si>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</si>
  <si>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</si>
  <si>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</si>
  <si>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</si>
  <si>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</si>
  <si>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</si>
  <si>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</si>
  <si>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</si>
  <si>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</si>
  <si>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</si>
  <si>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</si>
  <si>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</si>
  <si>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</si>
  <si>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</si>
  <si>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</si>
  <si>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</si>
  <si>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</si>
  <si>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</si>
  <si>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</si>
  <si>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</si>
  <si>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</si>
  <si>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</si>
  <si>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</si>
  <si>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</si>
  <si>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</si>
  <si>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</si>
  <si>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</si>
  <si>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</si>
  <si>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</si>
  <si>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</si>
  <si>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</si>
  <si>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</si>
  <si>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</si>
  <si>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</si>
  <si>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</si>
  <si>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</si>
  <si>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</si>
  <si>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</si>
  <si>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</si>
  <si>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</si>
  <si>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</si>
  <si>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</si>
  <si>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</si>
  <si>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</si>
  <si>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</si>
  <si>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</si>
  <si>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</si>
  <si>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</si>
  <si>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</si>
  <si>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</si>
  <si>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</si>
  <si>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</si>
  <si>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</si>
  <si>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</si>
  <si>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</si>
  <si>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</si>
  <si>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</si>
  <si>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</si>
  <si>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</si>
  <si>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</si>
  <si>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</si>
  <si>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</si>
  <si>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</si>
  <si>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</si>
  <si>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</si>
  <si>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</si>
  <si>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</si>
  <si>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</si>
  <si>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</si>
  <si>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</si>
  <si>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</si>
  <si>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</si>
  <si>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</si>
  <si>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</si>
  <si>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</si>
  <si>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</si>
  <si>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</si>
  <si>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</si>
  <si>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</si>
  <si>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</si>
  <si>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</si>
  <si>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</si>
  <si>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</si>
  <si>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</si>
  <si>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</si>
  <si>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</si>
  <si>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</si>
  <si>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</si>
  <si>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</si>
  <si>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</si>
  <si>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</si>
  <si>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</si>
  <si>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</si>
  <si>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</si>
  <si>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</si>
  <si>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</si>
  <si>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</si>
  <si>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</si>
  <si>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</si>
  <si>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</si>
  <si>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</si>
  <si>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</si>
  <si>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</si>
  <si>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</si>
  <si>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</si>
  <si>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</si>
  <si>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</si>
  <si>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</si>
  <si>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</si>
  <si>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</si>
  <si>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</si>
  <si>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</si>
  <si>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</si>
  <si>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</si>
  <si>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</si>
  <si>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</si>
  <si>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</si>
  <si>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</si>
  <si>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</si>
  <si>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</si>
  <si>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</si>
  <si>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</si>
  <si>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</si>
  <si>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</si>
  <si>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</si>
  <si>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</si>
  <si>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</si>
  <si>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</si>
  <si>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</si>
  <si>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</si>
  <si>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</si>
  <si>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</si>
  <si>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</si>
  <si>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</si>
  <si>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</si>
  <si>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</si>
  <si>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</si>
  <si>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</si>
  <si>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</si>
  <si>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</si>
  <si>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</si>
  <si>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</si>
  <si>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</si>
  <si>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</si>
  <si>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</si>
  <si>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</si>
  <si>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</si>
  <si>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</si>
  <si>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</si>
  <si>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</si>
  <si>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</si>
  <si>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</si>
  <si>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</si>
  <si>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</si>
  <si>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</si>
  <si>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</si>
  <si>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</si>
  <si>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</si>
  <si>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</si>
  <si>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</si>
  <si>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</si>
  <si>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</si>
  <si>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</si>
  <si>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</si>
  <si>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</si>
  <si>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</si>
  <si>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</si>
  <si>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</si>
  <si>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</si>
  <si>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</si>
  <si>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</si>
  <si>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</si>
  <si>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</si>
  <si>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</si>
  <si>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</si>
  <si>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</si>
  <si>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</si>
  <si>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</si>
  <si>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</si>
  <si>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</si>
  <si>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</si>
  <si>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</si>
  <si>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</si>
  <si>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</si>
  <si>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</si>
  <si>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</si>
  <si>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</si>
  <si>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</si>
  <si>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</si>
  <si>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</si>
  <si>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</si>
  <si>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</si>
  <si>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</si>
  <si>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</si>
  <si>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</si>
  <si>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</si>
  <si>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</si>
  <si>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</si>
  <si>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</si>
  <si>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</si>
  <si>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</si>
  <si>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</si>
  <si>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</si>
  <si>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</si>
  <si>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</si>
  <si>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</si>
  <si>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</si>
  <si>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</si>
  <si>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</si>
  <si>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</si>
  <si>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</si>
  <si>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</si>
  <si>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</si>
  <si>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</si>
  <si>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</si>
  <si>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</si>
  <si>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</si>
  <si>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</si>
  <si>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</si>
  <si>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</si>
  <si>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</si>
  <si>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</si>
  <si>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</si>
  <si>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</si>
  <si>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</si>
  <si>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</si>
  <si>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</si>
  <si>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</si>
  <si>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</si>
  <si>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</si>
  <si>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</si>
  <si>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</si>
  <si>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</si>
  <si>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</si>
  <si>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</si>
  <si>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</si>
  <si>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</si>
  <si>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</si>
  <si>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</si>
  <si>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</si>
  <si>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</si>
  <si>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</si>
  <si>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</si>
  <si>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</si>
  <si>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</si>
  <si>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</si>
  <si>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</si>
  <si>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</si>
  <si>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</si>
  <si>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</si>
  <si>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</si>
  <si>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</si>
  <si>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</si>
  <si>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</si>
  <si>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</si>
  <si>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</si>
  <si>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</si>
  <si>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</si>
  <si>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</si>
  <si>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</si>
  <si>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</si>
  <si>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</si>
  <si>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</si>
  <si>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</si>
  <si>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</si>
  <si>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</si>
  <si>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</si>
  <si>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</si>
  <si>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</si>
  <si>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</si>
  <si>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</si>
  <si>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</si>
  <si>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</si>
  <si>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</si>
  <si>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</si>
  <si>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</si>
  <si>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</si>
  <si>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</si>
  <si>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</si>
  <si>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</si>
  <si>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</si>
  <si>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</si>
  <si>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</si>
  <si>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</si>
  <si>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</si>
  <si>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</si>
  <si>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</si>
  <si>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</si>
  <si>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</si>
  <si>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</si>
  <si>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</si>
  <si>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</si>
  <si>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</si>
  <si>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</si>
  <si>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</si>
  <si>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</si>
  <si>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</si>
  <si>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</si>
  <si>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</si>
  <si>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</si>
  <si>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</si>
  <si>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</si>
  <si>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</si>
  <si>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</si>
  <si>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</si>
  <si>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</si>
  <si>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</si>
  <si>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</si>
  <si>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</si>
  <si>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</si>
  <si>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</si>
  <si>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</si>
  <si>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</si>
  <si>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</si>
  <si>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</si>
  <si>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</si>
  <si>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</si>
  <si>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</si>
  <si>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</si>
  <si>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</si>
  <si>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</si>
  <si>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</si>
  <si>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</si>
  <si>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</si>
  <si>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</si>
  <si>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</si>
  <si>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</si>
  <si>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</si>
  <si>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</si>
  <si>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</si>
  <si>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</si>
  <si>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</si>
  <si>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</si>
  <si>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</si>
  <si>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</si>
  <si>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</si>
  <si>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</si>
  <si>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</si>
  <si>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</si>
  <si>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</si>
  <si>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</si>
  <si>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1. Conversion Factors</t>
  </si>
  <si>
    <t>BTU per Gallon Liquid Fuels</t>
  </si>
  <si>
    <t>gasoline</t>
  </si>
  <si>
    <t>diesel</t>
  </si>
  <si>
    <t>2. EIA Fuel Consumption</t>
  </si>
  <si>
    <t>EIA: Diesel and Gas Energy Consumption</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</si>
  <si>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</si>
  <si>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</si>
  <si>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</si>
  <si>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</si>
  <si>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</si>
  <si>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</si>
  <si>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</si>
  <si>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</si>
  <si>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</si>
  <si>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</si>
  <si>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</si>
  <si>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</si>
  <si>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</si>
  <si>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</si>
  <si>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</si>
  <si>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Further Breakdown by End Use - EIA tables</t>
  </si>
  <si>
    <t>gallons</t>
  </si>
  <si>
    <t>3. Proportion out Fuel Use by NREL</t>
  </si>
  <si>
    <t>NREL: Proportion fuel to HDVs by NREL consumption</t>
  </si>
  <si>
    <t>NREL Proportions</t>
  </si>
  <si>
    <t>Gasoline Fuel</t>
  </si>
  <si>
    <t>Diesel Fuel</t>
  </si>
  <si>
    <t>LDV-psgr</t>
  </si>
  <si>
    <t>HDV-psgr</t>
  </si>
  <si>
    <t>aircraft-psgr</t>
  </si>
  <si>
    <t>&lt;-scale total jet fuel by proportion of passenger/freight syvbt</t>
  </si>
  <si>
    <t>rail-psgr</t>
  </si>
  <si>
    <t>ships-psgr</t>
  </si>
  <si>
    <t>LDV-frgt</t>
  </si>
  <si>
    <t>On-road</t>
  </si>
  <si>
    <t>HDV-frgt</t>
  </si>
  <si>
    <t>aircraft-frgt</t>
  </si>
  <si>
    <t>rail-frgt</t>
  </si>
  <si>
    <t>ships-frgt</t>
  </si>
  <si>
    <t>4. Scaled to Energy Consumption</t>
  </si>
  <si>
    <t>Estimated Energy Consumption</t>
  </si>
  <si>
    <t>5. Calculate Miles/Vehicle</t>
  </si>
  <si>
    <t>Tab is copied via script</t>
  </si>
  <si>
    <t>SYVBT</t>
  </si>
  <si>
    <t>Avlo</t>
  </si>
  <si>
    <t>Estimated BAADTbVT</t>
  </si>
  <si>
    <t>ref2021.d113020a</t>
  </si>
  <si>
    <t>Annual Energy Outlook 2021</t>
  </si>
  <si>
    <t>ref2021</t>
  </si>
  <si>
    <t>d113020a</t>
  </si>
  <si>
    <t xml:space="preserve"> January 2021</t>
  </si>
  <si>
    <t>TEF000</t>
  </si>
  <si>
    <t>36. Transportation Sector Energy Use by Fuel Type Within a Mode</t>
  </si>
  <si>
    <t>Compound</t>
  </si>
  <si>
    <t>(trillion Btu)</t>
  </si>
  <si>
    <t xml:space="preserve"> Growth </t>
  </si>
  <si>
    <t xml:space="preserve">2020-2050 </t>
  </si>
  <si>
    <t xml:space="preserve"> Mode and Type</t>
  </si>
  <si>
    <t>(percent)</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</si>
  <si>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</si>
  <si>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</si>
  <si>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</si>
  <si>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</si>
  <si>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</si>
  <si>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</si>
  <si>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</si>
  <si>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</si>
  <si>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</si>
  <si>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</si>
  <si>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</si>
  <si>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</si>
  <si>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</si>
  <si>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</si>
  <si>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</si>
  <si>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</si>
  <si>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</si>
  <si>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</si>
  <si>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</si>
  <si>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</si>
  <si>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</si>
  <si>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</si>
  <si>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</si>
  <si>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</si>
  <si>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</si>
  <si>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</si>
  <si>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</si>
  <si>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</si>
  <si>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</si>
  <si>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</si>
  <si>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</si>
  <si>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</si>
  <si>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</si>
  <si>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</si>
  <si>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</si>
  <si>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</si>
  <si>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</si>
  <si>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</si>
  <si>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</si>
  <si>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</si>
  <si>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</si>
  <si>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</si>
  <si>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</si>
  <si>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</si>
  <si>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</si>
  <si>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</si>
  <si>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</si>
  <si>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</si>
  <si>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</si>
  <si>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</si>
  <si>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</si>
  <si>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</si>
  <si>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</si>
  <si>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</si>
  <si>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</si>
  <si>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</si>
  <si>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</si>
  <si>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</si>
  <si>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</si>
  <si>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</si>
  <si>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</si>
  <si>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</si>
  <si>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</si>
  <si>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</si>
  <si>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</si>
  <si>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</si>
  <si>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</si>
  <si>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</si>
  <si>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</si>
  <si>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</si>
  <si>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</si>
  <si>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</si>
  <si>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</si>
  <si>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</si>
  <si>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</si>
  <si>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</si>
  <si>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</si>
  <si>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</si>
  <si>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</si>
  <si>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</si>
  <si>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</si>
  <si>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</si>
  <si>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</si>
  <si>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</si>
  <si>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</si>
  <si>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</si>
  <si>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</si>
  <si>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</si>
  <si>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</si>
  <si>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</si>
  <si>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</si>
  <si>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</si>
  <si>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</si>
  <si>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</si>
  <si>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</si>
  <si>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</si>
  <si>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</si>
  <si>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</si>
  <si>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</si>
  <si>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</si>
  <si>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</si>
  <si>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</si>
  <si>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</si>
  <si>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</si>
  <si>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</si>
  <si>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</si>
  <si>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</si>
  <si>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</si>
  <si>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</si>
  <si>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</si>
  <si>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</si>
  <si>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</si>
  <si>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</si>
  <si>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</si>
  <si>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</si>
  <si>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</si>
  <si>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</si>
  <si>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</si>
  <si>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</si>
  <si>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</si>
  <si>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</si>
  <si>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</si>
  <si>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</si>
  <si>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</si>
  <si>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</si>
  <si>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</si>
  <si>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</si>
  <si>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</si>
  <si>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</si>
  <si>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</si>
  <si>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</si>
  <si>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</si>
  <si>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</si>
  <si>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</si>
  <si>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</si>
  <si>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</si>
  <si>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1/ E85 refers to a blend of 85 percent ethanol (renewable) and 15 percent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</si>
  <si>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</si>
  <si>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</si>
  <si>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</si>
  <si>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</si>
  <si>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Btu = British thermal unit.</t>
  </si>
  <si>
    <t>- - = Not applicable.</t>
  </si>
  <si>
    <t>Note:  Includes estimated consumption for petroleum and other liquids.  Totals may not equal sum of components due to independent rounding.</t>
  </si>
  <si>
    <t>Sources:  U.S. Energy Information Administration, AEO2021 National Energy Modeling System run ref2021.d113020a.</t>
  </si>
  <si>
    <t>Proportions</t>
  </si>
  <si>
    <t>Vehicle Loading (tons)</t>
  </si>
  <si>
    <t>Vehicle Loading (passengers)</t>
  </si>
  <si>
    <t>BHNVFEAL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</si>
</sst>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yyyy\-mm\-dd"/>
    <numFmt numFmtId="170" formatCode="_(* #,##0.0_);_(* \(#,##0.0\);_(* &quot;-&quot;??_);_(@_)"/>
    <numFmt numFmtId="171" formatCode="_(* #,##0_);_(* \(#,##0\);_(* &quot;-&quot;??_);_(@_)"/>
  </numFmts>
  <fonts count="64">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
      <sz val="11"/>
      <color theme="0" tint="-0.249977111117893"/>
      <name val="Calibri"/>
      <family val="2"/>
      <scheme val="minor"/>
    </font>
    <font>
      <b/>
      <sz val="11"/>
      <color rgb="FF000000"/>
      <name val="Calibri"/>
      <family val="2"/>
      <scheme val="minor"/>
    </font>
    <font>
      <sz val="10"/>
      <name val="Calibri"/>
    </font>
    <font>
      <sz val="9"/>
      <name val="Calibri"/>
    </font>
  </fonts>
  <fills count="33">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4DFEC"/>
        <bgColor rgb="FF000000"/>
      </patternFill>
    </fill>
  </fills>
  <borders count="29">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6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6" fontId="14" fillId="0" borderId="8" applyNumberFormat="0" applyFill="0">
      <alignment horizontal="right"/>
    </xf>
    <xf numFmtId="166" fontId="15" fillId="0" borderId="8" applyNumberFormat="0" applyFill="0">
      <alignment horizontal="right"/>
    </xf>
    <xf numFmtId="167" fontId="16" fillId="0" borderId="8">
      <alignment horizontal="right" vertical="center"/>
    </xf>
    <xf numFmtId="49" fontId="17" fillId="0" borderId="8">
      <alignment horizontal="left" vertical="center"/>
    </xf>
    <xf numFmtId="166"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6"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43" fontId="5" fillId="0" borderId="0"/>
    <xf numFmtId="9" fontId="5" fillId="0" borderId="0"/>
    <xf numFmtId="0" fontId="9" fillId="0" borderId="0"/>
    <xf numFmtId="0" fontId="9" fillId="0" borderId="0"/>
    <xf numFmtId="0" fontId="20" fillId="0" borderId="10">
      <alignment wrapText="1"/>
    </xf>
    <xf numFmtId="0" fontId="37" fillId="0" borderId="0">
      <alignment horizontal="left"/>
    </xf>
    <xf numFmtId="0" fontId="20" fillId="0" borderId="18">
      <alignment wrapText="1"/>
    </xf>
    <xf numFmtId="0" fontId="9" fillId="0" borderId="5">
      <alignment wrapText="1"/>
    </xf>
    <xf numFmtId="0" fontId="9" fillId="0" borderId="9">
      <alignment wrapText="1"/>
    </xf>
    <xf numFmtId="43" fontId="5" fillId="0" borderId="0" applyFont="0" applyFill="0" applyBorder="0" applyAlignment="0" applyProtection="0"/>
  </cellStyleXfs>
  <cellXfs count="193">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5"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8"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5"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5" fontId="20" fillId="0" borderId="18" xfId="119" applyNumberFormat="1" applyAlignment="1">
      <alignment horizontal="right" wrapText="1"/>
    </xf>
    <xf numFmtId="0" fontId="58" fillId="0" borderId="0" xfId="1" applyFont="1"/>
    <xf numFmtId="0" fontId="58" fillId="0" borderId="0" xfId="0" applyFont="1"/>
    <xf numFmtId="169"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0" fillId="2" borderId="0" xfId="0" applyFill="1"/>
    <xf numFmtId="11" fontId="0" fillId="0" borderId="0" xfId="154" applyNumberFormat="1" applyFont="1"/>
    <xf numFmtId="0" fontId="1" fillId="31" borderId="0" xfId="0" applyFont="1" applyFill="1"/>
    <xf numFmtId="0" fontId="0" fillId="31" borderId="0" xfId="0" applyFill="1"/>
    <xf numFmtId="0" fontId="0" fillId="30" borderId="0" xfId="0" applyFill="1"/>
    <xf numFmtId="0" fontId="1" fillId="30" borderId="0" xfId="0" applyFont="1" applyFill="1" applyAlignment="1">
      <alignment vertical="center"/>
    </xf>
    <xf numFmtId="11" fontId="0" fillId="0" borderId="0" xfId="0" applyNumberFormat="1"/>
    <xf numFmtId="11" fontId="0" fillId="30" borderId="0" xfId="0" applyNumberFormat="1" applyFill="1"/>
    <xf numFmtId="11" fontId="0" fillId="29" borderId="0" xfId="0" applyNumberFormat="1" applyFill="1"/>
    <xf numFmtId="11" fontId="0" fillId="31" borderId="0" xfId="0" applyNumberFormat="1" applyFill="1"/>
    <xf numFmtId="0" fontId="60" fillId="0" borderId="0" xfId="0" applyFont="1"/>
    <xf numFmtId="11" fontId="60" fillId="0" borderId="0" xfId="0" applyNumberFormat="1" applyFont="1"/>
    <xf numFmtId="0" fontId="0" fillId="0" borderId="22" xfId="0" applyBorder="1"/>
    <xf numFmtId="165" fontId="0" fillId="30" borderId="23" xfId="155" applyNumberFormat="1" applyFont="1" applyFill="1" applyBorder="1"/>
    <xf numFmtId="11" fontId="0" fillId="30" borderId="24" xfId="0" applyNumberFormat="1" applyFill="1" applyBorder="1"/>
    <xf numFmtId="0" fontId="0" fillId="0" borderId="25" xfId="0" applyBorder="1"/>
    <xf numFmtId="165" fontId="0" fillId="30" borderId="0" xfId="155" applyNumberFormat="1" applyFont="1" applyFill="1"/>
    <xf numFmtId="11" fontId="0" fillId="30" borderId="26" xfId="0" applyNumberFormat="1" applyFill="1" applyBorder="1"/>
    <xf numFmtId="165" fontId="0" fillId="30" borderId="26" xfId="155" applyNumberFormat="1" applyFont="1" applyFill="1" applyBorder="1"/>
    <xf numFmtId="0" fontId="0" fillId="0" borderId="27" xfId="0" applyBorder="1"/>
    <xf numFmtId="165" fontId="0" fillId="30" borderId="2" xfId="155" applyNumberFormat="1" applyFont="1" applyFill="1" applyBorder="1"/>
    <xf numFmtId="0" fontId="0" fillId="30" borderId="2" xfId="0" applyFill="1" applyBorder="1"/>
    <xf numFmtId="11" fontId="0" fillId="30" borderId="28" xfId="0" applyNumberFormat="1" applyFill="1" applyBorder="1"/>
    <xf numFmtId="0" fontId="0" fillId="30" borderId="23" xfId="0" applyFill="1" applyBorder="1"/>
    <xf numFmtId="165" fontId="0" fillId="0" borderId="0" xfId="0" applyNumberFormat="1"/>
    <xf numFmtId="11" fontId="0" fillId="0" borderId="23" xfId="154" applyNumberFormat="1" applyFont="1" applyBorder="1"/>
    <xf numFmtId="11" fontId="0" fillId="0" borderId="23" xfId="155" applyNumberFormat="1" applyFont="1" applyBorder="1"/>
    <xf numFmtId="11" fontId="0" fillId="0" borderId="24" xfId="0" applyNumberFormat="1" applyBorder="1"/>
    <xf numFmtId="11" fontId="0" fillId="0" borderId="26" xfId="0" applyNumberFormat="1" applyBorder="1"/>
    <xf numFmtId="11" fontId="0" fillId="0" borderId="26" xfId="155" applyNumberFormat="1" applyFont="1" applyBorder="1"/>
    <xf numFmtId="11" fontId="0" fillId="0" borderId="0" xfId="155" applyNumberFormat="1" applyFont="1"/>
    <xf numFmtId="11" fontId="0" fillId="0" borderId="2" xfId="154" applyNumberFormat="1" applyFont="1" applyBorder="1"/>
    <xf numFmtId="11" fontId="0" fillId="0" borderId="2" xfId="0" applyNumberFormat="1" applyBorder="1"/>
    <xf numFmtId="11" fontId="0" fillId="0" borderId="28" xfId="0" applyNumberFormat="1" applyBorder="1"/>
    <xf numFmtId="11" fontId="0" fillId="0" borderId="2" xfId="155" applyNumberFormat="1" applyFont="1" applyBorder="1"/>
    <xf numFmtId="0" fontId="1" fillId="30" borderId="0" xfId="0" applyFont="1" applyFill="1"/>
    <xf numFmtId="0" fontId="61" fillId="32" borderId="0" xfId="0" applyFont="1" applyFill="1"/>
    <xf numFmtId="43" fontId="5" fillId="0" borderId="0" xfId="154"/>
    <xf numFmtId="43" fontId="0" fillId="0" borderId="0" xfId="154" applyFont="1"/>
    <xf numFmtId="170" fontId="0" fillId="0" borderId="22" xfId="154" applyNumberFormat="1" applyFont="1" applyBorder="1"/>
    <xf numFmtId="170" fontId="0" fillId="0" borderId="23" xfId="154" applyNumberFormat="1" applyFont="1" applyBorder="1"/>
    <xf numFmtId="170" fontId="0" fillId="0" borderId="24" xfId="154" applyNumberFormat="1" applyFont="1" applyBorder="1"/>
    <xf numFmtId="170" fontId="0" fillId="0" borderId="25" xfId="154" applyNumberFormat="1" applyFont="1" applyBorder="1"/>
    <xf numFmtId="170" fontId="0" fillId="0" borderId="0" xfId="154" applyNumberFormat="1" applyFont="1"/>
    <xf numFmtId="170" fontId="0" fillId="0" borderId="26" xfId="154" applyNumberFormat="1" applyFont="1" applyBorder="1"/>
    <xf numFmtId="170" fontId="0" fillId="0" borderId="27" xfId="154" applyNumberFormat="1" applyFont="1" applyBorder="1"/>
    <xf numFmtId="170" fontId="0" fillId="0" borderId="2" xfId="154" applyNumberFormat="1" applyFont="1" applyBorder="1"/>
    <xf numFmtId="170" fontId="0" fillId="0" borderId="28" xfId="154" applyNumberFormat="1" applyFont="1" applyBorder="1"/>
    <xf numFmtId="171" fontId="0" fillId="0" borderId="23" xfId="154" applyNumberFormat="1" applyFont="1" applyBorder="1"/>
    <xf numFmtId="43" fontId="0" fillId="0" borderId="23" xfId="154" applyFont="1" applyBorder="1"/>
    <xf numFmtId="43" fontId="0" fillId="0" borderId="24" xfId="154" applyFont="1" applyBorder="1"/>
    <xf numFmtId="171" fontId="0" fillId="0" borderId="0" xfId="154" applyNumberFormat="1" applyFont="1"/>
    <xf numFmtId="43" fontId="0" fillId="0" borderId="26" xfId="154" applyFont="1" applyBorder="1"/>
    <xf numFmtId="171" fontId="0" fillId="0" borderId="2" xfId="154" applyNumberFormat="1" applyFont="1" applyBorder="1"/>
    <xf numFmtId="43" fontId="0" fillId="0" borderId="2" xfId="154" applyFont="1" applyBorder="1"/>
    <xf numFmtId="43" fontId="0" fillId="0" borderId="28" xfId="154" applyFont="1" applyBorder="1"/>
    <xf numFmtId="43" fontId="0" fillId="0" borderId="0" xfId="0" applyNumberFormat="1"/>
    <xf numFmtId="0" fontId="9" fillId="0" borderId="0" xfId="156"/>
    <xf numFmtId="0" fontId="9" fillId="0" borderId="0" xfId="157"/>
    <xf numFmtId="0" fontId="20" fillId="0" borderId="10" xfId="158">
      <alignment wrapText="1"/>
    </xf>
    <xf numFmtId="0" fontId="62" fillId="0" borderId="0" xfId="156" applyFont="1"/>
    <xf numFmtId="0" fontId="43" fillId="0" borderId="0" xfId="156" applyFont="1"/>
    <xf numFmtId="0" fontId="37" fillId="0" borderId="0" xfId="159">
      <alignment horizontal="left"/>
    </xf>
    <xf numFmtId="0" fontId="20" fillId="0" borderId="0" xfId="156" applyFont="1" applyAlignment="1">
      <alignment horizontal="right"/>
    </xf>
    <xf numFmtId="0" fontId="9" fillId="0" borderId="0" xfId="156" applyAlignment="1">
      <alignment horizontal="left"/>
    </xf>
    <xf numFmtId="0" fontId="20" fillId="0" borderId="10" xfId="158" applyAlignment="1">
      <alignment horizontal="right" wrapText="1"/>
    </xf>
    <xf numFmtId="0" fontId="20" fillId="0" borderId="18" xfId="160">
      <alignment wrapText="1"/>
    </xf>
    <xf numFmtId="3" fontId="20" fillId="0" borderId="18" xfId="160" applyNumberFormat="1" applyAlignment="1">
      <alignment horizontal="right" wrapText="1"/>
    </xf>
    <xf numFmtId="165" fontId="20" fillId="0" borderId="18" xfId="160" applyNumberFormat="1" applyAlignment="1">
      <alignment horizontal="right" wrapText="1"/>
    </xf>
    <xf numFmtId="0" fontId="0" fillId="0" borderId="5" xfId="161" applyFont="1">
      <alignment wrapText="1"/>
    </xf>
    <xf numFmtId="3" fontId="0" fillId="0" borderId="5" xfId="161" applyNumberFormat="1" applyFont="1" applyAlignment="1">
      <alignment horizontal="right" wrapText="1"/>
    </xf>
    <xf numFmtId="165" fontId="0" fillId="0" borderId="5" xfId="161" applyNumberFormat="1" applyFont="1" applyAlignment="1">
      <alignment horizontal="right" wrapText="1"/>
    </xf>
    <xf numFmtId="0" fontId="9" fillId="0" borderId="9" xfId="156" applyBorder="1"/>
    <xf numFmtId="0" fontId="44" fillId="0" borderId="0" xfId="156" applyFont="1"/>
    <xf numFmtId="0" fontId="43" fillId="29" borderId="0" xfId="156" applyFont="1" applyFill="1"/>
    <xf numFmtId="0" fontId="0" fillId="29" borderId="5" xfId="161" applyFont="1" applyFill="1">
      <alignment wrapText="1"/>
    </xf>
    <xf numFmtId="3" fontId="0" fillId="29" borderId="5" xfId="161" applyNumberFormat="1" applyFont="1" applyFill="1" applyAlignment="1">
      <alignment horizontal="right" wrapText="1"/>
    </xf>
    <xf numFmtId="165" fontId="0" fillId="29" borderId="5" xfId="161" applyNumberFormat="1" applyFont="1" applyFill="1" applyAlignment="1">
      <alignment horizontal="right" wrapText="1"/>
    </xf>
    <xf numFmtId="0" fontId="9" fillId="29" borderId="0" xfId="156" applyFill="1"/>
    <xf numFmtId="171" fontId="0" fillId="29" borderId="26" xfId="154" applyNumberFormat="1" applyFont="1" applyFill="1" applyBorder="1"/>
    <xf numFmtId="170" fontId="0" fillId="29" borderId="0" xfId="154" applyNumberFormat="1" applyFont="1" applyFill="1"/>
    <xf numFmtId="1" fontId="0" fillId="29" borderId="0" xfId="0" applyNumberFormat="1" applyFill="1" applyAlignment="1"/>
    <xf numFmtId="0" fontId="9" fillId="0" borderId="0" xfId="156"/>
    <xf numFmtId="0" fontId="20" fillId="0" borderId="18" xfId="160">
      <alignment wrapText="1"/>
    </xf>
    <xf numFmtId="3" fontId="20" fillId="0" borderId="18" xfId="160" applyNumberFormat="1" applyAlignment="1">
      <alignment horizontal="right" wrapText="1"/>
    </xf>
    <xf numFmtId="165" fontId="20" fillId="0" borderId="18" xfId="160" applyNumberFormat="1" applyAlignment="1">
      <alignment horizontal="right" wrapText="1"/>
    </xf>
    <xf numFmtId="0" fontId="63" fillId="0" borderId="9" xfId="162" applyFont="1">
      <alignment wrapText="1"/>
    </xf>
    <xf numFmtId="0" fontId="9" fillId="0" borderId="9" xfId="156" applyBorder="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xf numFmtId="43" fontId="1" fillId="0" borderId="0" xfId="0" applyNumberFormat="1" applyFont="1"/>
    <xf numFmtId="171" fontId="1" fillId="0" borderId="0" xfId="163" applyNumberFormat="1" applyFont="1"/>
    <xf numFmtId="171" fontId="0" fillId="0" borderId="0" xfId="163" applyNumberFormat="1" applyFont="1"/>
  </cellXfs>
  <cellStyles count="16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Body: normal cell 3" xfId="161" xr:uid="{EFEEA4C6-03AD-46CE-87B6-161868C4B9A6}"/>
    <cellStyle name="Calculation 2" xfId="31" xr:uid="{00000000-0005-0000-0000-00001B000000}"/>
    <cellStyle name="Check Cell 2" xfId="32" xr:uid="{00000000-0005-0000-0000-00001C000000}"/>
    <cellStyle name="Column heading" xfId="33" xr:uid="{00000000-0005-0000-0000-00001D000000}"/>
    <cellStyle name="Comma" xfId="163" builtinId="3"/>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mma 9" xfId="154" xr:uid="{D37E88DD-38B9-4AC7-8191-4D8855C36EA5}"/>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nt: Calibri, 9pt regular 3" xfId="157" xr:uid="{07092B9F-FB59-47E2-90CA-60F9F8F43070}"/>
    <cellStyle name="Footnotes: top row" xfId="54" xr:uid="{00000000-0005-0000-0000-000032000000}"/>
    <cellStyle name="Footnotes: top row 2" xfId="55" xr:uid="{00000000-0005-0000-0000-000033000000}"/>
    <cellStyle name="Footnotes: top row 3" xfId="162" xr:uid="{CB2D6CF1-D080-40CE-811E-AC928ED02824}"/>
    <cellStyle name="Good 2" xfId="56" xr:uid="{00000000-0005-0000-0000-000034000000}"/>
    <cellStyle name="Header: bottom row" xfId="57" xr:uid="{00000000-0005-0000-0000-000035000000}"/>
    <cellStyle name="Header: bottom row 2" xfId="58" xr:uid="{00000000-0005-0000-0000-000036000000}"/>
    <cellStyle name="Header: bottom row 3" xfId="158" xr:uid="{C4CB4392-5073-44FE-98E0-C349B9A99BB4}"/>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12" xfId="156" xr:uid="{20F7CB86-6C5B-42E3-B9F3-32CBE97E82EA}"/>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arent row 3" xfId="160" xr:uid="{B6DC9937-B9AC-410D-8D59-951E363C61C2}"/>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Percent 5" xfId="155" xr:uid="{26E5BAE3-F1F2-4BA9-A24F-42AA9F3316AB}"/>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able title 3" xfId="159" xr:uid="{09CBFF01-49D5-44FB-B411-E8616D87906B}"/>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H21" sqref="H21"/>
    </sheetView>
  </sheetViews>
  <sheetFormatPr defaultRowHeight="15"/>
  <cols>
    <col min="2" max="2" width="51.5703125" customWidth="1"/>
  </cols>
  <sheetData>
    <row r="1" spans="1:2">
      <c r="A1" s="1" t="s">
        <v>42</v>
      </c>
    </row>
    <row r="3" spans="1:2">
      <c r="A3" s="1" t="s">
        <v>0</v>
      </c>
      <c r="B3" s="4" t="s">
        <v>266</v>
      </c>
    </row>
    <row r="4" spans="1:2">
      <c r="B4" t="s">
        <v>267</v>
      </c>
    </row>
    <row r="5" spans="1:2">
      <c r="B5" s="2">
        <v>2020</v>
      </c>
    </row>
    <row r="6" spans="1:2">
      <c r="B6" t="s">
        <v>281</v>
      </c>
    </row>
    <row r="7" spans="1:2">
      <c r="B7" t="s">
        <v>1204</v>
      </c>
    </row>
    <row r="8" spans="1:2">
      <c r="B8" t="s">
        <v>1207</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1205</v>
      </c>
    </row>
    <row r="33" spans="1:2">
      <c r="A33" t="s">
        <v>1206</v>
      </c>
    </row>
    <row r="35" spans="1:2">
      <c r="A35" t="s">
        <v>180</v>
      </c>
      <c r="B35">
        <v>2019</v>
      </c>
    </row>
    <row r="36" spans="1:2">
      <c r="A36" t="s">
        <v>271</v>
      </c>
    </row>
    <row r="37" spans="1:2">
      <c r="A37" t="s">
        <v>272</v>
      </c>
    </row>
    <row r="38" spans="1:2">
      <c r="A38"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2"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692</v>
      </c>
    </row>
    <row r="2" spans="1:37" ht="15" customHeight="1">
      <c r="A2" t="s">
        <v>693</v>
      </c>
    </row>
    <row r="3" spans="1:37" ht="15" customHeight="1">
      <c r="A3" t="s">
        <v>694</v>
      </c>
    </row>
    <row r="4" spans="1:37" ht="15" customHeight="1">
      <c r="A4" t="s">
        <v>279</v>
      </c>
    </row>
    <row r="5" spans="1:37" ht="15" customHeight="1">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504</v>
      </c>
    </row>
    <row r="6" spans="1:37" ht="15" customHeight="1">
      <c r="A6" t="s">
        <v>274</v>
      </c>
      <c r="C6" t="s">
        <v>695</v>
      </c>
    </row>
    <row r="7" spans="1:37" ht="15" customHeight="1">
      <c r="A7" t="s">
        <v>696</v>
      </c>
      <c r="C7" t="s">
        <v>697</v>
      </c>
    </row>
    <row r="8" spans="1:37" ht="15" customHeight="1">
      <c r="A8" t="s">
        <v>698</v>
      </c>
      <c r="C8" t="s">
        <v>699</v>
      </c>
    </row>
    <row r="9" spans="1:37" ht="15" customHeight="1">
      <c r="A9" t="s">
        <v>700</v>
      </c>
      <c r="B9" t="s">
        <v>701</v>
      </c>
      <c r="C9" t="s">
        <v>702</v>
      </c>
      <c r="D9" t="s">
        <v>292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1">
        <v>1.0999999999999999E-2</v>
      </c>
    </row>
    <row r="10" spans="1:37" s="78" customFormat="1" ht="15" customHeight="1">
      <c r="A10" s="78" t="s">
        <v>703</v>
      </c>
      <c r="B10" s="78" t="s">
        <v>704</v>
      </c>
      <c r="C10" s="78" t="s">
        <v>705</v>
      </c>
      <c r="D10" s="78" t="s">
        <v>292</v>
      </c>
      <c r="E10" s="78">
        <v>12.993387999999999</v>
      </c>
      <c r="F10" s="78">
        <v>13.085564</v>
      </c>
      <c r="G10" s="78">
        <v>13.426015</v>
      </c>
      <c r="H10" s="78">
        <v>13.682649</v>
      </c>
      <c r="I10" s="78">
        <v>13.986616</v>
      </c>
      <c r="J10" s="78">
        <v>14.255686000000001</v>
      </c>
      <c r="K10" s="78">
        <v>14.576639</v>
      </c>
      <c r="L10" s="78">
        <v>14.91924</v>
      </c>
      <c r="M10" s="78">
        <v>15.298795</v>
      </c>
      <c r="N10" s="78">
        <v>15.655293</v>
      </c>
      <c r="O10" s="78">
        <v>16.036183999999999</v>
      </c>
      <c r="P10" s="78">
        <v>16.403683000000001</v>
      </c>
      <c r="Q10" s="78">
        <v>16.869240000000001</v>
      </c>
      <c r="R10" s="78">
        <v>17.3323</v>
      </c>
      <c r="S10" s="78">
        <v>17.859477999999999</v>
      </c>
      <c r="T10" s="78">
        <v>18.381401</v>
      </c>
      <c r="U10" s="78">
        <v>18.955078</v>
      </c>
      <c r="V10" s="78">
        <v>19.562397000000001</v>
      </c>
      <c r="W10" s="78">
        <v>20.127655000000001</v>
      </c>
      <c r="X10" s="78">
        <v>20.680295999999998</v>
      </c>
      <c r="Y10" s="78">
        <v>21.201677</v>
      </c>
      <c r="Z10" s="78">
        <v>21.717047000000001</v>
      </c>
      <c r="AA10" s="78">
        <v>22.233829</v>
      </c>
      <c r="AB10" s="78">
        <v>22.74757</v>
      </c>
      <c r="AC10" s="78">
        <v>23.234901000000001</v>
      </c>
      <c r="AD10" s="78">
        <v>23.752506</v>
      </c>
      <c r="AE10" s="78">
        <v>24.289179000000001</v>
      </c>
      <c r="AF10" s="78">
        <v>24.883963000000001</v>
      </c>
      <c r="AG10" s="78">
        <v>25.396719000000001</v>
      </c>
      <c r="AH10" s="78">
        <v>25.982728999999999</v>
      </c>
      <c r="AI10" s="78">
        <v>26.591958999999999</v>
      </c>
      <c r="AJ10" s="78">
        <v>27.240181</v>
      </c>
      <c r="AK10" s="79">
        <v>2.4E-2</v>
      </c>
    </row>
    <row r="11" spans="1:37" ht="15" customHeight="1">
      <c r="A11" t="s">
        <v>706</v>
      </c>
      <c r="B11" t="s">
        <v>707</v>
      </c>
      <c r="C11" t="s">
        <v>708</v>
      </c>
      <c r="D11" t="s">
        <v>292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1">
        <v>9.4E-2</v>
      </c>
    </row>
    <row r="12" spans="1:37" ht="15" customHeight="1">
      <c r="A12" t="s">
        <v>709</v>
      </c>
      <c r="B12" t="s">
        <v>710</v>
      </c>
      <c r="C12" t="s">
        <v>711</v>
      </c>
      <c r="D12" t="s">
        <v>292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1">
        <v>8.3000000000000004E-2</v>
      </c>
    </row>
    <row r="13" spans="1:37" ht="15" customHeight="1">
      <c r="A13" t="s">
        <v>712</v>
      </c>
      <c r="B13" t="s">
        <v>713</v>
      </c>
      <c r="C13" t="s">
        <v>714</v>
      </c>
      <c r="D13" t="s">
        <v>292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1">
        <v>5.2999999999999999E-2</v>
      </c>
    </row>
    <row r="14" spans="1:37" ht="15" customHeight="1">
      <c r="A14" t="s">
        <v>715</v>
      </c>
      <c r="B14" t="s">
        <v>716</v>
      </c>
      <c r="C14" t="s">
        <v>717</v>
      </c>
      <c r="D14" t="s">
        <v>292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1">
        <v>0.184</v>
      </c>
    </row>
    <row r="15" spans="1:37" ht="15" customHeight="1">
      <c r="A15" t="s">
        <v>718</v>
      </c>
      <c r="B15" t="s">
        <v>719</v>
      </c>
      <c r="C15" t="s">
        <v>720</v>
      </c>
      <c r="D15" t="s">
        <v>292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721</v>
      </c>
      <c r="B16" t="s">
        <v>722</v>
      </c>
      <c r="C16" t="s">
        <v>723</v>
      </c>
      <c r="D16" t="s">
        <v>292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724</v>
      </c>
      <c r="B17" t="s">
        <v>725</v>
      </c>
      <c r="C17" t="s">
        <v>726</v>
      </c>
      <c r="D17" t="s">
        <v>292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727</v>
      </c>
      <c r="B18" t="s">
        <v>728</v>
      </c>
      <c r="C18" t="s">
        <v>729</v>
      </c>
      <c r="D18" t="s">
        <v>292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1">
        <v>1.9E-2</v>
      </c>
    </row>
    <row r="19" spans="1:37" ht="15" customHeight="1">
      <c r="A19" t="s">
        <v>730</v>
      </c>
      <c r="C19" t="s">
        <v>731</v>
      </c>
    </row>
    <row r="20" spans="1:37" ht="15" customHeight="1">
      <c r="A20" t="s">
        <v>700</v>
      </c>
      <c r="B20" t="s">
        <v>732</v>
      </c>
      <c r="C20" t="s">
        <v>733</v>
      </c>
      <c r="D20" t="s">
        <v>292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1">
        <v>2.3E-2</v>
      </c>
    </row>
    <row r="21" spans="1:37" s="78" customFormat="1" ht="15" customHeight="1">
      <c r="A21" s="78" t="s">
        <v>703</v>
      </c>
      <c r="B21" s="78" t="s">
        <v>734</v>
      </c>
      <c r="C21" s="78" t="s">
        <v>735</v>
      </c>
      <c r="D21" s="78" t="s">
        <v>292</v>
      </c>
      <c r="E21" s="78">
        <v>16.566603000000001</v>
      </c>
      <c r="F21" s="78">
        <v>16.396280000000001</v>
      </c>
      <c r="G21" s="78">
        <v>16.439896000000001</v>
      </c>
      <c r="H21" s="78">
        <v>16.529689999999999</v>
      </c>
      <c r="I21" s="78">
        <v>16.688790999999998</v>
      </c>
      <c r="J21" s="78">
        <v>16.827316</v>
      </c>
      <c r="K21" s="78">
        <v>17.001038000000001</v>
      </c>
      <c r="L21" s="78">
        <v>17.231853000000001</v>
      </c>
      <c r="M21" s="78">
        <v>17.535267000000001</v>
      </c>
      <c r="N21" s="78">
        <v>17.869351999999999</v>
      </c>
      <c r="O21" s="78">
        <v>18.247271000000001</v>
      </c>
      <c r="P21" s="78">
        <v>18.587626</v>
      </c>
      <c r="Q21" s="78">
        <v>19.025107999999999</v>
      </c>
      <c r="R21" s="78">
        <v>19.452936000000001</v>
      </c>
      <c r="S21" s="78">
        <v>19.913948000000001</v>
      </c>
      <c r="T21" s="78">
        <v>20.349620999999999</v>
      </c>
      <c r="U21" s="78">
        <v>20.815242999999999</v>
      </c>
      <c r="V21" s="78">
        <v>21.332705000000001</v>
      </c>
      <c r="W21" s="78">
        <v>21.817457000000001</v>
      </c>
      <c r="X21" s="78">
        <v>22.307468</v>
      </c>
      <c r="Y21" s="78">
        <v>22.81044</v>
      </c>
      <c r="Z21" s="78">
        <v>23.333673000000001</v>
      </c>
      <c r="AA21" s="78">
        <v>23.874891000000002</v>
      </c>
      <c r="AB21" s="78">
        <v>24.436152</v>
      </c>
      <c r="AC21" s="78">
        <v>25.008697999999999</v>
      </c>
      <c r="AD21" s="78">
        <v>25.639744</v>
      </c>
      <c r="AE21" s="78">
        <v>26.300379</v>
      </c>
      <c r="AF21" s="78">
        <v>27.032423000000001</v>
      </c>
      <c r="AG21" s="78">
        <v>27.666231</v>
      </c>
      <c r="AH21" s="78">
        <v>28.366410999999999</v>
      </c>
      <c r="AI21" s="78">
        <v>29.091557999999999</v>
      </c>
      <c r="AJ21" s="78">
        <v>29.820221</v>
      </c>
      <c r="AK21" s="79">
        <v>1.9E-2</v>
      </c>
    </row>
    <row r="22" spans="1:37" ht="15" customHeight="1">
      <c r="A22" t="s">
        <v>706</v>
      </c>
      <c r="B22" t="s">
        <v>736</v>
      </c>
      <c r="C22" t="s">
        <v>737</v>
      </c>
      <c r="D22" t="s">
        <v>292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1">
        <v>4.3999999999999997E-2</v>
      </c>
    </row>
    <row r="23" spans="1:37" ht="15" customHeight="1">
      <c r="A23" t="s">
        <v>709</v>
      </c>
      <c r="B23" t="s">
        <v>738</v>
      </c>
      <c r="C23" t="s">
        <v>739</v>
      </c>
      <c r="D23" t="s">
        <v>292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1">
        <v>5.6000000000000001E-2</v>
      </c>
    </row>
    <row r="24" spans="1:37" ht="15" customHeight="1">
      <c r="A24" t="s">
        <v>712</v>
      </c>
      <c r="B24" t="s">
        <v>740</v>
      </c>
      <c r="C24" t="s">
        <v>741</v>
      </c>
      <c r="D24" t="s">
        <v>292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1">
        <v>6.0999999999999999E-2</v>
      </c>
    </row>
    <row r="25" spans="1:37" ht="15" customHeight="1">
      <c r="A25" t="s">
        <v>715</v>
      </c>
      <c r="B25" t="s">
        <v>742</v>
      </c>
      <c r="C25" t="s">
        <v>743</v>
      </c>
      <c r="D25" t="s">
        <v>292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1">
        <v>0.29299999999999998</v>
      </c>
    </row>
    <row r="26" spans="1:37" ht="15" customHeight="1">
      <c r="A26" t="s">
        <v>718</v>
      </c>
      <c r="B26" t="s">
        <v>744</v>
      </c>
      <c r="C26" t="s">
        <v>745</v>
      </c>
      <c r="D26" t="s">
        <v>292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721</v>
      </c>
      <c r="B27" t="s">
        <v>746</v>
      </c>
      <c r="C27" t="s">
        <v>747</v>
      </c>
      <c r="D27" t="s">
        <v>292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724</v>
      </c>
      <c r="B28" t="s">
        <v>748</v>
      </c>
      <c r="C28" t="s">
        <v>749</v>
      </c>
      <c r="D28" t="s">
        <v>292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750</v>
      </c>
      <c r="B29" t="s">
        <v>751</v>
      </c>
      <c r="C29" t="s">
        <v>752</v>
      </c>
      <c r="D29" t="s">
        <v>292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1">
        <v>2.3E-2</v>
      </c>
    </row>
    <row r="30" spans="1:37" ht="15" customHeight="1">
      <c r="A30" t="s">
        <v>753</v>
      </c>
      <c r="C30" t="s">
        <v>754</v>
      </c>
    </row>
    <row r="31" spans="1:37" ht="15" customHeight="1">
      <c r="A31" t="s">
        <v>700</v>
      </c>
      <c r="B31" t="s">
        <v>755</v>
      </c>
      <c r="C31" t="s">
        <v>756</v>
      </c>
      <c r="D31" t="s">
        <v>292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1">
        <v>6.0000000000000001E-3</v>
      </c>
    </row>
    <row r="32" spans="1:37" s="78" customFormat="1" ht="15" customHeight="1">
      <c r="A32" s="78" t="s">
        <v>703</v>
      </c>
      <c r="B32" s="78" t="s">
        <v>757</v>
      </c>
      <c r="C32" s="78" t="s">
        <v>758</v>
      </c>
      <c r="D32" s="78" t="s">
        <v>292</v>
      </c>
      <c r="E32" s="78">
        <v>0.18604699999999999</v>
      </c>
      <c r="F32" s="78">
        <v>0.164021</v>
      </c>
      <c r="G32" s="78">
        <v>0.147254</v>
      </c>
      <c r="H32" s="78">
        <v>0.13270699999999999</v>
      </c>
      <c r="I32" s="78">
        <v>0.121167</v>
      </c>
      <c r="J32" s="78">
        <v>0.111348</v>
      </c>
      <c r="K32" s="78">
        <v>0.10306899999999999</v>
      </c>
      <c r="L32" s="78">
        <v>9.6655000000000005E-2</v>
      </c>
      <c r="M32" s="78">
        <v>9.1883999999999993E-2</v>
      </c>
      <c r="N32" s="78">
        <v>8.7783E-2</v>
      </c>
      <c r="O32" s="78">
        <v>8.4326999999999999E-2</v>
      </c>
      <c r="P32" s="78">
        <v>8.1729999999999997E-2</v>
      </c>
      <c r="Q32" s="78">
        <v>7.9777000000000001E-2</v>
      </c>
      <c r="R32" s="78">
        <v>7.7663999999999997E-2</v>
      </c>
      <c r="S32" s="78">
        <v>7.6067999999999997E-2</v>
      </c>
      <c r="T32" s="78">
        <v>7.4709999999999999E-2</v>
      </c>
      <c r="U32" s="78">
        <v>7.3875999999999997E-2</v>
      </c>
      <c r="V32" s="78">
        <v>7.3050000000000004E-2</v>
      </c>
      <c r="W32" s="78">
        <v>7.2313000000000002E-2</v>
      </c>
      <c r="X32" s="78">
        <v>7.1783E-2</v>
      </c>
      <c r="Y32" s="78">
        <v>7.1441000000000004E-2</v>
      </c>
      <c r="Z32" s="78">
        <v>7.1091000000000001E-2</v>
      </c>
      <c r="AA32" s="78">
        <v>7.0878999999999998E-2</v>
      </c>
      <c r="AB32" s="78">
        <v>7.0614999999999997E-2</v>
      </c>
      <c r="AC32" s="78">
        <v>7.0347999999999994E-2</v>
      </c>
      <c r="AD32" s="78">
        <v>7.0442000000000005E-2</v>
      </c>
      <c r="AE32" s="78">
        <v>7.0763000000000006E-2</v>
      </c>
      <c r="AF32" s="78">
        <v>7.1356000000000003E-2</v>
      </c>
      <c r="AG32" s="78">
        <v>7.1734000000000006E-2</v>
      </c>
      <c r="AH32" s="78">
        <v>7.2326000000000001E-2</v>
      </c>
      <c r="AI32" s="78">
        <v>7.2960999999999998E-2</v>
      </c>
      <c r="AJ32" s="78">
        <v>7.3634000000000005E-2</v>
      </c>
      <c r="AK32" s="79">
        <v>-2.9000000000000001E-2</v>
      </c>
    </row>
    <row r="33" spans="1:37" ht="15" customHeight="1">
      <c r="A33" t="s">
        <v>706</v>
      </c>
      <c r="B33" t="s">
        <v>759</v>
      </c>
      <c r="C33" t="s">
        <v>760</v>
      </c>
      <c r="D33" t="s">
        <v>292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1">
        <v>0.02</v>
      </c>
    </row>
    <row r="34" spans="1:37" ht="15" customHeight="1">
      <c r="A34" t="s">
        <v>709</v>
      </c>
      <c r="B34" t="s">
        <v>761</v>
      </c>
      <c r="C34" t="s">
        <v>762</v>
      </c>
      <c r="D34" t="s">
        <v>292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1">
        <v>3.5999999999999997E-2</v>
      </c>
    </row>
    <row r="35" spans="1:37" ht="15" customHeight="1">
      <c r="A35" t="s">
        <v>712</v>
      </c>
      <c r="B35" t="s">
        <v>763</v>
      </c>
      <c r="C35" t="s">
        <v>764</v>
      </c>
      <c r="D35" t="s">
        <v>292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715</v>
      </c>
      <c r="B36" t="s">
        <v>765</v>
      </c>
      <c r="C36" t="s">
        <v>766</v>
      </c>
      <c r="D36" t="s">
        <v>292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718</v>
      </c>
      <c r="B37" t="s">
        <v>767</v>
      </c>
      <c r="C37" t="s">
        <v>768</v>
      </c>
      <c r="D37" t="s">
        <v>292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1">
        <v>0.13</v>
      </c>
    </row>
    <row r="38" spans="1:37" ht="15" customHeight="1">
      <c r="A38" t="s">
        <v>721</v>
      </c>
      <c r="B38" t="s">
        <v>769</v>
      </c>
      <c r="C38" t="s">
        <v>770</v>
      </c>
      <c r="D38" t="s">
        <v>292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1">
        <v>0.129</v>
      </c>
    </row>
    <row r="39" spans="1:37" ht="15" customHeight="1">
      <c r="A39" t="s">
        <v>724</v>
      </c>
      <c r="B39" t="s">
        <v>771</v>
      </c>
      <c r="C39" t="s">
        <v>772</v>
      </c>
      <c r="D39" t="s">
        <v>292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1">
        <v>0.13700000000000001</v>
      </c>
    </row>
    <row r="40" spans="1:37" ht="15" customHeight="1">
      <c r="A40" t="s">
        <v>773</v>
      </c>
      <c r="B40" t="s">
        <v>774</v>
      </c>
      <c r="C40" t="s">
        <v>775</v>
      </c>
      <c r="D40" t="s">
        <v>292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1">
        <v>6.0000000000000001E-3</v>
      </c>
    </row>
    <row r="41" spans="1:37" ht="15" customHeight="1">
      <c r="A41" t="s">
        <v>776</v>
      </c>
      <c r="B41" t="s">
        <v>777</v>
      </c>
      <c r="C41" t="s">
        <v>778</v>
      </c>
      <c r="D41" t="s">
        <v>292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1">
        <v>1.2999999999999999E-2</v>
      </c>
    </row>
    <row r="42" spans="1:37" ht="15" customHeight="1">
      <c r="A42" t="s">
        <v>779</v>
      </c>
      <c r="C42" t="s">
        <v>780</v>
      </c>
    </row>
    <row r="43" spans="1:37" ht="15" customHeight="1">
      <c r="A43" t="s">
        <v>698</v>
      </c>
      <c r="C43" t="s">
        <v>781</v>
      </c>
    </row>
    <row r="44" spans="1:37" ht="15" customHeight="1">
      <c r="A44" t="s">
        <v>700</v>
      </c>
      <c r="B44" t="s">
        <v>782</v>
      </c>
      <c r="C44" t="s">
        <v>783</v>
      </c>
      <c r="D44" t="s">
        <v>674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1">
        <v>3.0000000000000001E-3</v>
      </c>
    </row>
    <row r="45" spans="1:37" ht="15" customHeight="1">
      <c r="A45" t="s">
        <v>703</v>
      </c>
      <c r="B45" t="s">
        <v>784</v>
      </c>
      <c r="C45" t="s">
        <v>785</v>
      </c>
      <c r="D45" t="s">
        <v>674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1">
        <v>1.2999999999999999E-2</v>
      </c>
    </row>
    <row r="46" spans="1:37" ht="15" customHeight="1">
      <c r="A46" t="s">
        <v>706</v>
      </c>
      <c r="B46" t="s">
        <v>786</v>
      </c>
      <c r="C46" t="s">
        <v>787</v>
      </c>
      <c r="D46" t="s">
        <v>674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1">
        <v>8.6999999999999994E-2</v>
      </c>
    </row>
    <row r="47" spans="1:37" ht="15" customHeight="1">
      <c r="A47" t="s">
        <v>709</v>
      </c>
      <c r="B47" t="s">
        <v>788</v>
      </c>
      <c r="C47" t="s">
        <v>789</v>
      </c>
      <c r="D47" t="s">
        <v>674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1">
        <v>0.08</v>
      </c>
    </row>
    <row r="48" spans="1:37" ht="15" customHeight="1">
      <c r="A48" t="s">
        <v>712</v>
      </c>
      <c r="B48" t="s">
        <v>790</v>
      </c>
      <c r="C48" t="s">
        <v>791</v>
      </c>
      <c r="D48" t="s">
        <v>674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1">
        <v>4.3999999999999997E-2</v>
      </c>
    </row>
    <row r="49" spans="1:37" ht="15" customHeight="1">
      <c r="A49" t="s">
        <v>715</v>
      </c>
      <c r="B49" t="s">
        <v>792</v>
      </c>
      <c r="C49" t="s">
        <v>793</v>
      </c>
      <c r="D49" t="s">
        <v>674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1">
        <v>0.17599999999999999</v>
      </c>
    </row>
    <row r="50" spans="1:37" ht="15" customHeight="1">
      <c r="A50" t="s">
        <v>718</v>
      </c>
      <c r="B50" t="s">
        <v>794</v>
      </c>
      <c r="C50" t="s">
        <v>795</v>
      </c>
      <c r="D50" t="s">
        <v>674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721</v>
      </c>
      <c r="B51" t="s">
        <v>796</v>
      </c>
      <c r="C51" t="s">
        <v>797</v>
      </c>
      <c r="D51" t="s">
        <v>674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724</v>
      </c>
      <c r="B52" t="s">
        <v>798</v>
      </c>
      <c r="C52" t="s">
        <v>799</v>
      </c>
      <c r="D52" t="s">
        <v>674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727</v>
      </c>
      <c r="B53" t="s">
        <v>800</v>
      </c>
      <c r="C53" t="s">
        <v>801</v>
      </c>
      <c r="D53" t="s">
        <v>674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1">
        <v>1.0999999999999999E-2</v>
      </c>
    </row>
    <row r="54" spans="1:37" ht="15" customHeight="1">
      <c r="A54" t="s">
        <v>730</v>
      </c>
      <c r="C54" t="s">
        <v>802</v>
      </c>
    </row>
    <row r="55" spans="1:37" ht="15" customHeight="1">
      <c r="A55" t="s">
        <v>700</v>
      </c>
      <c r="B55" t="s">
        <v>803</v>
      </c>
      <c r="C55" t="s">
        <v>804</v>
      </c>
      <c r="D55" t="s">
        <v>674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1">
        <v>1.0999999999999999E-2</v>
      </c>
    </row>
    <row r="56" spans="1:37" ht="15" customHeight="1">
      <c r="A56" t="s">
        <v>703</v>
      </c>
      <c r="B56" t="s">
        <v>805</v>
      </c>
      <c r="C56" t="s">
        <v>806</v>
      </c>
      <c r="D56" t="s">
        <v>674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1">
        <v>8.9999999999999993E-3</v>
      </c>
    </row>
    <row r="57" spans="1:37" ht="15" customHeight="1">
      <c r="A57" t="s">
        <v>706</v>
      </c>
      <c r="B57" t="s">
        <v>807</v>
      </c>
      <c r="C57" t="s">
        <v>808</v>
      </c>
      <c r="D57" t="s">
        <v>674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1">
        <v>3.4000000000000002E-2</v>
      </c>
    </row>
    <row r="58" spans="1:37" ht="15" customHeight="1">
      <c r="A58" t="s">
        <v>709</v>
      </c>
      <c r="B58" t="s">
        <v>809</v>
      </c>
      <c r="C58" t="s">
        <v>810</v>
      </c>
      <c r="D58" t="s">
        <v>674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1">
        <v>4.4999999999999998E-2</v>
      </c>
    </row>
    <row r="59" spans="1:37" ht="15" customHeight="1">
      <c r="A59" t="s">
        <v>712</v>
      </c>
      <c r="B59" t="s">
        <v>811</v>
      </c>
      <c r="C59" t="s">
        <v>812</v>
      </c>
      <c r="D59" t="s">
        <v>674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1">
        <v>5.2999999999999999E-2</v>
      </c>
    </row>
    <row r="60" spans="1:37" ht="15" customHeight="1">
      <c r="A60" t="s">
        <v>715</v>
      </c>
      <c r="B60" t="s">
        <v>813</v>
      </c>
      <c r="C60" t="s">
        <v>814</v>
      </c>
      <c r="D60" t="s">
        <v>674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718</v>
      </c>
      <c r="B61" t="s">
        <v>815</v>
      </c>
      <c r="C61" t="s">
        <v>816</v>
      </c>
      <c r="D61" t="s">
        <v>674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721</v>
      </c>
      <c r="B62" t="s">
        <v>817</v>
      </c>
      <c r="C62" t="s">
        <v>818</v>
      </c>
      <c r="D62" t="s">
        <v>674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724</v>
      </c>
      <c r="B63" t="s">
        <v>819</v>
      </c>
      <c r="C63" t="s">
        <v>820</v>
      </c>
      <c r="D63" t="s">
        <v>674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750</v>
      </c>
      <c r="B64" t="s">
        <v>821</v>
      </c>
      <c r="C64" t="s">
        <v>822</v>
      </c>
      <c r="D64" t="s">
        <v>674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1">
        <v>1.2E-2</v>
      </c>
    </row>
    <row r="65" spans="1:37" ht="15" customHeight="1">
      <c r="A65" t="s">
        <v>753</v>
      </c>
      <c r="C65" t="s">
        <v>823</v>
      </c>
    </row>
    <row r="66" spans="1:37" ht="15" customHeight="1">
      <c r="A66" t="s">
        <v>700</v>
      </c>
      <c r="B66" t="s">
        <v>824</v>
      </c>
      <c r="C66" t="s">
        <v>825</v>
      </c>
      <c r="D66" t="s">
        <v>674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1">
        <v>-3.0000000000000001E-3</v>
      </c>
    </row>
    <row r="67" spans="1:37" ht="15" customHeight="1">
      <c r="A67" t="s">
        <v>703</v>
      </c>
      <c r="B67" t="s">
        <v>826</v>
      </c>
      <c r="C67" t="s">
        <v>827</v>
      </c>
      <c r="D67" t="s">
        <v>674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1">
        <v>-3.9E-2</v>
      </c>
    </row>
    <row r="68" spans="1:37" ht="15" customHeight="1">
      <c r="A68" t="s">
        <v>706</v>
      </c>
      <c r="B68" t="s">
        <v>828</v>
      </c>
      <c r="C68" t="s">
        <v>829</v>
      </c>
      <c r="D68" t="s">
        <v>674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1">
        <v>1.0999999999999999E-2</v>
      </c>
    </row>
    <row r="69" spans="1:37" ht="15" customHeight="1">
      <c r="A69" t="s">
        <v>709</v>
      </c>
      <c r="B69" t="s">
        <v>830</v>
      </c>
      <c r="C69" t="s">
        <v>831</v>
      </c>
      <c r="D69" t="s">
        <v>674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1">
        <v>2.8000000000000001E-2</v>
      </c>
    </row>
    <row r="70" spans="1:37" ht="15" customHeight="1">
      <c r="A70" t="s">
        <v>712</v>
      </c>
      <c r="B70" t="s">
        <v>832</v>
      </c>
      <c r="C70" t="s">
        <v>833</v>
      </c>
      <c r="D70" t="s">
        <v>674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715</v>
      </c>
      <c r="B71" t="s">
        <v>834</v>
      </c>
      <c r="C71" t="s">
        <v>835</v>
      </c>
      <c r="D71" t="s">
        <v>674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718</v>
      </c>
      <c r="B72" t="s">
        <v>836</v>
      </c>
      <c r="C72" t="s">
        <v>837</v>
      </c>
      <c r="D72" t="s">
        <v>674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1">
        <v>7.8E-2</v>
      </c>
    </row>
    <row r="73" spans="1:37" ht="15" customHeight="1">
      <c r="A73" t="s">
        <v>721</v>
      </c>
      <c r="B73" t="s">
        <v>838</v>
      </c>
      <c r="C73" t="s">
        <v>839</v>
      </c>
      <c r="D73" t="s">
        <v>674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1">
        <v>7.6999999999999999E-2</v>
      </c>
    </row>
    <row r="74" spans="1:37" ht="15" customHeight="1">
      <c r="A74" t="s">
        <v>724</v>
      </c>
      <c r="B74" t="s">
        <v>840</v>
      </c>
      <c r="C74" t="s">
        <v>841</v>
      </c>
      <c r="D74" t="s">
        <v>674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1">
        <v>0.13500000000000001</v>
      </c>
    </row>
    <row r="75" spans="1:37" ht="15" customHeight="1">
      <c r="A75" t="s">
        <v>773</v>
      </c>
      <c r="B75" t="s">
        <v>842</v>
      </c>
      <c r="C75" t="s">
        <v>843</v>
      </c>
      <c r="D75" t="s">
        <v>674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1">
        <v>-2E-3</v>
      </c>
    </row>
    <row r="76" spans="1:37" ht="15" customHeight="1">
      <c r="A76" t="s">
        <v>698</v>
      </c>
      <c r="B76" t="s">
        <v>844</v>
      </c>
      <c r="C76" t="s">
        <v>845</v>
      </c>
      <c r="E76" t="s">
        <v>846</v>
      </c>
    </row>
    <row r="77" spans="1:37" ht="15" customHeight="1">
      <c r="A77" t="s">
        <v>700</v>
      </c>
      <c r="B77" t="s">
        <v>847</v>
      </c>
      <c r="C77" t="s">
        <v>848</v>
      </c>
      <c r="D77" t="s">
        <v>674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1">
        <v>0</v>
      </c>
    </row>
    <row r="78" spans="1:37" ht="15" customHeight="1">
      <c r="A78" t="s">
        <v>703</v>
      </c>
      <c r="B78" t="s">
        <v>849</v>
      </c>
      <c r="C78" t="s">
        <v>850</v>
      </c>
      <c r="D78" t="s">
        <v>674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1">
        <v>0.01</v>
      </c>
    </row>
    <row r="79" spans="1:37" ht="15" customHeight="1">
      <c r="A79" t="s">
        <v>706</v>
      </c>
      <c r="B79" t="s">
        <v>851</v>
      </c>
      <c r="C79" t="s">
        <v>852</v>
      </c>
      <c r="D79" t="s">
        <v>674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1">
        <v>3.4000000000000002E-2</v>
      </c>
    </row>
    <row r="80" spans="1:37" ht="15" customHeight="1">
      <c r="A80" t="s">
        <v>709</v>
      </c>
      <c r="B80" t="s">
        <v>853</v>
      </c>
      <c r="C80" t="s">
        <v>854</v>
      </c>
      <c r="D80" t="s">
        <v>674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1">
        <v>2.8000000000000001E-2</v>
      </c>
    </row>
    <row r="81" spans="1:37" ht="15" customHeight="1">
      <c r="A81" t="s">
        <v>712</v>
      </c>
      <c r="B81" t="s">
        <v>855</v>
      </c>
      <c r="C81" t="s">
        <v>856</v>
      </c>
      <c r="D81" t="s">
        <v>674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1">
        <v>4.5999999999999999E-2</v>
      </c>
    </row>
    <row r="82" spans="1:37" ht="15" customHeight="1">
      <c r="A82" t="s">
        <v>715</v>
      </c>
      <c r="B82" t="s">
        <v>857</v>
      </c>
      <c r="C82" t="s">
        <v>858</v>
      </c>
      <c r="D82" t="s">
        <v>674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1">
        <v>0.214</v>
      </c>
    </row>
    <row r="83" spans="1:37" ht="15" customHeight="1">
      <c r="A83" t="s">
        <v>718</v>
      </c>
      <c r="B83" t="s">
        <v>859</v>
      </c>
      <c r="C83" t="s">
        <v>860</v>
      </c>
      <c r="D83" t="s">
        <v>674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1">
        <v>0.14299999999999999</v>
      </c>
    </row>
    <row r="84" spans="1:37" ht="15" customHeight="1">
      <c r="A84" t="s">
        <v>721</v>
      </c>
      <c r="B84" t="s">
        <v>861</v>
      </c>
      <c r="C84" t="s">
        <v>862</v>
      </c>
      <c r="D84" t="s">
        <v>674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1">
        <v>0.14699999999999999</v>
      </c>
    </row>
    <row r="85" spans="1:37" ht="15" customHeight="1">
      <c r="A85" t="s">
        <v>724</v>
      </c>
      <c r="B85" t="s">
        <v>863</v>
      </c>
      <c r="C85" t="s">
        <v>864</v>
      </c>
      <c r="D85" t="s">
        <v>674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1">
        <v>0.19</v>
      </c>
    </row>
    <row r="86" spans="1:37" ht="15" customHeight="1">
      <c r="A86" t="s">
        <v>865</v>
      </c>
      <c r="B86" t="s">
        <v>866</v>
      </c>
      <c r="C86" t="s">
        <v>867</v>
      </c>
      <c r="D86" t="s">
        <v>674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1">
        <v>2E-3</v>
      </c>
    </row>
    <row r="87" spans="1:37" ht="15" customHeight="1">
      <c r="A87" t="s">
        <v>868</v>
      </c>
      <c r="C87" t="s">
        <v>869</v>
      </c>
    </row>
    <row r="88" spans="1:37" ht="15" customHeight="1">
      <c r="A88" t="s">
        <v>698</v>
      </c>
      <c r="C88" t="s">
        <v>870</v>
      </c>
    </row>
    <row r="89" spans="1:37" ht="15" customHeight="1">
      <c r="A89" t="s">
        <v>700</v>
      </c>
      <c r="B89" t="s">
        <v>871</v>
      </c>
      <c r="C89" t="s">
        <v>872</v>
      </c>
      <c r="D89" t="s">
        <v>873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1">
        <v>8.0000000000000002E-3</v>
      </c>
    </row>
    <row r="90" spans="1:37" ht="15" customHeight="1">
      <c r="A90" t="s">
        <v>703</v>
      </c>
      <c r="B90" t="s">
        <v>874</v>
      </c>
      <c r="C90" t="s">
        <v>875</v>
      </c>
      <c r="D90" t="s">
        <v>876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1">
        <v>1.0999999999999999E-2</v>
      </c>
    </row>
    <row r="91" spans="1:37" ht="15" customHeight="1">
      <c r="A91" t="s">
        <v>706</v>
      </c>
      <c r="B91" t="s">
        <v>877</v>
      </c>
      <c r="C91" t="s">
        <v>878</v>
      </c>
      <c r="D91" t="s">
        <v>876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1">
        <v>6.0000000000000001E-3</v>
      </c>
    </row>
    <row r="92" spans="1:37" ht="15" customHeight="1">
      <c r="A92" t="s">
        <v>709</v>
      </c>
      <c r="B92" t="s">
        <v>879</v>
      </c>
      <c r="C92" t="s">
        <v>880</v>
      </c>
      <c r="D92" t="s">
        <v>876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1">
        <v>3.0000000000000001E-3</v>
      </c>
    </row>
    <row r="93" spans="1:37" ht="15" customHeight="1">
      <c r="A93" t="s">
        <v>712</v>
      </c>
      <c r="B93" t="s">
        <v>881</v>
      </c>
      <c r="C93" t="s">
        <v>882</v>
      </c>
      <c r="D93" t="s">
        <v>876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1">
        <v>8.9999999999999993E-3</v>
      </c>
    </row>
    <row r="94" spans="1:37" ht="15" customHeight="1">
      <c r="A94" t="s">
        <v>715</v>
      </c>
      <c r="B94" t="s">
        <v>883</v>
      </c>
      <c r="C94" t="s">
        <v>884</v>
      </c>
      <c r="D94" t="s">
        <v>873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1">
        <v>6.0000000000000001E-3</v>
      </c>
    </row>
    <row r="95" spans="1:37" ht="15" customHeight="1">
      <c r="A95" t="s">
        <v>718</v>
      </c>
      <c r="B95" t="s">
        <v>885</v>
      </c>
      <c r="C95" t="s">
        <v>886</v>
      </c>
      <c r="D95" t="s">
        <v>873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721</v>
      </c>
      <c r="B96" t="s">
        <v>887</v>
      </c>
      <c r="C96" t="s">
        <v>888</v>
      </c>
      <c r="D96" t="s">
        <v>876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724</v>
      </c>
      <c r="B97" t="s">
        <v>889</v>
      </c>
      <c r="C97" t="s">
        <v>890</v>
      </c>
      <c r="D97" t="s">
        <v>873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891</v>
      </c>
      <c r="B98" t="s">
        <v>892</v>
      </c>
      <c r="C98" t="s">
        <v>893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1">
        <v>8.0000000000000002E-3</v>
      </c>
    </row>
    <row r="99" spans="1:37" ht="15" customHeight="1">
      <c r="A99" t="s">
        <v>730</v>
      </c>
      <c r="C99" t="s">
        <v>894</v>
      </c>
    </row>
    <row r="100" spans="1:37" ht="15" customHeight="1">
      <c r="A100" t="s">
        <v>700</v>
      </c>
      <c r="B100" t="s">
        <v>895</v>
      </c>
      <c r="C100" t="s">
        <v>896</v>
      </c>
      <c r="D100" t="s">
        <v>873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1">
        <v>1.0999999999999999E-2</v>
      </c>
    </row>
    <row r="101" spans="1:37" ht="15" customHeight="1">
      <c r="A101" t="s">
        <v>703</v>
      </c>
      <c r="B101" t="s">
        <v>897</v>
      </c>
      <c r="C101" t="s">
        <v>898</v>
      </c>
      <c r="D101" t="s">
        <v>876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1">
        <v>0.01</v>
      </c>
    </row>
    <row r="102" spans="1:37" ht="15" customHeight="1">
      <c r="A102" t="s">
        <v>706</v>
      </c>
      <c r="B102" t="s">
        <v>899</v>
      </c>
      <c r="C102" t="s">
        <v>900</v>
      </c>
      <c r="D102" t="s">
        <v>876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1">
        <v>0.01</v>
      </c>
    </row>
    <row r="103" spans="1:37" ht="15" customHeight="1">
      <c r="A103" t="s">
        <v>709</v>
      </c>
      <c r="B103" t="s">
        <v>901</v>
      </c>
      <c r="C103" t="s">
        <v>902</v>
      </c>
      <c r="D103" t="s">
        <v>876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1">
        <v>1.0999999999999999E-2</v>
      </c>
    </row>
    <row r="104" spans="1:37" ht="15" customHeight="1">
      <c r="A104" t="s">
        <v>712</v>
      </c>
      <c r="B104" t="s">
        <v>903</v>
      </c>
      <c r="C104" t="s">
        <v>904</v>
      </c>
      <c r="D104" t="s">
        <v>905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1">
        <v>8.0000000000000002E-3</v>
      </c>
    </row>
    <row r="105" spans="1:37" ht="15" customHeight="1">
      <c r="A105" t="s">
        <v>715</v>
      </c>
      <c r="B105" t="s">
        <v>906</v>
      </c>
      <c r="C105" t="s">
        <v>907</v>
      </c>
      <c r="D105" t="s">
        <v>876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718</v>
      </c>
      <c r="B106" t="s">
        <v>908</v>
      </c>
      <c r="C106" t="s">
        <v>909</v>
      </c>
      <c r="D106" t="s">
        <v>876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721</v>
      </c>
      <c r="B107" t="s">
        <v>910</v>
      </c>
      <c r="C107" t="s">
        <v>911</v>
      </c>
      <c r="D107" t="s">
        <v>876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724</v>
      </c>
      <c r="B108" t="s">
        <v>912</v>
      </c>
      <c r="C108" t="s">
        <v>913</v>
      </c>
      <c r="D108" t="s">
        <v>876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914</v>
      </c>
      <c r="B109" t="s">
        <v>915</v>
      </c>
      <c r="C109" t="s">
        <v>916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1">
        <v>1.0999999999999999E-2</v>
      </c>
    </row>
    <row r="110" spans="1:37" ht="15" customHeight="1">
      <c r="A110" t="s">
        <v>753</v>
      </c>
      <c r="C110" t="s">
        <v>917</v>
      </c>
    </row>
    <row r="111" spans="1:37" ht="15" customHeight="1">
      <c r="A111" t="s">
        <v>700</v>
      </c>
      <c r="B111" t="s">
        <v>918</v>
      </c>
      <c r="C111" t="s">
        <v>919</v>
      </c>
      <c r="D111" t="s">
        <v>873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1">
        <v>8.0000000000000002E-3</v>
      </c>
    </row>
    <row r="112" spans="1:37" ht="15" customHeight="1">
      <c r="A112" t="s">
        <v>703</v>
      </c>
      <c r="B112" t="s">
        <v>920</v>
      </c>
      <c r="C112" t="s">
        <v>921</v>
      </c>
      <c r="D112" t="s">
        <v>876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1">
        <v>0.01</v>
      </c>
    </row>
    <row r="113" spans="1:37" ht="15" customHeight="1">
      <c r="A113" t="s">
        <v>706</v>
      </c>
      <c r="B113" t="s">
        <v>922</v>
      </c>
      <c r="C113" t="s">
        <v>923</v>
      </c>
      <c r="D113" t="s">
        <v>876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1">
        <v>8.0000000000000002E-3</v>
      </c>
    </row>
    <row r="114" spans="1:37" ht="15" customHeight="1">
      <c r="A114" t="s">
        <v>709</v>
      </c>
      <c r="B114" t="s">
        <v>924</v>
      </c>
      <c r="C114" t="s">
        <v>925</v>
      </c>
      <c r="D114" t="s">
        <v>873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1">
        <v>8.0000000000000002E-3</v>
      </c>
    </row>
    <row r="115" spans="1:37" ht="15" customHeight="1">
      <c r="A115" t="s">
        <v>712</v>
      </c>
      <c r="B115" t="s">
        <v>926</v>
      </c>
      <c r="C115" t="s">
        <v>927</v>
      </c>
      <c r="D115" t="s">
        <v>876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715</v>
      </c>
      <c r="B116" t="s">
        <v>928</v>
      </c>
      <c r="C116" t="s">
        <v>929</v>
      </c>
      <c r="D116" t="s">
        <v>873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718</v>
      </c>
      <c r="B117" t="s">
        <v>930</v>
      </c>
      <c r="C117" t="s">
        <v>931</v>
      </c>
      <c r="D117" t="s">
        <v>873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1">
        <v>4.8000000000000001E-2</v>
      </c>
    </row>
    <row r="118" spans="1:37" ht="15" customHeight="1">
      <c r="A118" t="s">
        <v>721</v>
      </c>
      <c r="B118" t="s">
        <v>932</v>
      </c>
      <c r="C118" t="s">
        <v>933</v>
      </c>
      <c r="D118" t="s">
        <v>876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1">
        <v>4.8000000000000001E-2</v>
      </c>
    </row>
    <row r="119" spans="1:37" ht="15" customHeight="1">
      <c r="A119" t="s">
        <v>724</v>
      </c>
      <c r="B119" t="s">
        <v>934</v>
      </c>
      <c r="C119" t="s">
        <v>935</v>
      </c>
      <c r="D119" t="s">
        <v>873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1">
        <v>1E-3</v>
      </c>
    </row>
    <row r="120" spans="1:37" ht="15" customHeight="1">
      <c r="A120" t="s">
        <v>936</v>
      </c>
      <c r="B120" t="s">
        <v>937</v>
      </c>
      <c r="C120" t="s">
        <v>938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1">
        <v>8.0000000000000002E-3</v>
      </c>
    </row>
    <row r="121" spans="1:37" ht="15" customHeight="1">
      <c r="A121" t="s">
        <v>939</v>
      </c>
      <c r="B121" t="s">
        <v>940</v>
      </c>
      <c r="C121" t="s">
        <v>941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1">
        <v>0.01</v>
      </c>
    </row>
    <row r="122" spans="1:37" ht="15" customHeight="1">
      <c r="A122" t="s">
        <v>942</v>
      </c>
      <c r="C122" t="s">
        <v>943</v>
      </c>
    </row>
    <row r="123" spans="1:37" ht="15" customHeight="1">
      <c r="A123" t="s">
        <v>698</v>
      </c>
      <c r="C123" t="s">
        <v>944</v>
      </c>
    </row>
    <row r="124" spans="1:37" ht="15" customHeight="1">
      <c r="A124" t="s">
        <v>700</v>
      </c>
      <c r="B124" t="s">
        <v>945</v>
      </c>
      <c r="C124" t="s">
        <v>946</v>
      </c>
      <c r="D124" t="s">
        <v>519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1">
        <v>1.9E-2</v>
      </c>
    </row>
    <row r="125" spans="1:37" ht="15" customHeight="1">
      <c r="A125" t="s">
        <v>703</v>
      </c>
      <c r="B125" t="s">
        <v>947</v>
      </c>
      <c r="C125" t="s">
        <v>948</v>
      </c>
      <c r="D125" t="s">
        <v>519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1">
        <v>2.5000000000000001E-2</v>
      </c>
    </row>
    <row r="126" spans="1:37" ht="15" customHeight="1">
      <c r="A126" t="s">
        <v>706</v>
      </c>
      <c r="B126" t="s">
        <v>949</v>
      </c>
      <c r="C126" t="s">
        <v>950</v>
      </c>
      <c r="D126" t="s">
        <v>519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1">
        <v>0.107</v>
      </c>
    </row>
    <row r="127" spans="1:37" ht="15" customHeight="1">
      <c r="A127" t="s">
        <v>709</v>
      </c>
      <c r="B127" t="s">
        <v>951</v>
      </c>
      <c r="C127" t="s">
        <v>952</v>
      </c>
      <c r="D127" t="s">
        <v>519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1">
        <v>0.104</v>
      </c>
    </row>
    <row r="128" spans="1:37" ht="15" customHeight="1">
      <c r="A128" t="s">
        <v>712</v>
      </c>
      <c r="B128" t="s">
        <v>953</v>
      </c>
      <c r="C128" t="s">
        <v>954</v>
      </c>
      <c r="D128" t="s">
        <v>519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1">
        <v>6.5000000000000002E-2</v>
      </c>
    </row>
    <row r="129" spans="1:37" ht="15" customHeight="1">
      <c r="A129" t="s">
        <v>715</v>
      </c>
      <c r="B129" t="s">
        <v>955</v>
      </c>
      <c r="C129" t="s">
        <v>956</v>
      </c>
      <c r="D129" t="s">
        <v>519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1">
        <v>0.188</v>
      </c>
    </row>
    <row r="130" spans="1:37" ht="15" customHeight="1">
      <c r="A130" t="s">
        <v>718</v>
      </c>
      <c r="B130" t="s">
        <v>957</v>
      </c>
      <c r="C130" t="s">
        <v>958</v>
      </c>
      <c r="D130" t="s">
        <v>519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721</v>
      </c>
      <c r="B131" t="s">
        <v>959</v>
      </c>
      <c r="C131" t="s">
        <v>960</v>
      </c>
      <c r="D131" t="s">
        <v>519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724</v>
      </c>
      <c r="B132" t="s">
        <v>961</v>
      </c>
      <c r="C132" t="s">
        <v>962</v>
      </c>
      <c r="D132" t="s">
        <v>519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727</v>
      </c>
      <c r="B133" t="s">
        <v>963</v>
      </c>
      <c r="C133" t="s">
        <v>964</v>
      </c>
      <c r="D133" t="s">
        <v>519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1">
        <v>2.5999999999999999E-2</v>
      </c>
    </row>
    <row r="134" spans="1:37" ht="15" customHeight="1">
      <c r="A134" t="s">
        <v>730</v>
      </c>
      <c r="C134" t="s">
        <v>965</v>
      </c>
    </row>
    <row r="135" spans="1:37" ht="15" customHeight="1">
      <c r="A135" t="s">
        <v>700</v>
      </c>
      <c r="B135" t="s">
        <v>966</v>
      </c>
      <c r="C135" t="s">
        <v>967</v>
      </c>
      <c r="D135" t="s">
        <v>519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1">
        <v>2.1000000000000001E-2</v>
      </c>
    </row>
    <row r="136" spans="1:37" ht="15" customHeight="1">
      <c r="A136" t="s">
        <v>703</v>
      </c>
      <c r="B136" t="s">
        <v>968</v>
      </c>
      <c r="C136" t="s">
        <v>969</v>
      </c>
      <c r="D136" t="s">
        <v>519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1">
        <v>1.7000000000000001E-2</v>
      </c>
    </row>
    <row r="137" spans="1:37" ht="15" customHeight="1">
      <c r="A137" t="s">
        <v>706</v>
      </c>
      <c r="B137" t="s">
        <v>970</v>
      </c>
      <c r="C137" t="s">
        <v>971</v>
      </c>
      <c r="D137" t="s">
        <v>519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1">
        <v>4.2999999999999997E-2</v>
      </c>
    </row>
    <row r="138" spans="1:37" ht="15" customHeight="1">
      <c r="A138" t="s">
        <v>709</v>
      </c>
      <c r="B138" t="s">
        <v>972</v>
      </c>
      <c r="C138" t="s">
        <v>973</v>
      </c>
      <c r="D138" t="s">
        <v>519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1">
        <v>6.4000000000000001E-2</v>
      </c>
    </row>
    <row r="139" spans="1:37" ht="15" customHeight="1">
      <c r="A139" t="s">
        <v>712</v>
      </c>
      <c r="B139" t="s">
        <v>974</v>
      </c>
      <c r="C139" t="s">
        <v>975</v>
      </c>
      <c r="D139" t="s">
        <v>519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1">
        <v>6.9000000000000006E-2</v>
      </c>
    </row>
    <row r="140" spans="1:37" ht="15" customHeight="1">
      <c r="A140" t="s">
        <v>715</v>
      </c>
      <c r="B140" t="s">
        <v>976</v>
      </c>
      <c r="C140" t="s">
        <v>977</v>
      </c>
      <c r="D140" t="s">
        <v>519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1">
        <v>0.30099999999999999</v>
      </c>
    </row>
    <row r="141" spans="1:37" ht="15" customHeight="1">
      <c r="A141" t="s">
        <v>718</v>
      </c>
      <c r="B141" t="s">
        <v>978</v>
      </c>
      <c r="C141" t="s">
        <v>979</v>
      </c>
      <c r="D141" t="s">
        <v>519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721</v>
      </c>
      <c r="B142" t="s">
        <v>980</v>
      </c>
      <c r="C142" t="s">
        <v>981</v>
      </c>
      <c r="D142" t="s">
        <v>519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724</v>
      </c>
      <c r="B143" t="s">
        <v>982</v>
      </c>
      <c r="C143" t="s">
        <v>983</v>
      </c>
      <c r="D143" t="s">
        <v>519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750</v>
      </c>
      <c r="B144" t="s">
        <v>984</v>
      </c>
      <c r="C144" t="s">
        <v>985</v>
      </c>
      <c r="D144" t="s">
        <v>519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1">
        <v>2.1000000000000001E-2</v>
      </c>
    </row>
    <row r="145" spans="1:37" ht="15" customHeight="1">
      <c r="A145" t="s">
        <v>753</v>
      </c>
      <c r="C145" t="s">
        <v>986</v>
      </c>
    </row>
    <row r="146" spans="1:37" ht="15" customHeight="1">
      <c r="A146" t="s">
        <v>700</v>
      </c>
      <c r="B146" t="s">
        <v>987</v>
      </c>
      <c r="C146" t="s">
        <v>988</v>
      </c>
      <c r="D146" t="s">
        <v>519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1">
        <v>8.9999999999999993E-3</v>
      </c>
    </row>
    <row r="147" spans="1:37" ht="15" customHeight="1">
      <c r="A147" t="s">
        <v>703</v>
      </c>
      <c r="B147" t="s">
        <v>989</v>
      </c>
      <c r="C147" t="s">
        <v>990</v>
      </c>
      <c r="D147" t="s">
        <v>519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1">
        <v>-4.8000000000000001E-2</v>
      </c>
    </row>
    <row r="148" spans="1:37" ht="15" customHeight="1">
      <c r="A148" t="s">
        <v>706</v>
      </c>
      <c r="B148" t="s">
        <v>991</v>
      </c>
      <c r="C148" t="s">
        <v>992</v>
      </c>
      <c r="D148" t="s">
        <v>519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1">
        <v>1.6E-2</v>
      </c>
    </row>
    <row r="149" spans="1:37" ht="15" customHeight="1">
      <c r="A149" t="s">
        <v>709</v>
      </c>
      <c r="B149" t="s">
        <v>993</v>
      </c>
      <c r="C149" t="s">
        <v>994</v>
      </c>
      <c r="D149" t="s">
        <v>519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1">
        <v>4.2000000000000003E-2</v>
      </c>
    </row>
    <row r="150" spans="1:37" ht="15" customHeight="1">
      <c r="A150" t="s">
        <v>712</v>
      </c>
      <c r="B150" t="s">
        <v>995</v>
      </c>
      <c r="C150" t="s">
        <v>996</v>
      </c>
      <c r="D150" t="s">
        <v>519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715</v>
      </c>
      <c r="B151" t="s">
        <v>997</v>
      </c>
      <c r="C151" t="s">
        <v>998</v>
      </c>
      <c r="D151" t="s">
        <v>519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718</v>
      </c>
      <c r="B152" t="s">
        <v>999</v>
      </c>
      <c r="C152" t="s">
        <v>1000</v>
      </c>
      <c r="D152" t="s">
        <v>519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1">
        <v>0.14099999999999999</v>
      </c>
    </row>
    <row r="153" spans="1:37" ht="15" customHeight="1">
      <c r="A153" t="s">
        <v>721</v>
      </c>
      <c r="B153" t="s">
        <v>1001</v>
      </c>
      <c r="C153" t="s">
        <v>1002</v>
      </c>
      <c r="D153" t="s">
        <v>519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1">
        <v>0.14000000000000001</v>
      </c>
    </row>
    <row r="154" spans="1:37" ht="15" customHeight="1">
      <c r="A154" t="s">
        <v>724</v>
      </c>
      <c r="B154" t="s">
        <v>1003</v>
      </c>
      <c r="C154" t="s">
        <v>1004</v>
      </c>
      <c r="D154" t="s">
        <v>519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1">
        <v>0.14799999999999999</v>
      </c>
    </row>
    <row r="155" spans="1:37" ht="15" customHeight="1">
      <c r="A155" t="s">
        <v>773</v>
      </c>
      <c r="B155" t="s">
        <v>1005</v>
      </c>
      <c r="C155" t="s">
        <v>1006</v>
      </c>
      <c r="D155" t="s">
        <v>519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1">
        <v>8.9999999999999993E-3</v>
      </c>
    </row>
    <row r="156" spans="1:37" ht="15" customHeight="1">
      <c r="A156" t="s">
        <v>1007</v>
      </c>
      <c r="B156" t="s">
        <v>1008</v>
      </c>
      <c r="C156" t="s">
        <v>1009</v>
      </c>
      <c r="D156" t="s">
        <v>519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1">
        <v>1.7999999999999999E-2</v>
      </c>
    </row>
    <row r="157" spans="1:37" ht="15" customHeight="1">
      <c r="A157" t="s">
        <v>275</v>
      </c>
      <c r="C157" t="s">
        <v>1010</v>
      </c>
    </row>
    <row r="158" spans="1:37" ht="15" customHeight="1">
      <c r="A158" t="s">
        <v>868</v>
      </c>
      <c r="C158" t="s">
        <v>1011</v>
      </c>
    </row>
    <row r="159" spans="1:37" ht="15" customHeight="1">
      <c r="A159" t="s">
        <v>698</v>
      </c>
      <c r="C159" t="s">
        <v>1012</v>
      </c>
    </row>
    <row r="160" spans="1:37" ht="15" customHeight="1">
      <c r="A160" t="s">
        <v>700</v>
      </c>
      <c r="B160" t="s">
        <v>1013</v>
      </c>
      <c r="C160" t="s">
        <v>1014</v>
      </c>
      <c r="D160" t="s">
        <v>873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1">
        <v>5.0000000000000001E-3</v>
      </c>
    </row>
    <row r="161" spans="1:37" ht="15" customHeight="1">
      <c r="A161" t="s">
        <v>703</v>
      </c>
      <c r="B161" t="s">
        <v>1015</v>
      </c>
      <c r="C161" t="s">
        <v>1016</v>
      </c>
      <c r="D161" t="s">
        <v>876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1">
        <v>8.9999999999999993E-3</v>
      </c>
    </row>
    <row r="162" spans="1:37" ht="15" customHeight="1">
      <c r="A162" t="s">
        <v>706</v>
      </c>
      <c r="B162" t="s">
        <v>1017</v>
      </c>
      <c r="C162" t="s">
        <v>1018</v>
      </c>
      <c r="D162" t="s">
        <v>876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1">
        <v>5.0000000000000001E-3</v>
      </c>
    </row>
    <row r="163" spans="1:37" ht="15" customHeight="1">
      <c r="A163" t="s">
        <v>709</v>
      </c>
      <c r="B163" t="s">
        <v>1019</v>
      </c>
      <c r="C163" t="s">
        <v>1020</v>
      </c>
      <c r="D163" t="s">
        <v>876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1">
        <v>3.0000000000000001E-3</v>
      </c>
    </row>
    <row r="164" spans="1:37" ht="15" customHeight="1">
      <c r="A164" t="s">
        <v>712</v>
      </c>
      <c r="B164" t="s">
        <v>1021</v>
      </c>
      <c r="C164" t="s">
        <v>1022</v>
      </c>
      <c r="D164" t="s">
        <v>876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1">
        <v>8.0000000000000002E-3</v>
      </c>
    </row>
    <row r="165" spans="1:37" ht="15" customHeight="1">
      <c r="A165" t="s">
        <v>715</v>
      </c>
      <c r="B165" t="s">
        <v>1023</v>
      </c>
      <c r="C165" t="s">
        <v>1024</v>
      </c>
      <c r="D165" t="s">
        <v>873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1">
        <v>3.0000000000000001E-3</v>
      </c>
    </row>
    <row r="166" spans="1:37" ht="15" customHeight="1">
      <c r="A166" t="s">
        <v>718</v>
      </c>
      <c r="B166" t="s">
        <v>1025</v>
      </c>
      <c r="C166" t="s">
        <v>1026</v>
      </c>
      <c r="D166" t="s">
        <v>873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721</v>
      </c>
      <c r="B167" t="s">
        <v>1027</v>
      </c>
      <c r="C167" t="s">
        <v>1028</v>
      </c>
      <c r="D167" t="s">
        <v>876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724</v>
      </c>
      <c r="B168" t="s">
        <v>1029</v>
      </c>
      <c r="C168" t="s">
        <v>1030</v>
      </c>
      <c r="D168" t="s">
        <v>873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891</v>
      </c>
      <c r="B169" t="s">
        <v>1031</v>
      </c>
      <c r="C169" t="s">
        <v>1032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1">
        <v>5.0000000000000001E-3</v>
      </c>
    </row>
    <row r="170" spans="1:37" ht="15" customHeight="1">
      <c r="A170" t="s">
        <v>730</v>
      </c>
      <c r="C170" t="s">
        <v>1033</v>
      </c>
    </row>
    <row r="171" spans="1:37" ht="15" customHeight="1">
      <c r="A171" t="s">
        <v>700</v>
      </c>
      <c r="B171" t="s">
        <v>1034</v>
      </c>
      <c r="C171" t="s">
        <v>1035</v>
      </c>
      <c r="D171" t="s">
        <v>873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1">
        <v>8.9999999999999993E-3</v>
      </c>
    </row>
    <row r="172" spans="1:37" ht="15" customHeight="1">
      <c r="A172" t="s">
        <v>703</v>
      </c>
      <c r="B172" t="s">
        <v>1036</v>
      </c>
      <c r="C172" t="s">
        <v>1037</v>
      </c>
      <c r="D172" t="s">
        <v>876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1">
        <v>8.9999999999999993E-3</v>
      </c>
    </row>
    <row r="173" spans="1:37" ht="15" customHeight="1">
      <c r="A173" t="s">
        <v>706</v>
      </c>
      <c r="B173" t="s">
        <v>1038</v>
      </c>
      <c r="C173" t="s">
        <v>1039</v>
      </c>
      <c r="D173" t="s">
        <v>876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1">
        <v>8.9999999999999993E-3</v>
      </c>
    </row>
    <row r="174" spans="1:37" ht="15" customHeight="1">
      <c r="A174" t="s">
        <v>709</v>
      </c>
      <c r="B174" t="s">
        <v>1040</v>
      </c>
      <c r="C174" t="s">
        <v>1041</v>
      </c>
      <c r="D174" t="s">
        <v>876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1">
        <v>0.01</v>
      </c>
    </row>
    <row r="175" spans="1:37" ht="15" customHeight="1">
      <c r="A175" t="s">
        <v>712</v>
      </c>
      <c r="B175" t="s">
        <v>1042</v>
      </c>
      <c r="C175" t="s">
        <v>1043</v>
      </c>
      <c r="D175" t="s">
        <v>905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1">
        <v>8.9999999999999993E-3</v>
      </c>
    </row>
    <row r="176" spans="1:37" ht="15" customHeight="1">
      <c r="A176" t="s">
        <v>715</v>
      </c>
      <c r="B176" t="s">
        <v>1044</v>
      </c>
      <c r="C176" t="s">
        <v>1045</v>
      </c>
      <c r="D176" t="s">
        <v>876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1">
        <v>7.0000000000000001E-3</v>
      </c>
    </row>
    <row r="177" spans="1:37" ht="15" customHeight="1">
      <c r="A177" t="s">
        <v>718</v>
      </c>
      <c r="B177" t="s">
        <v>1046</v>
      </c>
      <c r="C177" t="s">
        <v>1047</v>
      </c>
      <c r="D177" t="s">
        <v>876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721</v>
      </c>
      <c r="B178" t="s">
        <v>1048</v>
      </c>
      <c r="C178" t="s">
        <v>1049</v>
      </c>
      <c r="D178" t="s">
        <v>876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724</v>
      </c>
      <c r="B179" t="s">
        <v>1050</v>
      </c>
      <c r="C179" t="s">
        <v>1051</v>
      </c>
      <c r="D179" t="s">
        <v>876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914</v>
      </c>
      <c r="B180" t="s">
        <v>1052</v>
      </c>
      <c r="C180" t="s">
        <v>1053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1">
        <v>8.9999999999999993E-3</v>
      </c>
    </row>
    <row r="181" spans="1:37" ht="15" customHeight="1">
      <c r="A181" t="s">
        <v>753</v>
      </c>
      <c r="C181" t="s">
        <v>1054</v>
      </c>
    </row>
    <row r="182" spans="1:37" ht="15" customHeight="1">
      <c r="A182" t="s">
        <v>700</v>
      </c>
      <c r="B182" t="s">
        <v>1055</v>
      </c>
      <c r="C182" t="s">
        <v>1056</v>
      </c>
      <c r="D182" t="s">
        <v>873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1">
        <v>8.0000000000000002E-3</v>
      </c>
    </row>
    <row r="183" spans="1:37" ht="15" customHeight="1">
      <c r="A183" t="s">
        <v>703</v>
      </c>
      <c r="B183" t="s">
        <v>1057</v>
      </c>
      <c r="C183" t="s">
        <v>1058</v>
      </c>
      <c r="D183" t="s">
        <v>876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1">
        <v>7.0000000000000001E-3</v>
      </c>
    </row>
    <row r="184" spans="1:37" ht="15" customHeight="1">
      <c r="A184" t="s">
        <v>706</v>
      </c>
      <c r="B184" t="s">
        <v>1059</v>
      </c>
      <c r="C184" t="s">
        <v>1060</v>
      </c>
      <c r="D184" t="s">
        <v>876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1">
        <v>6.0000000000000001E-3</v>
      </c>
    </row>
    <row r="185" spans="1:37" ht="15" customHeight="1">
      <c r="A185" t="s">
        <v>709</v>
      </c>
      <c r="B185" t="s">
        <v>1061</v>
      </c>
      <c r="C185" t="s">
        <v>1062</v>
      </c>
      <c r="D185" t="s">
        <v>873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1">
        <v>8.9999999999999993E-3</v>
      </c>
    </row>
    <row r="186" spans="1:37" ht="15" customHeight="1">
      <c r="A186" t="s">
        <v>712</v>
      </c>
      <c r="B186" t="s">
        <v>1063</v>
      </c>
      <c r="C186" t="s">
        <v>1064</v>
      </c>
      <c r="D186" t="s">
        <v>876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715</v>
      </c>
      <c r="B187" t="s">
        <v>1065</v>
      </c>
      <c r="C187" t="s">
        <v>1066</v>
      </c>
      <c r="D187" t="s">
        <v>873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718</v>
      </c>
      <c r="B188" t="s">
        <v>1067</v>
      </c>
      <c r="C188" t="s">
        <v>1068</v>
      </c>
      <c r="D188" t="s">
        <v>873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1">
        <v>0.01</v>
      </c>
    </row>
    <row r="189" spans="1:37" ht="15" customHeight="1">
      <c r="A189" t="s">
        <v>721</v>
      </c>
      <c r="B189" t="s">
        <v>1069</v>
      </c>
      <c r="C189" t="s">
        <v>1070</v>
      </c>
      <c r="D189" t="s">
        <v>876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1">
        <v>7.0000000000000001E-3</v>
      </c>
    </row>
    <row r="190" spans="1:37" ht="15" customHeight="1">
      <c r="A190" t="s">
        <v>724</v>
      </c>
      <c r="B190" t="s">
        <v>1071</v>
      </c>
      <c r="C190" t="s">
        <v>1072</v>
      </c>
      <c r="D190" t="s">
        <v>873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1">
        <v>3.0000000000000001E-3</v>
      </c>
    </row>
    <row r="191" spans="1:37" ht="15" customHeight="1">
      <c r="A191" t="s">
        <v>936</v>
      </c>
      <c r="B191" t="s">
        <v>1073</v>
      </c>
      <c r="C191" t="s">
        <v>1074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1">
        <v>8.0000000000000002E-3</v>
      </c>
    </row>
    <row r="192" spans="1:37" ht="15" customHeight="1">
      <c r="A192" t="s">
        <v>939</v>
      </c>
      <c r="B192" t="s">
        <v>1075</v>
      </c>
      <c r="C192" t="s">
        <v>1076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1">
        <v>0.01</v>
      </c>
    </row>
    <row r="193" spans="1:37" ht="15" customHeight="1">
      <c r="A193" t="s">
        <v>1077</v>
      </c>
      <c r="C193" t="s">
        <v>1078</v>
      </c>
    </row>
    <row r="194" spans="1:37" ht="15" customHeight="1">
      <c r="A194" t="s">
        <v>698</v>
      </c>
      <c r="C194" t="s">
        <v>1079</v>
      </c>
    </row>
    <row r="195" spans="1:37" ht="15" customHeight="1">
      <c r="A195" t="s">
        <v>700</v>
      </c>
      <c r="B195" t="s">
        <v>1080</v>
      </c>
      <c r="C195" t="s">
        <v>1081</v>
      </c>
      <c r="D195" t="s">
        <v>1082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1">
        <v>2E-3</v>
      </c>
    </row>
    <row r="196" spans="1:37" ht="15" customHeight="1">
      <c r="A196" t="s">
        <v>703</v>
      </c>
      <c r="B196" t="s">
        <v>1083</v>
      </c>
      <c r="C196" t="s">
        <v>1084</v>
      </c>
      <c r="D196" t="s">
        <v>1082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1">
        <v>1.9E-2</v>
      </c>
    </row>
    <row r="197" spans="1:37" ht="15" customHeight="1">
      <c r="A197" t="s">
        <v>706</v>
      </c>
      <c r="B197" t="s">
        <v>1085</v>
      </c>
      <c r="C197" t="s">
        <v>1086</v>
      </c>
      <c r="D197" t="s">
        <v>1082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1">
        <v>4.2999999999999997E-2</v>
      </c>
    </row>
    <row r="198" spans="1:37" ht="15" customHeight="1">
      <c r="A198" t="s">
        <v>709</v>
      </c>
      <c r="B198" t="s">
        <v>1087</v>
      </c>
      <c r="C198" t="s">
        <v>1088</v>
      </c>
      <c r="D198" t="s">
        <v>1082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1">
        <v>3.5999999999999997E-2</v>
      </c>
    </row>
    <row r="199" spans="1:37" ht="15" customHeight="1">
      <c r="A199" t="s">
        <v>712</v>
      </c>
      <c r="B199" t="s">
        <v>1089</v>
      </c>
      <c r="C199" t="s">
        <v>1090</v>
      </c>
      <c r="D199" t="s">
        <v>1082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1">
        <v>4.2000000000000003E-2</v>
      </c>
    </row>
    <row r="200" spans="1:37" ht="15" customHeight="1">
      <c r="A200" t="s">
        <v>715</v>
      </c>
      <c r="B200" t="s">
        <v>1091</v>
      </c>
      <c r="C200" t="s">
        <v>1092</v>
      </c>
      <c r="D200" t="s">
        <v>1082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718</v>
      </c>
      <c r="B201" t="s">
        <v>1093</v>
      </c>
      <c r="C201" t="s">
        <v>1094</v>
      </c>
      <c r="D201" t="s">
        <v>1082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721</v>
      </c>
      <c r="B202" t="s">
        <v>1095</v>
      </c>
      <c r="C202" t="s">
        <v>1096</v>
      </c>
      <c r="D202" t="s">
        <v>1082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724</v>
      </c>
      <c r="B203" t="s">
        <v>1097</v>
      </c>
      <c r="C203" t="s">
        <v>1098</v>
      </c>
      <c r="D203" t="s">
        <v>1082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727</v>
      </c>
      <c r="B204" t="s">
        <v>1099</v>
      </c>
      <c r="C204" t="s">
        <v>1100</v>
      </c>
      <c r="D204" t="s">
        <v>1082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1">
        <v>1.2999999999999999E-2</v>
      </c>
    </row>
    <row r="205" spans="1:37" ht="15" customHeight="1">
      <c r="A205" t="s">
        <v>730</v>
      </c>
      <c r="C205" t="s">
        <v>1101</v>
      </c>
    </row>
    <row r="206" spans="1:37" ht="15" customHeight="1">
      <c r="A206" t="s">
        <v>700</v>
      </c>
      <c r="B206" t="s">
        <v>1102</v>
      </c>
      <c r="C206" t="s">
        <v>1103</v>
      </c>
      <c r="D206" t="s">
        <v>1082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1">
        <v>1.7000000000000001E-2</v>
      </c>
    </row>
    <row r="207" spans="1:37" ht="15" customHeight="1">
      <c r="A207" t="s">
        <v>703</v>
      </c>
      <c r="B207" t="s">
        <v>1104</v>
      </c>
      <c r="C207" t="s">
        <v>1105</v>
      </c>
      <c r="D207" t="s">
        <v>1082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1">
        <v>1.6E-2</v>
      </c>
    </row>
    <row r="208" spans="1:37" ht="15" customHeight="1">
      <c r="A208" t="s">
        <v>706</v>
      </c>
      <c r="B208" t="s">
        <v>1106</v>
      </c>
      <c r="C208" t="s">
        <v>1107</v>
      </c>
      <c r="D208" t="s">
        <v>1082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1">
        <v>3.6999999999999998E-2</v>
      </c>
    </row>
    <row r="209" spans="1:37" ht="15" customHeight="1">
      <c r="A209" t="s">
        <v>709</v>
      </c>
      <c r="B209" t="s">
        <v>1108</v>
      </c>
      <c r="C209" t="s">
        <v>1109</v>
      </c>
      <c r="D209" t="s">
        <v>1082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1">
        <v>2.3E-2</v>
      </c>
    </row>
    <row r="210" spans="1:37" ht="15" customHeight="1">
      <c r="A210" t="s">
        <v>712</v>
      </c>
      <c r="B210" t="s">
        <v>1110</v>
      </c>
      <c r="C210" t="s">
        <v>1111</v>
      </c>
      <c r="D210" t="s">
        <v>1082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1">
        <v>4.2000000000000003E-2</v>
      </c>
    </row>
    <row r="211" spans="1:37" ht="15" customHeight="1">
      <c r="A211" t="s">
        <v>715</v>
      </c>
      <c r="B211" t="s">
        <v>1112</v>
      </c>
      <c r="C211" t="s">
        <v>1113</v>
      </c>
      <c r="D211" t="s">
        <v>1082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718</v>
      </c>
      <c r="B212" t="s">
        <v>1114</v>
      </c>
      <c r="C212" t="s">
        <v>1115</v>
      </c>
      <c r="D212" t="s">
        <v>1082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721</v>
      </c>
      <c r="B213" t="s">
        <v>1116</v>
      </c>
      <c r="C213" t="s">
        <v>1117</v>
      </c>
      <c r="D213" t="s">
        <v>1082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724</v>
      </c>
      <c r="B214" t="s">
        <v>1118</v>
      </c>
      <c r="C214" t="s">
        <v>1119</v>
      </c>
      <c r="D214" t="s">
        <v>1082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750</v>
      </c>
      <c r="B215" t="s">
        <v>1120</v>
      </c>
      <c r="C215" t="s">
        <v>1121</v>
      </c>
      <c r="D215" t="s">
        <v>1082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1">
        <v>1.7999999999999999E-2</v>
      </c>
    </row>
    <row r="216" spans="1:37" ht="15" customHeight="1">
      <c r="A216" t="s">
        <v>753</v>
      </c>
      <c r="C216" t="s">
        <v>1122</v>
      </c>
    </row>
    <row r="217" spans="1:37" ht="15" customHeight="1">
      <c r="A217" t="s">
        <v>700</v>
      </c>
      <c r="B217" t="s">
        <v>1123</v>
      </c>
      <c r="C217" t="s">
        <v>1124</v>
      </c>
      <c r="D217" t="s">
        <v>1082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1">
        <v>-6.0000000000000001E-3</v>
      </c>
    </row>
    <row r="218" spans="1:37" ht="15" customHeight="1">
      <c r="A218" t="s">
        <v>703</v>
      </c>
      <c r="B218" t="s">
        <v>1125</v>
      </c>
      <c r="C218" t="s">
        <v>1126</v>
      </c>
      <c r="D218" t="s">
        <v>1082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1">
        <v>-4.0000000000000001E-3</v>
      </c>
    </row>
    <row r="219" spans="1:37" ht="15" customHeight="1">
      <c r="A219" t="s">
        <v>706</v>
      </c>
      <c r="B219" t="s">
        <v>1127</v>
      </c>
      <c r="C219" t="s">
        <v>1128</v>
      </c>
      <c r="D219" t="s">
        <v>1082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1">
        <v>-0.01</v>
      </c>
    </row>
    <row r="220" spans="1:37" ht="15" customHeight="1">
      <c r="A220" t="s">
        <v>709</v>
      </c>
      <c r="B220" t="s">
        <v>1129</v>
      </c>
      <c r="C220" t="s">
        <v>1130</v>
      </c>
      <c r="D220" t="s">
        <v>1082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1">
        <v>0.03</v>
      </c>
    </row>
    <row r="221" spans="1:37" ht="15" customHeight="1">
      <c r="A221" t="s">
        <v>712</v>
      </c>
      <c r="B221" t="s">
        <v>1131</v>
      </c>
      <c r="C221" t="s">
        <v>1132</v>
      </c>
      <c r="D221" t="s">
        <v>1082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715</v>
      </c>
      <c r="B222" t="s">
        <v>1133</v>
      </c>
      <c r="C222" t="s">
        <v>1134</v>
      </c>
      <c r="D222" t="s">
        <v>1082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718</v>
      </c>
      <c r="B223" t="s">
        <v>1135</v>
      </c>
      <c r="C223" t="s">
        <v>1136</v>
      </c>
      <c r="D223" t="s">
        <v>1082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1">
        <v>6.4000000000000001E-2</v>
      </c>
    </row>
    <row r="224" spans="1:37" ht="15" customHeight="1">
      <c r="A224" t="s">
        <v>721</v>
      </c>
      <c r="B224" t="s">
        <v>1137</v>
      </c>
      <c r="C224" t="s">
        <v>1138</v>
      </c>
      <c r="D224" t="s">
        <v>1082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1">
        <v>6.3E-2</v>
      </c>
    </row>
    <row r="225" spans="1:37" ht="15" customHeight="1">
      <c r="A225" t="s">
        <v>724</v>
      </c>
      <c r="B225" t="s">
        <v>1139</v>
      </c>
      <c r="C225" t="s">
        <v>1140</v>
      </c>
      <c r="D225" t="s">
        <v>1082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1">
        <v>7.0000000000000007E-2</v>
      </c>
    </row>
    <row r="226" spans="1:37" ht="15" customHeight="1">
      <c r="A226" t="s">
        <v>773</v>
      </c>
      <c r="B226" t="s">
        <v>1141</v>
      </c>
      <c r="C226" t="s">
        <v>1142</v>
      </c>
      <c r="D226" t="s">
        <v>1082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1">
        <v>-4.0000000000000001E-3</v>
      </c>
    </row>
    <row r="227" spans="1:37" ht="15" customHeight="1">
      <c r="A227" t="s">
        <v>1143</v>
      </c>
      <c r="B227" t="s">
        <v>1144</v>
      </c>
      <c r="C227" t="s">
        <v>1145</v>
      </c>
      <c r="D227" t="s">
        <v>1082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1">
        <v>8.9999999999999993E-3</v>
      </c>
    </row>
    <row r="228" spans="1:37" ht="15" customHeight="1">
      <c r="A228" t="s">
        <v>276</v>
      </c>
      <c r="C228" t="s">
        <v>1146</v>
      </c>
    </row>
    <row r="229" spans="1:37" ht="15" customHeight="1">
      <c r="A229" t="s">
        <v>1147</v>
      </c>
      <c r="B229" t="s">
        <v>1148</v>
      </c>
      <c r="C229" t="s">
        <v>1149</v>
      </c>
      <c r="D229" t="s">
        <v>1150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1">
        <v>1E-3</v>
      </c>
    </row>
    <row r="230" spans="1:37" ht="15" customHeight="1">
      <c r="A230" t="s">
        <v>1151</v>
      </c>
      <c r="B230" t="s">
        <v>1152</v>
      </c>
      <c r="C230" t="s">
        <v>1153</v>
      </c>
      <c r="D230" t="s">
        <v>1154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1">
        <v>6.0000000000000001E-3</v>
      </c>
    </row>
    <row r="231" spans="1:37" ht="15" customHeight="1">
      <c r="A231" t="s">
        <v>178</v>
      </c>
      <c r="C231" t="s">
        <v>1155</v>
      </c>
    </row>
    <row r="232" spans="1:37" ht="15" customHeight="1">
      <c r="A232" t="s">
        <v>1156</v>
      </c>
      <c r="B232" t="s">
        <v>1157</v>
      </c>
      <c r="C232" t="s">
        <v>1158</v>
      </c>
      <c r="D232" t="s">
        <v>674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1">
        <v>-2.4E-2</v>
      </c>
    </row>
    <row r="233" spans="1:37" ht="15" customHeight="1">
      <c r="A233" t="s">
        <v>1159</v>
      </c>
      <c r="B233" t="s">
        <v>1160</v>
      </c>
      <c r="C233" t="s">
        <v>1161</v>
      </c>
      <c r="D233" t="s">
        <v>674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1162</v>
      </c>
      <c r="B234" t="s">
        <v>1163</v>
      </c>
      <c r="C234" t="s">
        <v>1164</v>
      </c>
      <c r="D234" t="s">
        <v>674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1165</v>
      </c>
      <c r="B235" t="s">
        <v>1166</v>
      </c>
      <c r="C235" t="s">
        <v>1167</v>
      </c>
      <c r="D235" t="s">
        <v>674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1168</v>
      </c>
    </row>
    <row r="237" spans="1:37" ht="15" customHeight="1">
      <c r="A237" t="s">
        <v>1169</v>
      </c>
      <c r="B237" t="s">
        <v>1170</v>
      </c>
      <c r="C237" t="s">
        <v>1171</v>
      </c>
      <c r="D237" t="s">
        <v>1150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1">
        <v>-1.2999999999999999E-2</v>
      </c>
    </row>
    <row r="238" spans="1:37" ht="15" customHeight="1">
      <c r="A238" t="s">
        <v>1151</v>
      </c>
      <c r="B238" t="s">
        <v>1172</v>
      </c>
      <c r="C238" t="s">
        <v>1173</v>
      </c>
      <c r="D238" t="s">
        <v>1154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1">
        <v>6.0000000000000001E-3</v>
      </c>
    </row>
    <row r="239" spans="1:37" ht="15" customHeight="1">
      <c r="A239" t="s">
        <v>178</v>
      </c>
      <c r="C239" t="s">
        <v>1174</v>
      </c>
    </row>
    <row r="240" spans="1:37" ht="15" customHeight="1">
      <c r="A240" t="s">
        <v>1156</v>
      </c>
      <c r="B240" t="s">
        <v>1175</v>
      </c>
      <c r="C240" t="s">
        <v>1176</v>
      </c>
      <c r="D240" t="s">
        <v>674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1">
        <v>-1.9E-2</v>
      </c>
    </row>
    <row r="241" spans="1:37" ht="15" customHeight="1">
      <c r="A241" t="s">
        <v>1159</v>
      </c>
      <c r="B241" t="s">
        <v>1177</v>
      </c>
      <c r="C241" t="s">
        <v>1178</v>
      </c>
      <c r="D241" t="s">
        <v>674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1">
        <v>-7.0999999999999994E-2</v>
      </c>
    </row>
    <row r="242" spans="1:37" ht="15" customHeight="1">
      <c r="A242" t="s">
        <v>1162</v>
      </c>
      <c r="B242" t="s">
        <v>1179</v>
      </c>
      <c r="C242" t="s">
        <v>1180</v>
      </c>
      <c r="D242" t="s">
        <v>674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1165</v>
      </c>
      <c r="B243" t="s">
        <v>1181</v>
      </c>
      <c r="C243" t="s">
        <v>1182</v>
      </c>
      <c r="D243" t="s">
        <v>674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1">
        <v>4.4999999999999998E-2</v>
      </c>
    </row>
    <row r="244" spans="1:37" ht="15" customHeight="1">
      <c r="A244" t="s">
        <v>278</v>
      </c>
      <c r="C244" t="s">
        <v>1183</v>
      </c>
    </row>
    <row r="245" spans="1:37" ht="15" customHeight="1">
      <c r="A245" t="s">
        <v>1184</v>
      </c>
      <c r="B245" t="s">
        <v>1185</v>
      </c>
      <c r="C245" t="s">
        <v>1186</v>
      </c>
      <c r="D245" t="s">
        <v>1187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1">
        <v>3.1E-2</v>
      </c>
    </row>
    <row r="246" spans="1:37" ht="15" customHeight="1">
      <c r="A246" t="s">
        <v>1188</v>
      </c>
      <c r="B246" t="s">
        <v>1189</v>
      </c>
      <c r="C246" t="s">
        <v>1190</v>
      </c>
      <c r="D246" t="s">
        <v>1187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1">
        <v>3.3000000000000002E-2</v>
      </c>
    </row>
    <row r="247" spans="1:37" ht="15" customHeight="1">
      <c r="A247" t="s">
        <v>1191</v>
      </c>
      <c r="B247" t="s">
        <v>1192</v>
      </c>
      <c r="C247" t="s">
        <v>1193</v>
      </c>
      <c r="D247" t="s">
        <v>1187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1">
        <v>2.9000000000000001E-2</v>
      </c>
    </row>
    <row r="248" spans="1:37" ht="15" customHeight="1">
      <c r="A248" t="s">
        <v>178</v>
      </c>
      <c r="C248" t="s">
        <v>1194</v>
      </c>
    </row>
    <row r="249" spans="1:37" ht="15" customHeight="1">
      <c r="A249" t="s">
        <v>1156</v>
      </c>
      <c r="B249" t="s">
        <v>1195</v>
      </c>
      <c r="C249" t="s">
        <v>1196</v>
      </c>
      <c r="D249" t="s">
        <v>674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1">
        <v>-7.0000000000000001E-3</v>
      </c>
    </row>
    <row r="250" spans="1:37" ht="15" customHeight="1">
      <c r="A250" t="s">
        <v>1159</v>
      </c>
      <c r="B250" t="s">
        <v>1197</v>
      </c>
      <c r="C250" t="s">
        <v>1198</v>
      </c>
      <c r="D250" t="s">
        <v>674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1">
        <v>-0.01</v>
      </c>
    </row>
    <row r="251" spans="1:37" ht="15" customHeight="1">
      <c r="A251" t="s">
        <v>1162</v>
      </c>
      <c r="B251" t="s">
        <v>1199</v>
      </c>
      <c r="C251" t="s">
        <v>1200</v>
      </c>
      <c r="D251" t="s">
        <v>674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1165</v>
      </c>
      <c r="B252" t="s">
        <v>1201</v>
      </c>
      <c r="C252" t="s">
        <v>1202</v>
      </c>
      <c r="D252" t="s">
        <v>674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1">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c r="AB275" s="170"/>
      <c r="AC275" s="170"/>
      <c r="AD275" s="170"/>
      <c r="AE275" s="170"/>
      <c r="AF275" s="170"/>
      <c r="AG275" s="170"/>
      <c r="AH275" s="170"/>
      <c r="AI275" s="170"/>
      <c r="AJ275" s="170"/>
      <c r="AK275" s="170"/>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5" customWidth="1"/>
    <col min="2" max="33" width="8.7109375" style="35" customWidth="1"/>
    <col min="34" max="16384" width="9.140625" style="35"/>
  </cols>
  <sheetData>
    <row r="1" spans="1:36" s="25" customFormat="1" ht="16.5" customHeight="1" thickBot="1">
      <c r="A1" s="172" t="s">
        <v>186</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I1" s="25" t="s">
        <v>187</v>
      </c>
    </row>
    <row r="2" spans="1:36" s="30" customFormat="1" ht="16.5" customHeight="1">
      <c r="A2" s="26"/>
      <c r="B2" s="27">
        <v>1960</v>
      </c>
      <c r="C2" s="27">
        <v>1965</v>
      </c>
      <c r="D2" s="27">
        <v>1970</v>
      </c>
      <c r="E2" s="27">
        <v>1975</v>
      </c>
      <c r="F2" s="27">
        <v>1980</v>
      </c>
      <c r="G2" s="27">
        <v>1985</v>
      </c>
      <c r="H2" s="27">
        <v>1990</v>
      </c>
      <c r="I2" s="27">
        <v>1991</v>
      </c>
      <c r="J2" s="27">
        <v>1992</v>
      </c>
      <c r="K2" s="27">
        <v>1993</v>
      </c>
      <c r="L2" s="27">
        <v>1994</v>
      </c>
      <c r="M2" s="27">
        <v>1995</v>
      </c>
      <c r="N2" s="27">
        <v>1996</v>
      </c>
      <c r="O2" s="27">
        <v>1997</v>
      </c>
      <c r="P2" s="27">
        <v>1998</v>
      </c>
      <c r="Q2" s="27">
        <v>1999</v>
      </c>
      <c r="R2" s="27">
        <v>2000</v>
      </c>
      <c r="S2" s="27">
        <v>2001</v>
      </c>
      <c r="T2" s="26">
        <v>2002</v>
      </c>
      <c r="U2" s="26">
        <v>2003</v>
      </c>
      <c r="V2" s="28">
        <v>2004</v>
      </c>
      <c r="W2" s="26">
        <v>2005</v>
      </c>
      <c r="X2" s="26">
        <v>2006</v>
      </c>
      <c r="Y2" s="26">
        <v>2007</v>
      </c>
      <c r="Z2" s="26">
        <v>2008</v>
      </c>
      <c r="AA2" s="26">
        <v>2009</v>
      </c>
      <c r="AB2" s="26">
        <v>2010</v>
      </c>
      <c r="AC2" s="27">
        <v>2011</v>
      </c>
      <c r="AD2" s="27">
        <v>2012</v>
      </c>
      <c r="AE2" s="26">
        <v>2013</v>
      </c>
      <c r="AF2" s="27">
        <v>2014</v>
      </c>
      <c r="AG2" s="27">
        <v>2015</v>
      </c>
      <c r="AH2" s="27">
        <v>2016</v>
      </c>
      <c r="AI2" s="29">
        <v>2017</v>
      </c>
      <c r="AJ2" s="29">
        <v>2018</v>
      </c>
    </row>
    <row r="3" spans="1:36" ht="16.5" customHeight="1">
      <c r="A3" s="31" t="s">
        <v>188</v>
      </c>
      <c r="B3" s="32"/>
      <c r="C3" s="32"/>
      <c r="D3" s="32"/>
      <c r="E3" s="33"/>
      <c r="F3" s="33"/>
      <c r="G3" s="33"/>
      <c r="H3" s="33"/>
      <c r="I3" s="33"/>
      <c r="J3" s="33"/>
      <c r="K3" s="33"/>
      <c r="L3" s="33"/>
      <c r="M3" s="33"/>
      <c r="N3" s="33"/>
      <c r="O3" s="33"/>
      <c r="P3" s="33"/>
      <c r="Q3" s="33"/>
      <c r="R3" s="33"/>
      <c r="S3" s="32"/>
      <c r="T3" s="33"/>
      <c r="U3" s="33"/>
      <c r="V3" s="33"/>
      <c r="W3" s="33"/>
      <c r="X3" s="33"/>
      <c r="Y3" s="33"/>
      <c r="Z3" s="33"/>
      <c r="AA3" s="32"/>
      <c r="AB3" s="32"/>
      <c r="AC3" s="32"/>
      <c r="AD3" s="32"/>
      <c r="AE3" s="34"/>
      <c r="AF3" s="34"/>
      <c r="AG3" s="34"/>
      <c r="AH3" s="34"/>
    </row>
    <row r="4" spans="1:36" ht="16.5" customHeight="1">
      <c r="A4" s="36" t="s">
        <v>189</v>
      </c>
      <c r="B4" s="37">
        <v>31099</v>
      </c>
      <c r="C4" s="37">
        <v>53226</v>
      </c>
      <c r="D4" s="37">
        <v>108442</v>
      </c>
      <c r="E4" s="37">
        <v>119591.474</v>
      </c>
      <c r="F4" s="37">
        <v>190765.929</v>
      </c>
      <c r="G4" s="37">
        <v>275863.54700000002</v>
      </c>
      <c r="H4" s="37">
        <v>345872.95</v>
      </c>
      <c r="I4" s="37">
        <v>338085.364</v>
      </c>
      <c r="J4" s="37">
        <v>354764.451</v>
      </c>
      <c r="K4" s="37">
        <v>362227.03499999997</v>
      </c>
      <c r="L4" s="37">
        <v>388410.21</v>
      </c>
      <c r="M4" s="37">
        <v>403911.65600000002</v>
      </c>
      <c r="N4" s="37">
        <v>434651.68699999998</v>
      </c>
      <c r="O4" s="37">
        <v>450673.04100000003</v>
      </c>
      <c r="P4" s="37">
        <v>462753.505</v>
      </c>
      <c r="Q4" s="37">
        <v>487939.58</v>
      </c>
      <c r="R4" s="37">
        <v>515598.02299999999</v>
      </c>
      <c r="S4" s="37">
        <v>486506.04300000001</v>
      </c>
      <c r="T4" s="37">
        <v>483524.62777100003</v>
      </c>
      <c r="U4" s="37">
        <v>505601.66788299999</v>
      </c>
      <c r="V4" s="37">
        <v>558194.24092400004</v>
      </c>
      <c r="W4" s="37">
        <v>583771.28671300004</v>
      </c>
      <c r="X4" s="37">
        <v>588471.09679600003</v>
      </c>
      <c r="Y4" s="37">
        <v>607563.97572700004</v>
      </c>
      <c r="Z4" s="37">
        <v>583291.96259100002</v>
      </c>
      <c r="AA4" s="38">
        <v>551740.66534499999</v>
      </c>
      <c r="AB4" s="38">
        <v>564694.67509300006</v>
      </c>
      <c r="AC4" s="38">
        <v>575612.989375</v>
      </c>
      <c r="AD4" s="38">
        <v>580501.41025399999</v>
      </c>
      <c r="AE4" s="38">
        <v>589692.37678699999</v>
      </c>
      <c r="AF4" s="38">
        <v>607771.65507500002</v>
      </c>
      <c r="AG4" s="39">
        <v>641906</v>
      </c>
      <c r="AH4" s="39">
        <v>670437</v>
      </c>
      <c r="AI4" s="35">
        <f>TREND(AD4:AH4,$AD$2:$AH$2,$AI$2)</f>
        <v>687687.1292347014</v>
      </c>
      <c r="AJ4" s="35">
        <f>TREND(AE4:AI4,$AD$2:$AH$2,$AI$2)</f>
        <v>717095.28716545552</v>
      </c>
    </row>
    <row r="5" spans="1:36" ht="16.5" customHeight="1">
      <c r="A5" s="40" t="s">
        <v>190</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v>
      </c>
      <c r="AH5" s="41">
        <v>4580725</v>
      </c>
      <c r="AI5" s="35">
        <f t="shared" ref="AI5:AJ27" si="1">TREND(AD5:AH5,$AD$2:$AH$2,$AI$2)</f>
        <v>4634973.1697132587</v>
      </c>
      <c r="AJ5" s="35">
        <f t="shared" si="1"/>
        <v>4733176.3045877218</v>
      </c>
    </row>
    <row r="6" spans="1:36" ht="16.5" customHeight="1">
      <c r="A6" s="42" t="s">
        <v>191</v>
      </c>
      <c r="B6" s="34" t="s">
        <v>192</v>
      </c>
      <c r="C6" s="34" t="s">
        <v>192</v>
      </c>
      <c r="D6" s="34" t="s">
        <v>192</v>
      </c>
      <c r="E6" s="34" t="s">
        <v>192</v>
      </c>
      <c r="F6" s="34" t="s">
        <v>192</v>
      </c>
      <c r="G6" s="34" t="s">
        <v>192</v>
      </c>
      <c r="H6" s="34" t="s">
        <v>192</v>
      </c>
      <c r="I6" s="34" t="s">
        <v>192</v>
      </c>
      <c r="J6" s="34" t="s">
        <v>192</v>
      </c>
      <c r="K6" s="34" t="s">
        <v>192</v>
      </c>
      <c r="L6" s="34" t="s">
        <v>192</v>
      </c>
      <c r="M6" s="34" t="s">
        <v>192</v>
      </c>
      <c r="N6" s="34" t="s">
        <v>192</v>
      </c>
      <c r="O6" s="34" t="s">
        <v>192</v>
      </c>
      <c r="P6" s="34" t="s">
        <v>192</v>
      </c>
      <c r="Q6" s="34" t="s">
        <v>192</v>
      </c>
      <c r="R6" s="43" t="s">
        <v>192</v>
      </c>
      <c r="S6" s="43" t="s">
        <v>192</v>
      </c>
      <c r="T6" s="43" t="s">
        <v>192</v>
      </c>
      <c r="U6" s="43" t="s">
        <v>192</v>
      </c>
      <c r="V6" s="43" t="s">
        <v>192</v>
      </c>
      <c r="W6" s="43" t="s">
        <v>192</v>
      </c>
      <c r="X6" s="43" t="s">
        <v>192</v>
      </c>
      <c r="Y6" s="38">
        <v>3324976.9724416146</v>
      </c>
      <c r="Z6" s="38">
        <v>3199116.0453116009</v>
      </c>
      <c r="AA6" s="38">
        <v>2800603.3813226186</v>
      </c>
      <c r="AB6" s="38">
        <v>2814539.6008469323</v>
      </c>
      <c r="AC6" s="38">
        <v>2843074.6112777242</v>
      </c>
      <c r="AD6" s="44">
        <v>2866062.4574685842</v>
      </c>
      <c r="AE6" s="44">
        <v>2882172.7915729396</v>
      </c>
      <c r="AF6" s="45">
        <v>2878905.4187674453</v>
      </c>
      <c r="AG6" s="45">
        <v>2984178</v>
      </c>
      <c r="AH6" s="45">
        <v>3045205</v>
      </c>
      <c r="AI6" s="35">
        <f t="shared" si="1"/>
        <v>3069391.8216087669</v>
      </c>
      <c r="AJ6" s="35">
        <f t="shared" si="1"/>
        <v>3134191.8987811059</v>
      </c>
    </row>
    <row r="7" spans="1:36" ht="16.5" customHeight="1">
      <c r="A7" s="46" t="s">
        <v>193</v>
      </c>
      <c r="B7" s="34">
        <v>1144673.3999999999</v>
      </c>
      <c r="C7" s="34">
        <v>1394803.28</v>
      </c>
      <c r="D7" s="34">
        <v>1750897</v>
      </c>
      <c r="E7" s="34">
        <v>1954165.5</v>
      </c>
      <c r="F7" s="34">
        <v>2011988.76</v>
      </c>
      <c r="G7" s="34">
        <v>2094620.64</v>
      </c>
      <c r="H7" s="34">
        <v>2281390.92</v>
      </c>
      <c r="I7" s="34">
        <v>2200259.7000000002</v>
      </c>
      <c r="J7" s="34">
        <v>2208226.09</v>
      </c>
      <c r="K7" s="34">
        <v>2213281.4900000002</v>
      </c>
      <c r="L7" s="34">
        <v>2249742.4</v>
      </c>
      <c r="M7" s="34">
        <v>2286887</v>
      </c>
      <c r="N7" s="34">
        <v>2337068</v>
      </c>
      <c r="O7" s="34">
        <v>2389065</v>
      </c>
      <c r="P7" s="34">
        <v>2463828</v>
      </c>
      <c r="Q7" s="38">
        <v>2494870</v>
      </c>
      <c r="R7" s="38">
        <v>3107729.4184393021</v>
      </c>
      <c r="S7" s="38">
        <v>3139120.3449245607</v>
      </c>
      <c r="T7" s="38">
        <v>3216786.1714053932</v>
      </c>
      <c r="U7" s="38">
        <v>3240359.1957990401</v>
      </c>
      <c r="V7" s="38">
        <v>3290560.3545328677</v>
      </c>
      <c r="W7" s="38">
        <v>3312355.1511198673</v>
      </c>
      <c r="X7" s="38">
        <v>3235752.3978471048</v>
      </c>
      <c r="Y7" s="38" t="s">
        <v>192</v>
      </c>
      <c r="Z7" s="38" t="s">
        <v>192</v>
      </c>
      <c r="AA7" s="38" t="s">
        <v>192</v>
      </c>
      <c r="AB7" s="38" t="s">
        <v>192</v>
      </c>
      <c r="AC7" s="38" t="s">
        <v>192</v>
      </c>
      <c r="AD7" s="38" t="s">
        <v>192</v>
      </c>
      <c r="AE7" s="38" t="s">
        <v>192</v>
      </c>
      <c r="AF7" s="38" t="s">
        <v>192</v>
      </c>
      <c r="AG7" s="38" t="s">
        <v>192</v>
      </c>
      <c r="AH7" s="38" t="s">
        <v>192</v>
      </c>
    </row>
    <row r="8" spans="1:36" ht="16.5" customHeight="1">
      <c r="A8" s="42" t="s">
        <v>194</v>
      </c>
      <c r="B8" s="37" t="s">
        <v>195</v>
      </c>
      <c r="C8" s="37" t="s">
        <v>195</v>
      </c>
      <c r="D8" s="37">
        <v>3276.9</v>
      </c>
      <c r="E8" s="37">
        <v>6191.9</v>
      </c>
      <c r="F8" s="37">
        <v>12256.8</v>
      </c>
      <c r="G8" s="37">
        <v>11811.8</v>
      </c>
      <c r="H8" s="37">
        <v>12424.1</v>
      </c>
      <c r="I8" s="37">
        <v>11656.06</v>
      </c>
      <c r="J8" s="37">
        <v>11946.25</v>
      </c>
      <c r="K8" s="37">
        <v>12184.38</v>
      </c>
      <c r="L8" s="37">
        <v>12390.4</v>
      </c>
      <c r="M8" s="37">
        <v>10777</v>
      </c>
      <c r="N8" s="37">
        <v>10912</v>
      </c>
      <c r="O8" s="37">
        <v>11089</v>
      </c>
      <c r="P8" s="37">
        <v>11311</v>
      </c>
      <c r="Q8" s="38">
        <v>11642</v>
      </c>
      <c r="R8" s="38">
        <v>15462.865940149295</v>
      </c>
      <c r="S8" s="38">
        <v>14122.993532173001</v>
      </c>
      <c r="T8" s="38">
        <v>14186.932382421695</v>
      </c>
      <c r="U8" s="38">
        <v>14457.287271927125</v>
      </c>
      <c r="V8" s="38">
        <v>19018.549413498804</v>
      </c>
      <c r="W8" s="38">
        <v>17491.706195615443</v>
      </c>
      <c r="X8" s="38">
        <v>24329.167219781142</v>
      </c>
      <c r="Y8" s="38">
        <v>27173.153303934443</v>
      </c>
      <c r="Z8" s="38">
        <v>26429.597949972125</v>
      </c>
      <c r="AA8" s="38">
        <v>22427.775946999154</v>
      </c>
      <c r="AB8" s="38">
        <v>19940.561624896218</v>
      </c>
      <c r="AC8" s="38">
        <v>19926.696602990502</v>
      </c>
      <c r="AD8" s="44">
        <v>23034.485668256286</v>
      </c>
      <c r="AE8" s="44">
        <v>21936.758607248372</v>
      </c>
      <c r="AF8" s="44">
        <v>21509.668518659528</v>
      </c>
      <c r="AG8" s="44">
        <v>21118</v>
      </c>
      <c r="AH8" s="44">
        <v>22022</v>
      </c>
      <c r="AI8" s="35">
        <f t="shared" si="1"/>
        <v>21071.063575704582</v>
      </c>
      <c r="AJ8" s="35">
        <f t="shared" si="1"/>
        <v>21165.78056579837</v>
      </c>
    </row>
    <row r="9" spans="1:36" ht="16.5" customHeight="1">
      <c r="A9" s="42" t="s">
        <v>196</v>
      </c>
      <c r="B9" s="34" t="s">
        <v>192</v>
      </c>
      <c r="C9" s="34" t="s">
        <v>192</v>
      </c>
      <c r="D9" s="34" t="s">
        <v>192</v>
      </c>
      <c r="E9" s="34" t="s">
        <v>192</v>
      </c>
      <c r="F9" s="34" t="s">
        <v>192</v>
      </c>
      <c r="G9" s="34" t="s">
        <v>192</v>
      </c>
      <c r="H9" s="34" t="s">
        <v>192</v>
      </c>
      <c r="I9" s="34" t="s">
        <v>192</v>
      </c>
      <c r="J9" s="34" t="s">
        <v>192</v>
      </c>
      <c r="K9" s="34" t="s">
        <v>192</v>
      </c>
      <c r="L9" s="34" t="s">
        <v>192</v>
      </c>
      <c r="M9" s="34" t="s">
        <v>192</v>
      </c>
      <c r="N9" s="34" t="s">
        <v>192</v>
      </c>
      <c r="O9" s="34" t="s">
        <v>192</v>
      </c>
      <c r="P9" s="34" t="s">
        <v>192</v>
      </c>
      <c r="Q9" s="34" t="s">
        <v>192</v>
      </c>
      <c r="R9" s="43" t="s">
        <v>192</v>
      </c>
      <c r="S9" s="43" t="s">
        <v>192</v>
      </c>
      <c r="T9" s="43" t="s">
        <v>192</v>
      </c>
      <c r="U9" s="43" t="s">
        <v>192</v>
      </c>
      <c r="V9" s="43" t="s">
        <v>192</v>
      </c>
      <c r="W9" s="43" t="s">
        <v>192</v>
      </c>
      <c r="X9" s="43" t="s">
        <v>192</v>
      </c>
      <c r="Y9" s="38">
        <v>1017007.4140728711</v>
      </c>
      <c r="Z9" s="38">
        <v>1049666.5159177505</v>
      </c>
      <c r="AA9" s="38">
        <v>824994.16830024554</v>
      </c>
      <c r="AB9" s="38">
        <v>831911.86597376282</v>
      </c>
      <c r="AC9" s="38">
        <v>807148.31967479293</v>
      </c>
      <c r="AD9" s="44">
        <v>803215.85137046059</v>
      </c>
      <c r="AE9" s="44">
        <v>805987.83740306878</v>
      </c>
      <c r="AF9" s="44">
        <v>852983.03366414621</v>
      </c>
      <c r="AG9" s="44">
        <v>844123</v>
      </c>
      <c r="AH9" s="44">
        <v>878994</v>
      </c>
      <c r="AI9" s="35">
        <f t="shared" si="1"/>
        <v>893968.18244433403</v>
      </c>
      <c r="AJ9" s="35">
        <f t="shared" si="1"/>
        <v>915802.70762781799</v>
      </c>
    </row>
    <row r="10" spans="1:36" ht="16.5" customHeight="1">
      <c r="A10" s="46" t="s">
        <v>197</v>
      </c>
      <c r="B10" s="37" t="s">
        <v>195</v>
      </c>
      <c r="C10" s="37" t="s">
        <v>195</v>
      </c>
      <c r="D10" s="37">
        <v>225613.38</v>
      </c>
      <c r="E10" s="37">
        <v>363267</v>
      </c>
      <c r="F10" s="37">
        <v>520773.65</v>
      </c>
      <c r="G10" s="37">
        <v>688091.36</v>
      </c>
      <c r="H10" s="37">
        <v>999753.54</v>
      </c>
      <c r="I10" s="37">
        <v>1116957.68</v>
      </c>
      <c r="J10" s="37">
        <v>1201667.1000000001</v>
      </c>
      <c r="K10" s="37">
        <v>1252860</v>
      </c>
      <c r="L10" s="37">
        <v>1269292.44</v>
      </c>
      <c r="M10" s="37">
        <v>1256146</v>
      </c>
      <c r="N10" s="37">
        <v>1298299</v>
      </c>
      <c r="O10" s="37">
        <v>1352675</v>
      </c>
      <c r="P10" s="37">
        <v>1380557</v>
      </c>
      <c r="Q10" s="38">
        <v>1432625</v>
      </c>
      <c r="R10" s="38">
        <v>851761.95053358725</v>
      </c>
      <c r="S10" s="38">
        <v>888134.69778220274</v>
      </c>
      <c r="T10" s="38">
        <v>900692.79297885078</v>
      </c>
      <c r="U10" s="38">
        <v>915961.78558151587</v>
      </c>
      <c r="V10" s="38">
        <v>987257.59250088199</v>
      </c>
      <c r="W10" s="38">
        <v>1007637.3759072456</v>
      </c>
      <c r="X10" s="38">
        <v>1096712.1670610246</v>
      </c>
      <c r="Y10" s="38" t="s">
        <v>192</v>
      </c>
      <c r="Z10" s="38" t="s">
        <v>192</v>
      </c>
      <c r="AA10" s="38" t="s">
        <v>192</v>
      </c>
      <c r="AB10" s="38" t="s">
        <v>192</v>
      </c>
      <c r="AC10" s="38" t="s">
        <v>192</v>
      </c>
      <c r="AD10" s="38" t="s">
        <v>192</v>
      </c>
      <c r="AE10" s="38" t="s">
        <v>192</v>
      </c>
      <c r="AF10" s="38" t="s">
        <v>192</v>
      </c>
      <c r="AG10" s="38" t="s">
        <v>192</v>
      </c>
      <c r="AH10" s="38" t="s">
        <v>192</v>
      </c>
    </row>
    <row r="11" spans="1:36" ht="16.5" customHeight="1">
      <c r="A11" s="36" t="s">
        <v>198</v>
      </c>
      <c r="B11" s="37">
        <v>98551</v>
      </c>
      <c r="C11" s="37">
        <v>128769</v>
      </c>
      <c r="D11" s="37">
        <v>27081</v>
      </c>
      <c r="E11" s="37">
        <v>34606</v>
      </c>
      <c r="F11" s="37">
        <v>39813</v>
      </c>
      <c r="G11" s="37">
        <v>45441</v>
      </c>
      <c r="H11" s="37">
        <v>51901</v>
      </c>
      <c r="I11" s="37">
        <v>52898</v>
      </c>
      <c r="J11" s="37">
        <v>53874</v>
      </c>
      <c r="K11" s="37">
        <v>56772</v>
      </c>
      <c r="L11" s="37">
        <v>61284</v>
      </c>
      <c r="M11" s="37">
        <v>62705</v>
      </c>
      <c r="N11" s="37">
        <v>64072</v>
      </c>
      <c r="O11" s="37">
        <v>66893</v>
      </c>
      <c r="P11" s="37">
        <v>68021</v>
      </c>
      <c r="Q11" s="38">
        <v>70304</v>
      </c>
      <c r="R11" s="38">
        <v>100485.61766309441</v>
      </c>
      <c r="S11" s="38">
        <v>103469.81987011855</v>
      </c>
      <c r="T11" s="38">
        <v>107316.81733066414</v>
      </c>
      <c r="U11" s="38">
        <v>112722.6657018261</v>
      </c>
      <c r="V11" s="38">
        <v>111237.70972009751</v>
      </c>
      <c r="W11" s="38">
        <v>109735.09502401376</v>
      </c>
      <c r="X11" s="38">
        <v>123317.5825311543</v>
      </c>
      <c r="Y11" s="38">
        <v>119978.83837834008</v>
      </c>
      <c r="Z11" s="38">
        <v>126854.67714199767</v>
      </c>
      <c r="AA11" s="38">
        <v>120206.75691287633</v>
      </c>
      <c r="AB11" s="38">
        <v>110738.2452064016</v>
      </c>
      <c r="AC11" s="38">
        <v>103803.03027298137</v>
      </c>
      <c r="AD11" s="44">
        <v>105605.2225970268</v>
      </c>
      <c r="AE11" s="45">
        <v>106581.57890487878</v>
      </c>
      <c r="AF11" s="44">
        <v>109301.40619692924</v>
      </c>
      <c r="AG11" s="44">
        <v>109597</v>
      </c>
      <c r="AH11" s="44">
        <v>113338</v>
      </c>
      <c r="AI11" s="35">
        <f t="shared" si="1"/>
        <v>114428.934310087</v>
      </c>
      <c r="AJ11" s="35">
        <f t="shared" si="1"/>
        <v>116568.77526642522</v>
      </c>
    </row>
    <row r="12" spans="1:36" ht="16.5" customHeight="1">
      <c r="A12" s="36" t="s">
        <v>199</v>
      </c>
      <c r="B12" s="37">
        <v>28854</v>
      </c>
      <c r="C12" s="37">
        <v>31665</v>
      </c>
      <c r="D12" s="37">
        <v>35134</v>
      </c>
      <c r="E12" s="37">
        <v>46724</v>
      </c>
      <c r="F12" s="37">
        <v>68678</v>
      </c>
      <c r="G12" s="37">
        <v>78063</v>
      </c>
      <c r="H12" s="37">
        <v>94341</v>
      </c>
      <c r="I12" s="37">
        <v>96645</v>
      </c>
      <c r="J12" s="37">
        <v>99510</v>
      </c>
      <c r="K12" s="37">
        <v>103116</v>
      </c>
      <c r="L12" s="37">
        <v>108932</v>
      </c>
      <c r="M12" s="37">
        <v>115451</v>
      </c>
      <c r="N12" s="37">
        <v>118899</v>
      </c>
      <c r="O12" s="37">
        <v>124584</v>
      </c>
      <c r="P12" s="37">
        <v>128359</v>
      </c>
      <c r="Q12" s="38">
        <v>132384</v>
      </c>
      <c r="R12" s="38">
        <v>161237.6335393647</v>
      </c>
      <c r="S12" s="38">
        <v>168969.39215705439</v>
      </c>
      <c r="T12" s="38">
        <v>168216.76129200601</v>
      </c>
      <c r="U12" s="38">
        <v>173538.81507410944</v>
      </c>
      <c r="V12" s="38">
        <v>172960.13261476057</v>
      </c>
      <c r="W12" s="38">
        <v>175127.84138610313</v>
      </c>
      <c r="X12" s="38">
        <v>177320.99547171814</v>
      </c>
      <c r="Y12" s="38">
        <v>184199.09137989173</v>
      </c>
      <c r="Z12" s="38">
        <v>183825.72418631049</v>
      </c>
      <c r="AA12" s="38">
        <v>168099.53433899098</v>
      </c>
      <c r="AB12" s="38">
        <v>175788.97173715092</v>
      </c>
      <c r="AC12" s="38">
        <v>163791.29311902044</v>
      </c>
      <c r="AD12" s="44">
        <v>163601.73110557569</v>
      </c>
      <c r="AE12" s="44">
        <v>168435.63414130086</v>
      </c>
      <c r="AF12" s="44">
        <v>169830.17838475661</v>
      </c>
      <c r="AG12" s="44">
        <v>170246</v>
      </c>
      <c r="AH12" s="44">
        <v>174557</v>
      </c>
      <c r="AI12" s="35">
        <f t="shared" si="1"/>
        <v>176450.37982059084</v>
      </c>
      <c r="AJ12" s="35">
        <f t="shared" si="1"/>
        <v>178130.73236147687</v>
      </c>
    </row>
    <row r="13" spans="1:36" ht="16.5" customHeight="1">
      <c r="A13" s="36" t="s">
        <v>200</v>
      </c>
      <c r="B13" s="37" t="s">
        <v>195</v>
      </c>
      <c r="C13" s="37" t="s">
        <v>195</v>
      </c>
      <c r="D13" s="37" t="s">
        <v>195</v>
      </c>
      <c r="E13" s="37" t="s">
        <v>195</v>
      </c>
      <c r="F13" s="37" t="s">
        <v>195</v>
      </c>
      <c r="G13" s="37">
        <v>94925</v>
      </c>
      <c r="H13" s="37">
        <v>121398</v>
      </c>
      <c r="I13" s="37">
        <v>121906</v>
      </c>
      <c r="J13" s="37">
        <v>122496</v>
      </c>
      <c r="K13" s="37">
        <v>129852</v>
      </c>
      <c r="L13" s="37">
        <v>135871</v>
      </c>
      <c r="M13" s="37">
        <v>136104</v>
      </c>
      <c r="N13" s="37">
        <v>139136</v>
      </c>
      <c r="O13" s="37">
        <v>145060</v>
      </c>
      <c r="P13" s="37">
        <v>148558</v>
      </c>
      <c r="Q13" s="38">
        <v>162445</v>
      </c>
      <c r="R13" s="38">
        <v>313896.92522020405</v>
      </c>
      <c r="S13" s="38">
        <v>275231.42567910667</v>
      </c>
      <c r="T13" s="38">
        <v>282738.56512992969</v>
      </c>
      <c r="U13" s="38">
        <v>283699.01814509422</v>
      </c>
      <c r="V13" s="38">
        <v>286713.62925246486</v>
      </c>
      <c r="W13" s="38">
        <v>278863.59257525147</v>
      </c>
      <c r="X13" s="38">
        <v>297631.07481044956</v>
      </c>
      <c r="Y13" s="38">
        <v>307752.81318667787</v>
      </c>
      <c r="Z13" s="38">
        <v>314278.09776319546</v>
      </c>
      <c r="AA13" s="38">
        <v>305014.39009536692</v>
      </c>
      <c r="AB13" s="38">
        <v>291914.04495959118</v>
      </c>
      <c r="AC13" s="38">
        <v>292715.71988975571</v>
      </c>
      <c r="AD13" s="44">
        <v>313357.26266869658</v>
      </c>
      <c r="AE13" s="44">
        <v>321538.60859402397</v>
      </c>
      <c r="AF13" s="44">
        <v>339176.76940326387</v>
      </c>
      <c r="AG13" s="44">
        <v>344073</v>
      </c>
      <c r="AH13" s="44">
        <v>346610</v>
      </c>
      <c r="AI13" s="35">
        <f t="shared" si="1"/>
        <v>359663.08795376867</v>
      </c>
      <c r="AJ13" s="35">
        <f t="shared" si="1"/>
        <v>367316.94998507947</v>
      </c>
    </row>
    <row r="14" spans="1:36" s="48" customFormat="1" ht="16.5" customHeight="1">
      <c r="A14" s="47" t="s">
        <v>201</v>
      </c>
      <c r="B14" s="32" t="s">
        <v>195</v>
      </c>
      <c r="C14" s="32" t="s">
        <v>195</v>
      </c>
      <c r="D14" s="32" t="s">
        <v>195</v>
      </c>
      <c r="E14" s="32" t="s">
        <v>195</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v>56109</v>
      </c>
      <c r="AH14" s="41">
        <v>56672</v>
      </c>
      <c r="AI14" s="35">
        <f t="shared" si="1"/>
        <v>57080.105195400014</v>
      </c>
      <c r="AJ14" s="35">
        <f t="shared" si="1"/>
        <v>56933.833674720023</v>
      </c>
    </row>
    <row r="15" spans="1:36" s="48" customFormat="1" ht="16.5" customHeight="1">
      <c r="A15" s="36" t="s">
        <v>202</v>
      </c>
      <c r="B15" s="37" t="s">
        <v>195</v>
      </c>
      <c r="C15" s="37" t="s">
        <v>195</v>
      </c>
      <c r="D15" s="37" t="s">
        <v>195</v>
      </c>
      <c r="E15" s="37" t="s">
        <v>195</v>
      </c>
      <c r="F15" s="37">
        <v>21790</v>
      </c>
      <c r="G15" s="37">
        <v>21161</v>
      </c>
      <c r="H15" s="37">
        <v>20981</v>
      </c>
      <c r="I15" s="37">
        <v>21090</v>
      </c>
      <c r="J15" s="37">
        <v>20336</v>
      </c>
      <c r="K15" s="37">
        <v>20247</v>
      </c>
      <c r="L15" s="37">
        <v>18832</v>
      </c>
      <c r="M15" s="37">
        <v>18818</v>
      </c>
      <c r="N15" s="37">
        <v>16802.168100000003</v>
      </c>
      <c r="O15" s="37">
        <v>17509.219211999996</v>
      </c>
      <c r="P15" s="37">
        <v>17873.721648999999</v>
      </c>
      <c r="Q15" s="37">
        <v>18683.797939</v>
      </c>
      <c r="R15" s="37">
        <v>18807.334752999999</v>
      </c>
      <c r="S15" s="37">
        <v>19582.868181999998</v>
      </c>
      <c r="T15" s="37">
        <v>19678.689117000002</v>
      </c>
      <c r="U15" s="37">
        <v>19178.851354999999</v>
      </c>
      <c r="V15" s="37">
        <v>18920.853862999997</v>
      </c>
      <c r="W15" s="37">
        <v>19424.922553999997</v>
      </c>
      <c r="X15" s="37">
        <v>20390.185932999997</v>
      </c>
      <c r="Y15" s="37">
        <v>20388.053</v>
      </c>
      <c r="Z15" s="37">
        <v>21198.100300000002</v>
      </c>
      <c r="AA15" s="37">
        <v>21099.988628999999</v>
      </c>
      <c r="AB15" s="37">
        <v>20569.726839999999</v>
      </c>
      <c r="AC15" s="38">
        <v>20558.575434999999</v>
      </c>
      <c r="AD15" s="38">
        <v>21142.192439999999</v>
      </c>
      <c r="AE15" s="38">
        <v>21257.402984</v>
      </c>
      <c r="AF15" s="38">
        <v>21428.948799999998</v>
      </c>
      <c r="AG15" s="38">
        <v>20243</v>
      </c>
      <c r="AH15" s="38">
        <v>20537</v>
      </c>
      <c r="AI15" s="35">
        <f t="shared" si="1"/>
        <v>20254.27248559997</v>
      </c>
      <c r="AJ15" s="35">
        <f t="shared" si="1"/>
        <v>19874.661914879922</v>
      </c>
    </row>
    <row r="16" spans="1:36" ht="16.5" customHeight="1">
      <c r="A16" s="36" t="s">
        <v>203</v>
      </c>
      <c r="B16" s="37" t="s">
        <v>195</v>
      </c>
      <c r="C16" s="37" t="s">
        <v>195</v>
      </c>
      <c r="D16" s="37" t="s">
        <v>195</v>
      </c>
      <c r="E16" s="37" t="s">
        <v>195</v>
      </c>
      <c r="F16" s="37">
        <v>381</v>
      </c>
      <c r="G16" s="37">
        <v>350</v>
      </c>
      <c r="H16" s="37">
        <v>571</v>
      </c>
      <c r="I16" s="37">
        <v>662</v>
      </c>
      <c r="J16" s="37">
        <v>701</v>
      </c>
      <c r="K16" s="37">
        <v>705</v>
      </c>
      <c r="L16" s="37">
        <v>833</v>
      </c>
      <c r="M16" s="37">
        <v>860</v>
      </c>
      <c r="N16" s="37">
        <v>955.24509999999998</v>
      </c>
      <c r="O16" s="37">
        <v>1023.7081319999999</v>
      </c>
      <c r="P16" s="37">
        <v>1115.35194</v>
      </c>
      <c r="Q16" s="37">
        <v>1190.168551</v>
      </c>
      <c r="R16" s="37">
        <v>1339.431795</v>
      </c>
      <c r="S16" s="37">
        <v>1427.305259</v>
      </c>
      <c r="T16" s="37">
        <v>1431.6725369999999</v>
      </c>
      <c r="U16" s="37">
        <v>1476.0326319999997</v>
      </c>
      <c r="V16" s="37">
        <v>1576.197658</v>
      </c>
      <c r="W16" s="37">
        <v>1699.5838489999999</v>
      </c>
      <c r="X16" s="37">
        <v>1865.7201999999997</v>
      </c>
      <c r="Y16" s="37">
        <v>1930.2944</v>
      </c>
      <c r="Z16" s="37">
        <v>2081.0625999999997</v>
      </c>
      <c r="AA16" s="37">
        <v>2196.117518</v>
      </c>
      <c r="AB16" s="37">
        <v>2172.7471529999998</v>
      </c>
      <c r="AC16" s="34">
        <v>2363.430715</v>
      </c>
      <c r="AD16" s="38">
        <v>2488.8479259999999</v>
      </c>
      <c r="AE16" s="38">
        <v>2564.6256590000003</v>
      </c>
      <c r="AF16" s="38">
        <v>2674.5208000000002</v>
      </c>
      <c r="AG16" s="38">
        <v>2645</v>
      </c>
      <c r="AH16" s="38">
        <v>2775</v>
      </c>
      <c r="AI16" s="35">
        <f t="shared" si="1"/>
        <v>2825.402423699983</v>
      </c>
      <c r="AJ16" s="35">
        <f t="shared" si="1"/>
        <v>2883.5195953599759</v>
      </c>
    </row>
    <row r="17" spans="1:36" ht="16.5" customHeight="1">
      <c r="A17" s="36" t="s">
        <v>204</v>
      </c>
      <c r="B17" s="37" t="s">
        <v>195</v>
      </c>
      <c r="C17" s="37" t="s">
        <v>195</v>
      </c>
      <c r="D17" s="37" t="s">
        <v>195</v>
      </c>
      <c r="E17" s="37" t="s">
        <v>195</v>
      </c>
      <c r="F17" s="37">
        <v>10558</v>
      </c>
      <c r="G17" s="37">
        <v>10427</v>
      </c>
      <c r="H17" s="37">
        <v>11475</v>
      </c>
      <c r="I17" s="37">
        <v>10528</v>
      </c>
      <c r="J17" s="37">
        <v>10737</v>
      </c>
      <c r="K17" s="37">
        <v>10231</v>
      </c>
      <c r="L17" s="37">
        <v>10668</v>
      </c>
      <c r="M17" s="37">
        <v>10559</v>
      </c>
      <c r="N17" s="37">
        <v>11530.220300000001</v>
      </c>
      <c r="O17" s="37">
        <v>12056.0676</v>
      </c>
      <c r="P17" s="37">
        <v>12284.382321999999</v>
      </c>
      <c r="Q17" s="37">
        <v>12902.056581000001</v>
      </c>
      <c r="R17" s="37">
        <v>13843.512074999999</v>
      </c>
      <c r="S17" s="37">
        <v>14178.091572000001</v>
      </c>
      <c r="T17" s="37">
        <v>13663.224326</v>
      </c>
      <c r="U17" s="37">
        <v>13606.195594000001</v>
      </c>
      <c r="V17" s="37">
        <v>14354.281087000001</v>
      </c>
      <c r="W17" s="37">
        <v>14417.698761</v>
      </c>
      <c r="X17" s="37">
        <v>14721.465516</v>
      </c>
      <c r="Y17" s="37">
        <v>16137.9522</v>
      </c>
      <c r="Z17" s="37">
        <v>16849.9198</v>
      </c>
      <c r="AA17" s="37">
        <v>16805.109970000001</v>
      </c>
      <c r="AB17" s="37">
        <v>16406.938677999999</v>
      </c>
      <c r="AC17" s="34">
        <v>17316.613255</v>
      </c>
      <c r="AD17" s="38">
        <v>17516.432841999998</v>
      </c>
      <c r="AE17" s="38">
        <v>18004.627035000001</v>
      </c>
      <c r="AF17" s="38">
        <v>18339.048699999999</v>
      </c>
      <c r="AG17" s="38">
        <v>18400</v>
      </c>
      <c r="AH17" s="38">
        <v>18474</v>
      </c>
      <c r="AI17" s="35">
        <f t="shared" si="1"/>
        <v>18839.973899700039</v>
      </c>
      <c r="AJ17" s="35">
        <f t="shared" si="1"/>
        <v>18953.22343576001</v>
      </c>
    </row>
    <row r="18" spans="1:36" ht="16.5" customHeight="1">
      <c r="A18" s="36" t="s">
        <v>205</v>
      </c>
      <c r="B18" s="37" t="s">
        <v>195</v>
      </c>
      <c r="C18" s="37" t="s">
        <v>195</v>
      </c>
      <c r="D18" s="37" t="s">
        <v>195</v>
      </c>
      <c r="E18" s="37" t="s">
        <v>195</v>
      </c>
      <c r="F18" s="37">
        <v>219</v>
      </c>
      <c r="G18" s="37">
        <v>306</v>
      </c>
      <c r="H18" s="37">
        <v>193</v>
      </c>
      <c r="I18" s="37">
        <v>195</v>
      </c>
      <c r="J18" s="37">
        <v>199</v>
      </c>
      <c r="K18" s="37">
        <v>188</v>
      </c>
      <c r="L18" s="37">
        <v>187</v>
      </c>
      <c r="M18" s="37">
        <v>187</v>
      </c>
      <c r="N18" s="37">
        <v>184.16370000000001</v>
      </c>
      <c r="O18" s="37">
        <v>189.170345</v>
      </c>
      <c r="P18" s="37">
        <v>181.71669800000001</v>
      </c>
      <c r="Q18" s="37">
        <v>186.10567</v>
      </c>
      <c r="R18" s="37">
        <v>191.89107100000004</v>
      </c>
      <c r="S18" s="37">
        <v>186.99797199999998</v>
      </c>
      <c r="T18" s="37">
        <v>187.793553</v>
      </c>
      <c r="U18" s="37">
        <v>176.144657</v>
      </c>
      <c r="V18" s="37">
        <v>173.21470899999997</v>
      </c>
      <c r="W18" s="37">
        <v>172.98174700000001</v>
      </c>
      <c r="X18" s="37">
        <v>163.88912900000003</v>
      </c>
      <c r="Y18" s="37">
        <v>155.51650000000001</v>
      </c>
      <c r="Z18" s="37">
        <v>160.68529999999998</v>
      </c>
      <c r="AA18" s="37">
        <v>168.066937</v>
      </c>
      <c r="AB18" s="37">
        <v>158.87200799999999</v>
      </c>
      <c r="AC18" s="34">
        <v>160.306691</v>
      </c>
      <c r="AD18" s="38">
        <v>161.88904700000001</v>
      </c>
      <c r="AE18" s="38">
        <v>156.31329400000001</v>
      </c>
      <c r="AF18" s="38">
        <v>157.73150000000001</v>
      </c>
      <c r="AG18" s="38">
        <v>147</v>
      </c>
      <c r="AH18" s="38">
        <v>155</v>
      </c>
      <c r="AI18" s="35">
        <f t="shared" si="1"/>
        <v>148.65935179999906</v>
      </c>
      <c r="AJ18" s="35">
        <f t="shared" si="1"/>
        <v>147.52901383999915</v>
      </c>
    </row>
    <row r="19" spans="1:36" ht="16.5" customHeight="1">
      <c r="A19" s="36" t="s">
        <v>206</v>
      </c>
      <c r="B19" s="37">
        <v>4197</v>
      </c>
      <c r="C19" s="37">
        <v>4128</v>
      </c>
      <c r="D19" s="37">
        <v>4592</v>
      </c>
      <c r="E19" s="37">
        <v>4513</v>
      </c>
      <c r="F19" s="37">
        <v>6516</v>
      </c>
      <c r="G19" s="37">
        <v>6534</v>
      </c>
      <c r="H19" s="37">
        <v>7082</v>
      </c>
      <c r="I19" s="37">
        <v>7344</v>
      </c>
      <c r="J19" s="37">
        <v>7320</v>
      </c>
      <c r="K19" s="37">
        <v>6940</v>
      </c>
      <c r="L19" s="37">
        <v>7996</v>
      </c>
      <c r="M19" s="37">
        <v>8244</v>
      </c>
      <c r="N19" s="37">
        <v>8350.4012999999995</v>
      </c>
      <c r="O19" s="37">
        <v>8037.4858980000008</v>
      </c>
      <c r="P19" s="37">
        <v>8702.2589120000011</v>
      </c>
      <c r="Q19" s="37">
        <v>8764.0169889999997</v>
      </c>
      <c r="R19" s="37">
        <v>9399.8729629999998</v>
      </c>
      <c r="S19" s="37">
        <v>9543.5642550000011</v>
      </c>
      <c r="T19" s="37">
        <v>9499.8287029999992</v>
      </c>
      <c r="U19" s="37">
        <v>9555.383124</v>
      </c>
      <c r="V19" s="37">
        <v>9715.2788890000011</v>
      </c>
      <c r="W19" s="37">
        <v>9470.1332469999998</v>
      </c>
      <c r="X19" s="37">
        <v>10358.926487000002</v>
      </c>
      <c r="Y19" s="37">
        <v>11136.821900000001</v>
      </c>
      <c r="Z19" s="37">
        <v>11031.9995</v>
      </c>
      <c r="AA19" s="37">
        <v>11129.418953</v>
      </c>
      <c r="AB19" s="37">
        <v>10773.7353</v>
      </c>
      <c r="AC19" s="34">
        <v>11314.228574000001</v>
      </c>
      <c r="AD19" s="38">
        <v>11120.63185</v>
      </c>
      <c r="AE19" s="38">
        <v>11735.558829</v>
      </c>
      <c r="AF19" s="38">
        <v>11599.8469</v>
      </c>
      <c r="AG19" s="38">
        <v>11759</v>
      </c>
      <c r="AH19" s="38">
        <v>11840</v>
      </c>
      <c r="AI19" s="35">
        <f t="shared" si="1"/>
        <v>12049.660757100035</v>
      </c>
      <c r="AJ19" s="35">
        <f t="shared" si="1"/>
        <v>12057.320384080056</v>
      </c>
    </row>
    <row r="20" spans="1:36" ht="16.5" customHeight="1">
      <c r="A20" s="42" t="s">
        <v>207</v>
      </c>
      <c r="B20" s="37" t="s">
        <v>195</v>
      </c>
      <c r="C20" s="37" t="s">
        <v>195</v>
      </c>
      <c r="D20" s="37" t="s">
        <v>195</v>
      </c>
      <c r="E20" s="37" t="s">
        <v>195</v>
      </c>
      <c r="F20" s="37" t="s">
        <v>195</v>
      </c>
      <c r="G20" s="37">
        <v>364</v>
      </c>
      <c r="H20" s="37">
        <v>431</v>
      </c>
      <c r="I20" s="37">
        <v>454</v>
      </c>
      <c r="J20" s="37">
        <v>495</v>
      </c>
      <c r="K20" s="37">
        <v>562</v>
      </c>
      <c r="L20" s="37">
        <v>577</v>
      </c>
      <c r="M20" s="37">
        <v>607</v>
      </c>
      <c r="N20" s="37">
        <v>390.9409</v>
      </c>
      <c r="O20" s="37">
        <v>531.07757100000003</v>
      </c>
      <c r="P20" s="37">
        <v>513.41098099999999</v>
      </c>
      <c r="Q20" s="37">
        <v>558.98629999999991</v>
      </c>
      <c r="R20" s="37">
        <v>587.65657799999997</v>
      </c>
      <c r="S20" s="37">
        <v>625.77712400000007</v>
      </c>
      <c r="T20" s="37">
        <v>650.98968500000001</v>
      </c>
      <c r="U20" s="37">
        <v>688.58305900000005</v>
      </c>
      <c r="V20" s="37">
        <v>703.84377199999994</v>
      </c>
      <c r="W20" s="37">
        <v>738.47902800000008</v>
      </c>
      <c r="X20" s="37">
        <v>753.30440099999998</v>
      </c>
      <c r="Y20" s="37">
        <v>777.72930000000008</v>
      </c>
      <c r="Z20" s="37">
        <v>843.92600000000004</v>
      </c>
      <c r="AA20" s="37">
        <v>881.04851499999995</v>
      </c>
      <c r="AB20" s="37">
        <v>841.18544899999995</v>
      </c>
      <c r="AC20" s="34">
        <v>846.28385000000003</v>
      </c>
      <c r="AD20" s="38">
        <v>851.33871699999997</v>
      </c>
      <c r="AE20" s="38">
        <v>851.65238199999999</v>
      </c>
      <c r="AF20" s="38">
        <v>863.76990000000001</v>
      </c>
      <c r="AG20" s="38">
        <v>876</v>
      </c>
      <c r="AH20" s="38">
        <v>870</v>
      </c>
      <c r="AI20" s="35">
        <f t="shared" si="1"/>
        <v>881.0532549999989</v>
      </c>
      <c r="AJ20" s="35">
        <f t="shared" si="1"/>
        <v>888.00466120000056</v>
      </c>
    </row>
    <row r="21" spans="1:36" ht="16.5" customHeight="1">
      <c r="A21" s="36" t="s">
        <v>208</v>
      </c>
      <c r="B21" s="37" t="s">
        <v>195</v>
      </c>
      <c r="C21" s="37" t="s">
        <v>195</v>
      </c>
      <c r="D21" s="37" t="s">
        <v>195</v>
      </c>
      <c r="E21" s="37" t="s">
        <v>195</v>
      </c>
      <c r="F21" s="37" t="s">
        <v>195</v>
      </c>
      <c r="G21" s="37" t="s">
        <v>195</v>
      </c>
      <c r="H21" s="37">
        <v>286</v>
      </c>
      <c r="I21" s="37">
        <v>282</v>
      </c>
      <c r="J21" s="37">
        <v>271</v>
      </c>
      <c r="K21" s="37">
        <v>260</v>
      </c>
      <c r="L21" s="37">
        <v>260</v>
      </c>
      <c r="M21" s="37">
        <v>260</v>
      </c>
      <c r="N21" s="37">
        <v>255.38840000000002</v>
      </c>
      <c r="O21" s="37">
        <v>254.21924200000004</v>
      </c>
      <c r="P21" s="37">
        <v>280.125878</v>
      </c>
      <c r="Q21" s="37">
        <v>294.71404899999999</v>
      </c>
      <c r="R21" s="37">
        <v>298.132858</v>
      </c>
      <c r="S21" s="37">
        <v>295.33117599999997</v>
      </c>
      <c r="T21" s="37">
        <v>301.363563</v>
      </c>
      <c r="U21" s="37">
        <v>366.84362800000002</v>
      </c>
      <c r="V21" s="37">
        <v>356.984306</v>
      </c>
      <c r="W21" s="37">
        <v>359.19848399999995</v>
      </c>
      <c r="X21" s="37">
        <v>359.85686900000002</v>
      </c>
      <c r="Y21" s="37">
        <v>380.78190000000001</v>
      </c>
      <c r="Z21" s="37">
        <v>390.4581</v>
      </c>
      <c r="AA21" s="37">
        <v>364.67172900000003</v>
      </c>
      <c r="AB21" s="37">
        <v>389.20500600000003</v>
      </c>
      <c r="AC21" s="34">
        <v>389.38419099999999</v>
      </c>
      <c r="AD21" s="38">
        <v>402.115701</v>
      </c>
      <c r="AE21" s="38">
        <v>402.30593399999998</v>
      </c>
      <c r="AF21" s="38">
        <v>414.20960000000002</v>
      </c>
      <c r="AG21" s="38">
        <v>492</v>
      </c>
      <c r="AH21" s="38">
        <v>493</v>
      </c>
      <c r="AI21" s="35">
        <f t="shared" si="1"/>
        <v>522.16504619999614</v>
      </c>
      <c r="AJ21" s="35">
        <f t="shared" si="1"/>
        <v>560.2887033599909</v>
      </c>
    </row>
    <row r="22" spans="1:36" s="48" customFormat="1" ht="16.5" customHeight="1">
      <c r="A22" s="36" t="s">
        <v>209</v>
      </c>
      <c r="B22" s="37" t="s">
        <v>195</v>
      </c>
      <c r="C22" s="37" t="s">
        <v>195</v>
      </c>
      <c r="D22" s="37" t="s">
        <v>195</v>
      </c>
      <c r="E22" s="37" t="s">
        <v>195</v>
      </c>
      <c r="F22" s="37">
        <v>390</v>
      </c>
      <c r="G22" s="37">
        <v>439</v>
      </c>
      <c r="H22" s="37">
        <v>124</v>
      </c>
      <c r="I22" s="37">
        <v>148</v>
      </c>
      <c r="J22" s="37">
        <v>182</v>
      </c>
      <c r="K22" s="37">
        <v>251</v>
      </c>
      <c r="L22" s="37">
        <v>232</v>
      </c>
      <c r="M22" s="37">
        <v>273</v>
      </c>
      <c r="N22" s="37">
        <v>515.5963999999949</v>
      </c>
      <c r="O22" s="37">
        <v>579.27095199999894</v>
      </c>
      <c r="P22" s="37">
        <v>654.07030799999484</v>
      </c>
      <c r="Q22" s="37">
        <v>699.01640200000111</v>
      </c>
      <c r="R22" s="37">
        <v>632.40979800000787</v>
      </c>
      <c r="S22" s="37">
        <v>667.59748699999909</v>
      </c>
      <c r="T22" s="37">
        <v>682.52739499999007</v>
      </c>
      <c r="U22" s="37">
        <v>628.79707700001018</v>
      </c>
      <c r="V22" s="37">
        <v>745.12879600000451</v>
      </c>
      <c r="W22" s="37">
        <v>841.65538500000548</v>
      </c>
      <c r="X22" s="37">
        <v>890.82436499999312</v>
      </c>
      <c r="Y22" s="37">
        <v>966.1105000000025</v>
      </c>
      <c r="Z22" s="37">
        <v>1155.9271999999999</v>
      </c>
      <c r="AA22" s="37">
        <v>1253.9602890000001</v>
      </c>
      <c r="AB22" s="37">
        <v>1314.7709150000001</v>
      </c>
      <c r="AC22" s="38">
        <v>1379.3117219999999</v>
      </c>
      <c r="AD22" s="38">
        <v>1485.809925</v>
      </c>
      <c r="AE22" s="38">
        <v>1494.6165369999999</v>
      </c>
      <c r="AF22" s="38">
        <v>1534.018</v>
      </c>
      <c r="AG22" s="38">
        <v>1546</v>
      </c>
      <c r="AH22" s="38">
        <v>1529</v>
      </c>
      <c r="AI22" s="35">
        <f t="shared" si="1"/>
        <v>1559.2179762999986</v>
      </c>
      <c r="AJ22" s="35">
        <f t="shared" si="1"/>
        <v>1569.8259662400014</v>
      </c>
    </row>
    <row r="23" spans="1:36" ht="16.5" customHeight="1">
      <c r="A23" s="31" t="s">
        <v>210</v>
      </c>
      <c r="B23" s="37"/>
      <c r="C23" s="37"/>
      <c r="D23" s="37"/>
      <c r="E23" s="37"/>
      <c r="F23" s="37"/>
      <c r="G23" s="37"/>
      <c r="H23" s="37"/>
      <c r="I23" s="37"/>
      <c r="J23" s="37"/>
      <c r="K23" s="37"/>
      <c r="L23" s="37"/>
      <c r="M23" s="37"/>
      <c r="N23" s="37"/>
      <c r="O23" s="37"/>
      <c r="P23" s="37"/>
      <c r="Q23" s="38"/>
      <c r="R23" s="38"/>
      <c r="S23" s="38"/>
      <c r="T23" s="38"/>
      <c r="U23" s="38"/>
      <c r="V23" s="38"/>
      <c r="W23" s="38"/>
      <c r="X23" s="38"/>
      <c r="Y23" s="38"/>
      <c r="Z23" s="38"/>
      <c r="AA23" s="38"/>
      <c r="AB23" s="38"/>
      <c r="AC23" s="38"/>
      <c r="AD23" s="38"/>
      <c r="AE23" s="38"/>
      <c r="AF23" s="38"/>
      <c r="AG23" s="38"/>
      <c r="AH23" s="38"/>
    </row>
    <row r="24" spans="1:36" ht="16.5" customHeight="1">
      <c r="A24" s="42" t="s">
        <v>211</v>
      </c>
      <c r="B24" s="37">
        <v>17064</v>
      </c>
      <c r="C24" s="37">
        <v>13260</v>
      </c>
      <c r="D24" s="37">
        <v>6179</v>
      </c>
      <c r="E24" s="37">
        <v>3931</v>
      </c>
      <c r="F24" s="37">
        <v>4503</v>
      </c>
      <c r="G24" s="37">
        <v>4825</v>
      </c>
      <c r="H24" s="37">
        <v>6057</v>
      </c>
      <c r="I24" s="37">
        <v>6273</v>
      </c>
      <c r="J24" s="37">
        <v>6091</v>
      </c>
      <c r="K24" s="37">
        <v>6199</v>
      </c>
      <c r="L24" s="37">
        <v>5921</v>
      </c>
      <c r="M24" s="37">
        <v>5545</v>
      </c>
      <c r="N24" s="37">
        <v>5050</v>
      </c>
      <c r="O24" s="37">
        <v>5166</v>
      </c>
      <c r="P24" s="37">
        <v>5304</v>
      </c>
      <c r="Q24" s="38">
        <v>5330</v>
      </c>
      <c r="R24" s="49">
        <v>5573.9916949999997</v>
      </c>
      <c r="S24" s="49">
        <v>5570.5677539999997</v>
      </c>
      <c r="T24" s="49">
        <v>5337.8184959999999</v>
      </c>
      <c r="U24" s="38">
        <v>5679.9327190000004</v>
      </c>
      <c r="V24" s="38">
        <v>5510.8824969999996</v>
      </c>
      <c r="W24" s="38">
        <v>5381.3696630000004</v>
      </c>
      <c r="X24" s="38">
        <v>5409.8024230000001</v>
      </c>
      <c r="Y24" s="38">
        <v>5784.2503559999996</v>
      </c>
      <c r="Z24" s="37">
        <v>6178.5061949999999</v>
      </c>
      <c r="AA24" s="37">
        <v>5914.0960670000004</v>
      </c>
      <c r="AB24" s="37">
        <v>6419.7054660000003</v>
      </c>
      <c r="AC24" s="38">
        <v>6567.8390909999998</v>
      </c>
      <c r="AD24" s="38">
        <v>6752.432476</v>
      </c>
      <c r="AE24" s="38">
        <v>7283.1049199999998</v>
      </c>
      <c r="AF24" s="38">
        <v>6674.6818009999997</v>
      </c>
      <c r="AG24" s="38">
        <v>6536</v>
      </c>
      <c r="AH24" s="38">
        <v>6520</v>
      </c>
      <c r="AI24" s="35">
        <f t="shared" si="1"/>
        <v>6389.652877799992</v>
      </c>
      <c r="AJ24" s="35">
        <f t="shared" si="1"/>
        <v>6098.2121541400556</v>
      </c>
    </row>
    <row r="25" spans="1:36" s="48" customFormat="1" ht="16.5" customHeight="1">
      <c r="A25" s="36" t="s">
        <v>206</v>
      </c>
      <c r="B25" s="37">
        <v>4197</v>
      </c>
      <c r="C25" s="37">
        <v>4128</v>
      </c>
      <c r="D25" s="37">
        <v>4592</v>
      </c>
      <c r="E25" s="37">
        <v>4513</v>
      </c>
      <c r="F25" s="37">
        <v>6516</v>
      </c>
      <c r="G25" s="37">
        <v>6534</v>
      </c>
      <c r="H25" s="37">
        <v>7082</v>
      </c>
      <c r="I25" s="37">
        <v>7344</v>
      </c>
      <c r="J25" s="37">
        <v>7320</v>
      </c>
      <c r="K25" s="37">
        <v>6940</v>
      </c>
      <c r="L25" s="37">
        <v>7996</v>
      </c>
      <c r="M25" s="37">
        <v>8244</v>
      </c>
      <c r="N25" s="37">
        <v>8350.4012999999995</v>
      </c>
      <c r="O25" s="37">
        <v>8037.4858980000008</v>
      </c>
      <c r="P25" s="37">
        <v>8702.2589120000011</v>
      </c>
      <c r="Q25" s="37">
        <v>8764.0169889999997</v>
      </c>
      <c r="R25" s="37">
        <v>9399.8729629999998</v>
      </c>
      <c r="S25" s="37">
        <v>9543.5642550000011</v>
      </c>
      <c r="T25" s="37">
        <v>9499.8287029999992</v>
      </c>
      <c r="U25" s="37">
        <v>9555.383124</v>
      </c>
      <c r="V25" s="37">
        <v>9715.2788890000011</v>
      </c>
      <c r="W25" s="37">
        <v>9470.1332469999998</v>
      </c>
      <c r="X25" s="37">
        <v>10358.926487000002</v>
      </c>
      <c r="Y25" s="37">
        <v>11136.821900000001</v>
      </c>
      <c r="Z25" s="37">
        <v>11031.9995</v>
      </c>
      <c r="AA25" s="37">
        <v>11129.418953</v>
      </c>
      <c r="AB25" s="37">
        <v>10773.7353</v>
      </c>
      <c r="AC25" s="34">
        <v>11314.228574000001</v>
      </c>
      <c r="AD25" s="38">
        <v>11120.63185</v>
      </c>
      <c r="AE25" s="38">
        <v>11735.558829</v>
      </c>
      <c r="AF25" s="38">
        <v>11599.8469</v>
      </c>
      <c r="AG25" s="38">
        <v>11759</v>
      </c>
      <c r="AH25" s="38">
        <v>11840</v>
      </c>
      <c r="AI25" s="35">
        <f t="shared" si="1"/>
        <v>12049.660757100035</v>
      </c>
      <c r="AJ25" s="35">
        <f t="shared" si="1"/>
        <v>12057.320384080056</v>
      </c>
    </row>
    <row r="26" spans="1:36" s="48" customFormat="1" ht="16.5" customHeight="1">
      <c r="A26" s="36" t="s">
        <v>212</v>
      </c>
      <c r="B26" s="37" t="s">
        <v>195</v>
      </c>
      <c r="C26" s="37" t="s">
        <v>195</v>
      </c>
      <c r="D26" s="37" t="s">
        <v>195</v>
      </c>
      <c r="E26" s="37" t="s">
        <v>195</v>
      </c>
      <c r="F26" s="37">
        <v>381</v>
      </c>
      <c r="G26" s="37">
        <v>350</v>
      </c>
      <c r="H26" s="37">
        <v>571</v>
      </c>
      <c r="I26" s="37">
        <v>662</v>
      </c>
      <c r="J26" s="37">
        <v>701</v>
      </c>
      <c r="K26" s="37">
        <v>705</v>
      </c>
      <c r="L26" s="37">
        <v>833</v>
      </c>
      <c r="M26" s="37">
        <v>860</v>
      </c>
      <c r="N26" s="37">
        <v>955.24509999999998</v>
      </c>
      <c r="O26" s="37">
        <v>1023.7081319999999</v>
      </c>
      <c r="P26" s="37">
        <v>1115.35194</v>
      </c>
      <c r="Q26" s="37">
        <v>1190.168551</v>
      </c>
      <c r="R26" s="37">
        <v>1339.431795</v>
      </c>
      <c r="S26" s="37">
        <v>1427.305259</v>
      </c>
      <c r="T26" s="37">
        <v>1431.6725369999999</v>
      </c>
      <c r="U26" s="37">
        <v>1476.0326319999997</v>
      </c>
      <c r="V26" s="37">
        <v>1576.197658</v>
      </c>
      <c r="W26" s="37">
        <v>1699.5838489999999</v>
      </c>
      <c r="X26" s="37">
        <v>1865.7201999999997</v>
      </c>
      <c r="Y26" s="37">
        <v>1930.2944</v>
      </c>
      <c r="Z26" s="37">
        <v>2081.0625999999997</v>
      </c>
      <c r="AA26" s="37">
        <v>2196.117518</v>
      </c>
      <c r="AB26" s="37">
        <v>2172.7471529999998</v>
      </c>
      <c r="AC26" s="34">
        <v>2363.430715</v>
      </c>
      <c r="AD26" s="38">
        <v>2488.8479259999999</v>
      </c>
      <c r="AE26" s="38">
        <v>2564.6256590000003</v>
      </c>
      <c r="AF26" s="38">
        <v>2674.5208000000002</v>
      </c>
      <c r="AG26" s="38">
        <v>2645</v>
      </c>
      <c r="AH26" s="38">
        <v>2775</v>
      </c>
      <c r="AI26" s="35">
        <f t="shared" si="1"/>
        <v>2825.402423699983</v>
      </c>
      <c r="AJ26" s="35">
        <f t="shared" si="1"/>
        <v>2883.5195953599759</v>
      </c>
    </row>
    <row r="27" spans="1:36" s="48" customFormat="1" ht="16.5" customHeight="1" thickBot="1">
      <c r="A27" s="36" t="s">
        <v>213</v>
      </c>
      <c r="B27" s="37" t="s">
        <v>195</v>
      </c>
      <c r="C27" s="37" t="s">
        <v>195</v>
      </c>
      <c r="D27" s="37" t="s">
        <v>195</v>
      </c>
      <c r="E27" s="37" t="s">
        <v>195</v>
      </c>
      <c r="F27" s="37">
        <v>10558</v>
      </c>
      <c r="G27" s="37">
        <v>10427</v>
      </c>
      <c r="H27" s="37">
        <v>11475</v>
      </c>
      <c r="I27" s="37">
        <v>10528</v>
      </c>
      <c r="J27" s="37">
        <v>10737</v>
      </c>
      <c r="K27" s="37">
        <v>10231</v>
      </c>
      <c r="L27" s="37">
        <v>10668</v>
      </c>
      <c r="M27" s="37">
        <v>10559</v>
      </c>
      <c r="N27" s="37">
        <v>11530.220300000001</v>
      </c>
      <c r="O27" s="37">
        <v>12056.0676</v>
      </c>
      <c r="P27" s="37">
        <v>12284.382321999999</v>
      </c>
      <c r="Q27" s="37">
        <v>12902.056581000001</v>
      </c>
      <c r="R27" s="50">
        <v>13843.512074999999</v>
      </c>
      <c r="S27" s="50">
        <v>14178.091572000001</v>
      </c>
      <c r="T27" s="50">
        <v>13663.224326</v>
      </c>
      <c r="U27" s="50">
        <v>13606.195594000001</v>
      </c>
      <c r="V27" s="50">
        <v>14354.281087000001</v>
      </c>
      <c r="W27" s="50">
        <v>14417.698761</v>
      </c>
      <c r="X27" s="50">
        <v>14721.465516</v>
      </c>
      <c r="Y27" s="50">
        <v>16137.9522</v>
      </c>
      <c r="Z27" s="50">
        <v>16849.9198</v>
      </c>
      <c r="AA27" s="50">
        <v>16805.109970000001</v>
      </c>
      <c r="AB27" s="50">
        <v>16406.938677999999</v>
      </c>
      <c r="AC27" s="51">
        <v>17316.613255</v>
      </c>
      <c r="AD27" s="51">
        <v>17516.432841999998</v>
      </c>
      <c r="AE27" s="51">
        <v>18004.627035000001</v>
      </c>
      <c r="AF27" s="51">
        <v>18339.048699999999</v>
      </c>
      <c r="AG27" s="51">
        <v>18400</v>
      </c>
      <c r="AH27" s="51">
        <v>18474</v>
      </c>
      <c r="AI27" s="35">
        <f t="shared" si="1"/>
        <v>18839.973899700039</v>
      </c>
      <c r="AJ27" s="35">
        <f t="shared" si="1"/>
        <v>18953.22343576001</v>
      </c>
    </row>
    <row r="28" spans="1:36" s="52" customFormat="1" ht="12.75" customHeight="1">
      <c r="A28" s="173" t="s">
        <v>214</v>
      </c>
      <c r="B28" s="173"/>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I28" s="35"/>
    </row>
    <row r="29" spans="1:36" s="30" customFormat="1" ht="12.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row>
    <row r="30" spans="1:36" s="52" customFormat="1" ht="12.75" customHeight="1">
      <c r="A30" s="175" t="s">
        <v>215</v>
      </c>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spans="1:36" s="52" customFormat="1" ht="38.25" customHeight="1">
      <c r="A31" s="175" t="s">
        <v>216</v>
      </c>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spans="1:36" s="52" customFormat="1" ht="12.75" customHeight="1">
      <c r="A32" s="171" t="s">
        <v>217</v>
      </c>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row>
    <row r="33" spans="1:26" s="52" customFormat="1" ht="12.75" customHeight="1">
      <c r="A33" s="171" t="s">
        <v>218</v>
      </c>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row>
    <row r="34" spans="1:26" s="52" customFormat="1" ht="12.75" customHeight="1">
      <c r="A34" s="171" t="s">
        <v>219</v>
      </c>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row>
    <row r="35" spans="1:26" s="52" customFormat="1" ht="25.5" customHeight="1">
      <c r="A35" s="175" t="s">
        <v>220</v>
      </c>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spans="1:26" s="52" customFormat="1" ht="12.75" customHeight="1">
      <c r="A36" s="176" t="s">
        <v>221</v>
      </c>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s="52" customFormat="1" ht="12.75" customHeight="1">
      <c r="A37" s="171" t="s">
        <v>222</v>
      </c>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row>
    <row r="38" spans="1:26" s="52" customFormat="1" ht="12.75" customHeight="1">
      <c r="A38" s="171" t="s">
        <v>223</v>
      </c>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row>
    <row r="39" spans="1:26" s="52" customFormat="1" ht="12.75" customHeight="1">
      <c r="A39" s="171" t="s">
        <v>224</v>
      </c>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row>
    <row r="40" spans="1:26" s="52" customFormat="1" ht="12.75" customHeight="1">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spans="1:26" s="52" customFormat="1" ht="12.75" customHeight="1">
      <c r="A41" s="179" t="s">
        <v>225</v>
      </c>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row>
    <row r="42" spans="1:26" s="52" customFormat="1" ht="38.25" customHeight="1">
      <c r="A42" s="180" t="s">
        <v>226</v>
      </c>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spans="1:26" s="52" customFormat="1" ht="51" customHeight="1">
      <c r="A43" s="180" t="s">
        <v>227</v>
      </c>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spans="1:26" s="52" customFormat="1" ht="12.75" customHeight="1">
      <c r="A44" s="181" t="s">
        <v>228</v>
      </c>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c r="Z44" s="181"/>
    </row>
    <row r="45" spans="1:26" s="52" customFormat="1" ht="12.75" customHeight="1">
      <c r="A45" s="182" t="s">
        <v>229</v>
      </c>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spans="1:26" s="52" customFormat="1" ht="12.75" customHeight="1">
      <c r="A46" s="183" t="s">
        <v>230</v>
      </c>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spans="1:26" s="52" customFormat="1" ht="12.75" customHeight="1">
      <c r="A47" s="180" t="s">
        <v>231</v>
      </c>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spans="1:26" s="52" customFormat="1" ht="12.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row>
    <row r="49" spans="1:26" s="52" customFormat="1" ht="12.75" customHeight="1">
      <c r="A49" s="177" t="s">
        <v>232</v>
      </c>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spans="1:26" s="52" customFormat="1" ht="12.75" customHeight="1">
      <c r="A50" s="177" t="s">
        <v>233</v>
      </c>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spans="1:26" s="52" customFormat="1" ht="12.75" customHeight="1">
      <c r="A51" s="186" t="s">
        <v>234</v>
      </c>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row>
    <row r="52" spans="1:26" s="52" customFormat="1" ht="12.75" customHeight="1">
      <c r="A52" s="185" t="s">
        <v>235</v>
      </c>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row>
    <row r="53" spans="1:26" s="52" customFormat="1" ht="12.75" customHeight="1">
      <c r="A53" s="185" t="s">
        <v>236</v>
      </c>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row>
    <row r="54" spans="1:26" s="52" customFormat="1" ht="12.75" customHeight="1">
      <c r="A54" s="187" t="s">
        <v>237</v>
      </c>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row>
    <row r="55" spans="1:26" s="52" customFormat="1" ht="12.75" customHeight="1">
      <c r="A55" s="188" t="s">
        <v>238</v>
      </c>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spans="1:26" s="52" customFormat="1" ht="12.75" customHeight="1">
      <c r="A56" s="186" t="s">
        <v>239</v>
      </c>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row>
    <row r="57" spans="1:26" s="52" customFormat="1" ht="12.75" customHeight="1">
      <c r="A57" s="187" t="s">
        <v>240</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2" customFormat="1" ht="12.75" customHeight="1">
      <c r="A58" s="185" t="s">
        <v>241</v>
      </c>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row>
    <row r="59" spans="1:26" s="52" customFormat="1" ht="12.75" customHeight="1">
      <c r="A59" s="186" t="s">
        <v>242</v>
      </c>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row>
    <row r="60" spans="1:26" s="52" customFormat="1" ht="12.75" customHeight="1">
      <c r="A60" s="185" t="s">
        <v>243</v>
      </c>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row>
    <row r="61" spans="1:26" s="52" customFormat="1" ht="12.75" customHeight="1">
      <c r="A61" s="186" t="s">
        <v>244</v>
      </c>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row>
    <row r="62" spans="1:26" s="52" customFormat="1" ht="12.75" customHeight="1">
      <c r="A62" s="185" t="s">
        <v>245</v>
      </c>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row>
    <row r="63" spans="1:26" s="52" customFormat="1" ht="12.75" customHeight="1">
      <c r="A63" s="185" t="s">
        <v>246</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row>
    <row r="64" spans="1:26" s="52" customFormat="1" ht="12.75" customHeight="1">
      <c r="A64" s="186" t="s">
        <v>247</v>
      </c>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row>
    <row r="65" spans="1:26" s="52" customFormat="1" ht="12.75" customHeight="1">
      <c r="A65" s="187" t="s">
        <v>248</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2" customFormat="1" ht="12.75" customHeight="1">
      <c r="A66" s="185" t="s">
        <v>241</v>
      </c>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row>
    <row r="67" spans="1:26" s="52" customFormat="1" ht="12.75" customHeight="1">
      <c r="A67" s="186" t="s">
        <v>249</v>
      </c>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row>
    <row r="68" spans="1:26" s="52" customFormat="1" ht="12.75" customHeight="1">
      <c r="A68" s="185" t="s">
        <v>250</v>
      </c>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row>
    <row r="69" spans="1:26" s="52" customFormat="1" ht="12.75" customHeight="1">
      <c r="A69" s="186" t="s">
        <v>251</v>
      </c>
      <c r="B69" s="186"/>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row>
    <row r="70" spans="1:26" s="52" customFormat="1" ht="12.75" customHeight="1">
      <c r="A70" s="187" t="s">
        <v>252</v>
      </c>
      <c r="B70" s="187"/>
      <c r="C70" s="187"/>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spans="1:26" s="52" customFormat="1" ht="12.75" customHeight="1">
      <c r="A71" s="185" t="s">
        <v>253</v>
      </c>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row>
    <row r="72" spans="1:26" s="53" customFormat="1" ht="12.75" customHeight="1">
      <c r="A72" s="188" t="s">
        <v>254</v>
      </c>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spans="1:26" s="53" customFormat="1" ht="12.75" customHeight="1">
      <c r="A73" s="186" t="s">
        <v>255</v>
      </c>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row>
    <row r="74" spans="1:26" s="53" customFormat="1" ht="12.75" customHeight="1">
      <c r="A74" s="185" t="s">
        <v>256</v>
      </c>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row>
    <row r="75" spans="1:26" s="53" customFormat="1" ht="12.75" customHeight="1">
      <c r="A75" s="185" t="s">
        <v>257</v>
      </c>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row>
    <row r="76" spans="1:26" s="52" customFormat="1" ht="12.75" customHeight="1">
      <c r="A76" s="185" t="s">
        <v>258</v>
      </c>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row>
    <row r="77" spans="1:26" ht="12.75" customHeight="1">
      <c r="A77" s="186" t="s">
        <v>259</v>
      </c>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row>
    <row r="78" spans="1:26" s="52" customFormat="1" ht="12.75" customHeight="1">
      <c r="A78" s="185" t="s">
        <v>260</v>
      </c>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row>
    <row r="79" spans="1:26" s="53" customFormat="1" ht="12.75" customHeight="1">
      <c r="A79" s="185" t="s">
        <v>258</v>
      </c>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row>
    <row r="80" spans="1:26" s="52" customFormat="1" ht="12.75" customHeight="1">
      <c r="A80" s="188" t="s">
        <v>261</v>
      </c>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spans="1:26" s="52" customFormat="1" ht="12.75" customHeight="1">
      <c r="A81" s="185" t="s">
        <v>262</v>
      </c>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row>
    <row r="82" spans="1:26" s="52" customFormat="1" ht="12.75" customHeight="1">
      <c r="A82" s="185" t="s">
        <v>263</v>
      </c>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row>
    <row r="83" spans="1:26" ht="12.75" customHeight="1">
      <c r="A83" s="185" t="s">
        <v>264</v>
      </c>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row>
    <row r="84" spans="1:26" ht="12.75" customHeight="1">
      <c r="A84" s="189" t="s">
        <v>265</v>
      </c>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242CF-815F-46EE-A064-E084F2F65BDB}">
  <sheetPr>
    <tabColor theme="6"/>
  </sheetPr>
  <dimension ref="A2:AM131"/>
  <sheetViews>
    <sheetView topLeftCell="B48" zoomScale="76" zoomScaleNormal="70" workbookViewId="0">
      <selection activeCell="G74" sqref="G74"/>
    </sheetView>
  </sheetViews>
  <sheetFormatPr defaultColWidth="8.85546875" defaultRowHeight="15"/>
  <cols>
    <col min="1" max="1" width="28.140625" bestFit="1" customWidth="1"/>
    <col min="2" max="2" width="40.140625" customWidth="1"/>
    <col min="3" max="3" width="50.7109375" customWidth="1"/>
    <col min="4" max="4" width="48.7109375" customWidth="1"/>
    <col min="5" max="5" width="19.85546875" customWidth="1"/>
    <col min="6" max="6" width="22.140625" customWidth="1"/>
    <col min="7" max="7" width="16.85546875" bestFit="1" customWidth="1"/>
    <col min="8" max="8" width="49.42578125" customWidth="1"/>
    <col min="9" max="9" width="15" bestFit="1" customWidth="1"/>
    <col min="10" max="10" width="14.42578125" customWidth="1"/>
  </cols>
  <sheetData>
    <row r="2" spans="1:6" ht="15.95" customHeight="1"/>
    <row r="4" spans="1:6" ht="15.95" customHeight="1"/>
    <row r="5" spans="1:6">
      <c r="A5" s="4" t="s">
        <v>1208</v>
      </c>
      <c r="B5" s="4" t="s">
        <v>1209</v>
      </c>
      <c r="C5" s="81"/>
      <c r="D5" s="81"/>
    </row>
    <row r="6" spans="1:6">
      <c r="B6" t="s">
        <v>1210</v>
      </c>
      <c r="C6">
        <v>120476</v>
      </c>
      <c r="D6" s="82"/>
    </row>
    <row r="7" spans="1:6">
      <c r="B7" t="s">
        <v>1211</v>
      </c>
      <c r="C7">
        <v>137452</v>
      </c>
    </row>
    <row r="10" spans="1:6">
      <c r="A10" s="4" t="s">
        <v>1212</v>
      </c>
      <c r="B10" s="4" t="s">
        <v>1213</v>
      </c>
      <c r="C10" s="4"/>
      <c r="D10" s="4"/>
    </row>
    <row r="11" spans="1:6">
      <c r="B11" s="83" t="s">
        <v>1214</v>
      </c>
      <c r="C11" s="84"/>
      <c r="D11" s="84"/>
    </row>
    <row r="12" spans="1:6">
      <c r="B12" t="s">
        <v>1215</v>
      </c>
      <c r="D12" t="s">
        <v>1216</v>
      </c>
    </row>
    <row r="13" spans="1:6">
      <c r="D13" s="1">
        <v>2020</v>
      </c>
    </row>
    <row r="14" spans="1:6">
      <c r="B14" t="s">
        <v>1217</v>
      </c>
      <c r="C14" t="s">
        <v>1218</v>
      </c>
      <c r="D14" s="85"/>
      <c r="E14" s="86"/>
    </row>
    <row r="15" spans="1:6">
      <c r="B15" t="s">
        <v>1217</v>
      </c>
      <c r="C15" t="s">
        <v>1219</v>
      </c>
      <c r="D15" s="78">
        <f>SUM('AEO 36'!C62:C63)*10^12</f>
        <v>1860485235000000</v>
      </c>
      <c r="E15" s="86"/>
      <c r="F15" s="87" t="b">
        <f>SUM(F59,F53)=D15</f>
        <v>1</v>
      </c>
    </row>
    <row r="16" spans="1:6">
      <c r="B16" t="s">
        <v>1217</v>
      </c>
      <c r="C16" t="s">
        <v>1220</v>
      </c>
      <c r="D16" s="85"/>
      <c r="E16" s="86"/>
      <c r="F16" s="87"/>
    </row>
    <row r="17" spans="1:6">
      <c r="B17" t="s">
        <v>1217</v>
      </c>
      <c r="C17" t="s">
        <v>1221</v>
      </c>
      <c r="D17" s="85"/>
      <c r="E17" s="86"/>
      <c r="F17" s="87"/>
    </row>
    <row r="18" spans="1:6">
      <c r="B18" t="s">
        <v>1217</v>
      </c>
      <c r="C18" t="s">
        <v>1222</v>
      </c>
      <c r="D18" s="85"/>
      <c r="E18" s="86"/>
      <c r="F18" s="87"/>
    </row>
    <row r="19" spans="1:6">
      <c r="B19" t="s">
        <v>1217</v>
      </c>
      <c r="C19" t="s">
        <v>1223</v>
      </c>
      <c r="D19" s="85"/>
      <c r="E19" s="86"/>
      <c r="F19" s="87"/>
    </row>
    <row r="20" spans="1:6">
      <c r="B20" t="s">
        <v>1217</v>
      </c>
      <c r="C20" t="s">
        <v>1224</v>
      </c>
      <c r="D20" s="85"/>
      <c r="E20" s="86"/>
      <c r="F20" s="87"/>
    </row>
    <row r="21" spans="1:6">
      <c r="B21" t="s">
        <v>1217</v>
      </c>
      <c r="C21" t="s">
        <v>1225</v>
      </c>
      <c r="D21" s="85"/>
      <c r="E21" s="86"/>
      <c r="F21" s="87"/>
    </row>
    <row r="22" spans="1:6">
      <c r="B22" t="s">
        <v>1217</v>
      </c>
      <c r="C22" t="s">
        <v>1226</v>
      </c>
      <c r="D22" s="85"/>
      <c r="E22" s="86"/>
      <c r="F22" s="87"/>
    </row>
    <row r="23" spans="1:6">
      <c r="B23" t="s">
        <v>1217</v>
      </c>
      <c r="C23" t="s">
        <v>1227</v>
      </c>
      <c r="D23" s="85"/>
      <c r="E23" s="86"/>
      <c r="F23" s="87"/>
    </row>
    <row r="24" spans="1:6">
      <c r="B24" t="s">
        <v>1217</v>
      </c>
      <c r="C24" t="s">
        <v>1228</v>
      </c>
      <c r="D24" s="85"/>
      <c r="E24" s="86"/>
      <c r="F24" s="87"/>
    </row>
    <row r="25" spans="1:6">
      <c r="F25" s="87"/>
    </row>
    <row r="26" spans="1:6">
      <c r="B26" s="83" t="s">
        <v>1229</v>
      </c>
      <c r="C26" s="83"/>
      <c r="D26" s="83"/>
      <c r="E26" s="83"/>
      <c r="F26" s="83"/>
    </row>
    <row r="27" spans="1:6">
      <c r="D27" t="s">
        <v>1230</v>
      </c>
      <c r="E27" t="s">
        <v>1216</v>
      </c>
      <c r="F27" s="87"/>
    </row>
    <row r="28" spans="1:6">
      <c r="D28" s="88"/>
      <c r="E28" s="89"/>
      <c r="F28" s="87"/>
    </row>
    <row r="29" spans="1:6">
      <c r="D29" s="88"/>
      <c r="E29" s="89"/>
      <c r="F29" s="87"/>
    </row>
    <row r="30" spans="1:6">
      <c r="E30" s="87"/>
      <c r="F30" s="87"/>
    </row>
    <row r="31" spans="1:6">
      <c r="A31" s="4" t="s">
        <v>1231</v>
      </c>
      <c r="B31" s="4" t="s">
        <v>1232</v>
      </c>
      <c r="C31" s="81"/>
      <c r="D31" s="81"/>
      <c r="E31" s="81"/>
      <c r="F31" s="81"/>
    </row>
    <row r="32" spans="1:6">
      <c r="B32" s="83" t="s">
        <v>1233</v>
      </c>
      <c r="C32" s="84"/>
      <c r="D32" s="84"/>
      <c r="E32" s="90"/>
      <c r="F32" s="84"/>
    </row>
    <row r="33" spans="1:7">
      <c r="B33" s="1"/>
      <c r="D33" s="91" t="s">
        <v>1234</v>
      </c>
      <c r="E33" s="92" t="s">
        <v>1235</v>
      </c>
      <c r="F33" s="91" t="s">
        <v>1219</v>
      </c>
    </row>
    <row r="34" spans="1:7" ht="15.95" customHeight="1">
      <c r="B34" s="9" t="s">
        <v>1217</v>
      </c>
      <c r="D34" t="s">
        <v>1226</v>
      </c>
      <c r="E34" t="s">
        <v>1224</v>
      </c>
      <c r="F34" t="s">
        <v>1219</v>
      </c>
    </row>
    <row r="35" spans="1:7">
      <c r="C35" s="93" t="s">
        <v>1236</v>
      </c>
      <c r="D35" s="94"/>
      <c r="E35" s="94"/>
      <c r="F35" s="95"/>
    </row>
    <row r="36" spans="1:7">
      <c r="C36" s="96" t="s">
        <v>1237</v>
      </c>
      <c r="D36" s="85"/>
      <c r="E36" s="97"/>
      <c r="F36" s="98"/>
    </row>
    <row r="37" spans="1:7">
      <c r="C37" s="96" t="s">
        <v>1238</v>
      </c>
      <c r="D37" s="85"/>
      <c r="E37" s="85"/>
      <c r="F37" s="99">
        <f>F84/SUM(F84,F90)</f>
        <v>0.88873694679264048</v>
      </c>
      <c r="G37" t="s">
        <v>1239</v>
      </c>
    </row>
    <row r="38" spans="1:7">
      <c r="C38" s="96" t="s">
        <v>1240</v>
      </c>
      <c r="D38" s="85"/>
      <c r="E38" s="97"/>
      <c r="F38" s="98"/>
    </row>
    <row r="39" spans="1:7">
      <c r="C39" s="96" t="s">
        <v>1241</v>
      </c>
      <c r="D39" s="97"/>
      <c r="E39" s="85"/>
      <c r="F39" s="98"/>
    </row>
    <row r="40" spans="1:7">
      <c r="C40" s="100" t="s">
        <v>10</v>
      </c>
      <c r="D40" s="101"/>
      <c r="E40" s="102"/>
      <c r="F40" s="103"/>
    </row>
    <row r="41" spans="1:7">
      <c r="C41" s="93" t="s">
        <v>1242</v>
      </c>
      <c r="D41" s="94"/>
      <c r="E41" s="104"/>
      <c r="F41" s="95"/>
    </row>
    <row r="42" spans="1:7">
      <c r="B42" t="s">
        <v>1243</v>
      </c>
      <c r="C42" s="96" t="s">
        <v>1244</v>
      </c>
      <c r="D42" s="85"/>
      <c r="E42" s="97"/>
      <c r="F42" s="98"/>
    </row>
    <row r="43" spans="1:7">
      <c r="C43" s="96" t="s">
        <v>1245</v>
      </c>
      <c r="D43" s="85"/>
      <c r="E43" s="97"/>
      <c r="F43" s="99">
        <f>F90/SUM(F84,F90)</f>
        <v>0.11126305320735952</v>
      </c>
      <c r="G43" t="s">
        <v>1239</v>
      </c>
    </row>
    <row r="44" spans="1:7">
      <c r="C44" s="96" t="s">
        <v>1246</v>
      </c>
      <c r="D44" s="85"/>
      <c r="E44" s="97"/>
      <c r="F44" s="98"/>
    </row>
    <row r="45" spans="1:7">
      <c r="C45" s="100" t="s">
        <v>1247</v>
      </c>
      <c r="D45" s="102"/>
      <c r="E45" s="101"/>
      <c r="F45" s="103"/>
    </row>
    <row r="46" spans="1:7">
      <c r="D46" s="105"/>
      <c r="E46" s="105"/>
      <c r="F46" s="105"/>
    </row>
    <row r="47" spans="1:7">
      <c r="A47" s="4" t="s">
        <v>1248</v>
      </c>
      <c r="B47" s="4" t="s">
        <v>1249</v>
      </c>
      <c r="C47" s="81"/>
      <c r="D47" s="81"/>
      <c r="E47" s="81"/>
      <c r="F47" s="81"/>
    </row>
    <row r="48" spans="1:7">
      <c r="B48" s="83" t="s">
        <v>1413</v>
      </c>
      <c r="C48" s="84"/>
      <c r="D48" s="84"/>
      <c r="E48" s="90"/>
      <c r="F48" s="84"/>
    </row>
    <row r="49" spans="1:6">
      <c r="B49" s="1"/>
      <c r="D49" s="91" t="s">
        <v>1234</v>
      </c>
      <c r="E49" s="92" t="s">
        <v>1235</v>
      </c>
      <c r="F49" s="91" t="s">
        <v>1219</v>
      </c>
    </row>
    <row r="50" spans="1:6" ht="15.95" customHeight="1">
      <c r="B50" s="9" t="s">
        <v>1217</v>
      </c>
      <c r="D50" s="87" t="s">
        <v>1226</v>
      </c>
      <c r="E50" s="87" t="s">
        <v>1224</v>
      </c>
      <c r="F50" s="87" t="s">
        <v>1219</v>
      </c>
    </row>
    <row r="51" spans="1:6">
      <c r="C51" s="93" t="s">
        <v>1236</v>
      </c>
      <c r="D51" s="106"/>
      <c r="E51" s="107"/>
      <c r="F51" s="108"/>
    </row>
    <row r="52" spans="1:6">
      <c r="C52" s="96" t="s">
        <v>1237</v>
      </c>
      <c r="D52" s="87"/>
      <c r="E52" s="87"/>
      <c r="F52" s="109"/>
    </row>
    <row r="53" spans="1:6">
      <c r="C53" s="96" t="s">
        <v>7</v>
      </c>
      <c r="D53" s="87"/>
      <c r="E53" s="87"/>
      <c r="F53" s="110">
        <f>F37*D15</f>
        <v>1653481967306688.3</v>
      </c>
    </row>
    <row r="54" spans="1:6">
      <c r="C54" s="96" t="s">
        <v>1240</v>
      </c>
      <c r="D54" s="87"/>
      <c r="E54" s="87"/>
      <c r="F54" s="109"/>
    </row>
    <row r="55" spans="1:6">
      <c r="C55" s="96" t="s">
        <v>1241</v>
      </c>
      <c r="D55" s="82"/>
      <c r="E55" s="82"/>
      <c r="F55" s="109"/>
    </row>
    <row r="56" spans="1:6">
      <c r="C56" s="100" t="s">
        <v>10</v>
      </c>
      <c r="D56" s="112"/>
      <c r="E56" s="112"/>
      <c r="F56" s="114"/>
    </row>
    <row r="57" spans="1:6">
      <c r="C57" s="96" t="s">
        <v>1242</v>
      </c>
      <c r="D57" s="106"/>
      <c r="E57" s="106"/>
      <c r="F57" s="109"/>
    </row>
    <row r="58" spans="1:6">
      <c r="B58" t="s">
        <v>1243</v>
      </c>
      <c r="C58" s="96" t="s">
        <v>1244</v>
      </c>
      <c r="D58" s="87"/>
      <c r="E58" s="87"/>
      <c r="F58" s="109"/>
    </row>
    <row r="59" spans="1:6">
      <c r="C59" s="96" t="s">
        <v>7</v>
      </c>
      <c r="D59" s="87"/>
      <c r="E59" s="87"/>
      <c r="F59" s="109">
        <f>F43*D15</f>
        <v>207003267693311.78</v>
      </c>
    </row>
    <row r="60" spans="1:6">
      <c r="C60" s="96" t="s">
        <v>1246</v>
      </c>
      <c r="D60" s="87"/>
      <c r="E60" s="87"/>
      <c r="F60" s="109"/>
    </row>
    <row r="61" spans="1:6">
      <c r="C61" s="100" t="s">
        <v>1247</v>
      </c>
      <c r="D61" s="113"/>
      <c r="E61" s="113"/>
      <c r="F61" s="114"/>
    </row>
    <row r="62" spans="1:6">
      <c r="B62" s="1"/>
    </row>
    <row r="64" spans="1:6">
      <c r="A64" s="4" t="s">
        <v>1250</v>
      </c>
      <c r="B64" s="4" t="s">
        <v>1416</v>
      </c>
      <c r="C64" s="81"/>
      <c r="D64" s="81"/>
      <c r="E64" s="81"/>
      <c r="F64" s="81"/>
    </row>
    <row r="65" spans="2:39">
      <c r="B65" s="116" t="s">
        <v>1251</v>
      </c>
      <c r="D65" s="91" t="s">
        <v>1234</v>
      </c>
      <c r="E65" s="92" t="s">
        <v>1235</v>
      </c>
      <c r="F65" s="91" t="s">
        <v>1219</v>
      </c>
    </row>
    <row r="66" spans="2:39" ht="15.95" customHeight="1">
      <c r="B66" s="9" t="s">
        <v>1217</v>
      </c>
      <c r="D66" s="87" t="s">
        <v>1226</v>
      </c>
      <c r="E66" s="87" t="s">
        <v>1224</v>
      </c>
      <c r="F66" s="87" t="s">
        <v>1219</v>
      </c>
    </row>
    <row r="67" spans="2:39">
      <c r="C67" s="93" t="s">
        <v>1236</v>
      </c>
      <c r="D67" s="106"/>
      <c r="E67" s="107"/>
      <c r="F67" s="108"/>
    </row>
    <row r="68" spans="2:39">
      <c r="C68" s="96" t="s">
        <v>1237</v>
      </c>
      <c r="D68" s="87"/>
      <c r="E68" s="87"/>
      <c r="F68" s="109"/>
    </row>
    <row r="69" spans="2:39">
      <c r="C69" s="96" t="s">
        <v>1238</v>
      </c>
      <c r="D69" s="87"/>
      <c r="F69" s="87">
        <v>4.4506500000000002E-4</v>
      </c>
      <c r="I69" s="87"/>
      <c r="J69" s="87"/>
    </row>
    <row r="70" spans="2:39">
      <c r="C70" s="96" t="s">
        <v>1240</v>
      </c>
      <c r="D70" s="87"/>
      <c r="E70" s="87"/>
      <c r="F70" s="109"/>
      <c r="I70" s="87"/>
      <c r="J70" s="87"/>
    </row>
    <row r="71" spans="2:39">
      <c r="C71" s="96" t="s">
        <v>1241</v>
      </c>
      <c r="D71" s="111"/>
      <c r="F71" s="109"/>
      <c r="J71" s="87"/>
    </row>
    <row r="72" spans="2:39">
      <c r="C72" s="100" t="s">
        <v>10</v>
      </c>
      <c r="D72" s="112"/>
      <c r="E72" s="113"/>
      <c r="F72" s="114"/>
    </row>
    <row r="73" spans="2:39">
      <c r="C73" s="93" t="s">
        <v>1242</v>
      </c>
      <c r="D73" s="107"/>
      <c r="E73" s="107"/>
      <c r="F73" s="108"/>
    </row>
    <row r="74" spans="2:39">
      <c r="C74" s="96" t="s">
        <v>1244</v>
      </c>
      <c r="D74" s="87"/>
      <c r="E74" s="87"/>
      <c r="F74" s="109"/>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row>
    <row r="75" spans="2:39">
      <c r="C75" s="96" t="s">
        <v>1245</v>
      </c>
      <c r="D75" s="87"/>
      <c r="E75" s="87"/>
      <c r="F75" s="87">
        <v>1.14858E-4</v>
      </c>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row>
    <row r="76" spans="2:39">
      <c r="C76" s="96" t="s">
        <v>1246</v>
      </c>
      <c r="D76" s="87"/>
      <c r="E76" s="87"/>
      <c r="F76" s="109"/>
    </row>
    <row r="77" spans="2:39">
      <c r="C77" s="100" t="s">
        <v>1247</v>
      </c>
      <c r="D77" s="113"/>
      <c r="E77" s="113"/>
      <c r="F77" s="114"/>
    </row>
    <row r="78" spans="2:39">
      <c r="D78" s="87"/>
    </row>
    <row r="79" spans="2:39">
      <c r="B79" s="4" t="s">
        <v>1252</v>
      </c>
      <c r="C79" s="81"/>
      <c r="D79" s="81"/>
      <c r="E79" s="81"/>
      <c r="F79" s="81"/>
    </row>
    <row r="80" spans="2:39">
      <c r="B80" s="117" t="s">
        <v>1251</v>
      </c>
      <c r="D80" s="91" t="s">
        <v>1234</v>
      </c>
      <c r="E80" s="92" t="s">
        <v>1235</v>
      </c>
      <c r="F80" s="91" t="s">
        <v>1219</v>
      </c>
    </row>
    <row r="81" spans="2:6" ht="15.95" customHeight="1">
      <c r="B81" s="9" t="s">
        <v>1217</v>
      </c>
      <c r="D81" s="87" t="s">
        <v>1226</v>
      </c>
      <c r="E81" s="87" t="s">
        <v>1224</v>
      </c>
      <c r="F81" s="87" t="s">
        <v>1219</v>
      </c>
    </row>
    <row r="82" spans="2:6">
      <c r="C82" s="93" t="s">
        <v>1236</v>
      </c>
      <c r="D82" s="106"/>
      <c r="E82" s="107"/>
      <c r="F82" s="108"/>
    </row>
    <row r="83" spans="2:6">
      <c r="C83" s="96" t="s">
        <v>1237</v>
      </c>
      <c r="D83" s="87"/>
      <c r="E83" s="82"/>
      <c r="F83" s="109"/>
    </row>
    <row r="84" spans="2:6">
      <c r="C84" s="96" t="s">
        <v>7</v>
      </c>
      <c r="D84" s="87"/>
      <c r="F84" s="118">
        <f>'SYVbT-passenger'!E4</f>
        <v>7149</v>
      </c>
    </row>
    <row r="85" spans="2:6">
      <c r="C85" s="96" t="s">
        <v>1240</v>
      </c>
      <c r="D85" s="87"/>
      <c r="E85" s="87"/>
      <c r="F85" s="109"/>
    </row>
    <row r="86" spans="2:6">
      <c r="C86" s="96" t="s">
        <v>1241</v>
      </c>
      <c r="D86" s="111"/>
      <c r="F86" s="109"/>
    </row>
    <row r="87" spans="2:6">
      <c r="C87" s="100" t="s">
        <v>10</v>
      </c>
      <c r="D87" s="112"/>
      <c r="E87" s="113"/>
      <c r="F87" s="114"/>
    </row>
    <row r="88" spans="2:6">
      <c r="C88" s="96" t="s">
        <v>1242</v>
      </c>
      <c r="D88" s="111"/>
      <c r="E88" s="111"/>
      <c r="F88" s="109"/>
    </row>
    <row r="89" spans="2:6">
      <c r="C89" s="96" t="s">
        <v>1244</v>
      </c>
      <c r="D89" s="87"/>
      <c r="E89" s="87"/>
      <c r="F89" s="109"/>
    </row>
    <row r="90" spans="2:6">
      <c r="C90" s="96" t="s">
        <v>7</v>
      </c>
      <c r="D90" s="87"/>
      <c r="F90" s="119">
        <f>'SYVbT-freight'!E4</f>
        <v>895</v>
      </c>
    </row>
    <row r="91" spans="2:6">
      <c r="C91" s="96" t="s">
        <v>1246</v>
      </c>
      <c r="D91" s="87"/>
      <c r="E91" s="87"/>
      <c r="F91" s="109"/>
    </row>
    <row r="92" spans="2:6">
      <c r="C92" s="100" t="s">
        <v>1247</v>
      </c>
      <c r="D92" s="113"/>
      <c r="E92" s="115"/>
      <c r="F92" s="114"/>
    </row>
    <row r="95" spans="2:6">
      <c r="B95" s="4" t="s">
        <v>1253</v>
      </c>
      <c r="C95" s="81"/>
      <c r="D95" s="81"/>
      <c r="E95" s="81"/>
      <c r="F95" s="81"/>
    </row>
    <row r="96" spans="2:6">
      <c r="B96" s="1"/>
      <c r="D96" s="91" t="s">
        <v>1234</v>
      </c>
      <c r="E96" s="92" t="s">
        <v>1235</v>
      </c>
      <c r="F96" s="91" t="s">
        <v>1219</v>
      </c>
    </row>
    <row r="97" spans="2:7" ht="15.95" customHeight="1">
      <c r="B97" s="9" t="s">
        <v>1217</v>
      </c>
      <c r="D97" s="87" t="s">
        <v>1226</v>
      </c>
      <c r="E97" s="87" t="s">
        <v>1224</v>
      </c>
      <c r="F97" s="87" t="s">
        <v>1219</v>
      </c>
    </row>
    <row r="98" spans="2:7">
      <c r="C98" s="120" t="s">
        <v>1236</v>
      </c>
      <c r="D98" s="121"/>
      <c r="E98" s="121"/>
      <c r="F98" s="122"/>
    </row>
    <row r="99" spans="2:7">
      <c r="C99" s="123" t="s">
        <v>1237</v>
      </c>
      <c r="D99" s="124"/>
      <c r="E99" s="124"/>
      <c r="F99" s="125"/>
    </row>
    <row r="100" spans="2:7">
      <c r="C100" s="123" t="s">
        <v>7</v>
      </c>
      <c r="D100" s="124"/>
      <c r="F100" s="125">
        <f>'AVLo-passengers'!B4</f>
        <v>111.4</v>
      </c>
    </row>
    <row r="101" spans="2:7">
      <c r="C101" s="123" t="s">
        <v>1240</v>
      </c>
      <c r="D101" s="124"/>
      <c r="E101" s="124"/>
      <c r="F101" s="125"/>
    </row>
    <row r="102" spans="2:7">
      <c r="C102" s="123" t="s">
        <v>1241</v>
      </c>
      <c r="D102" s="124"/>
      <c r="F102" s="125"/>
    </row>
    <row r="103" spans="2:7">
      <c r="C103" s="126" t="s">
        <v>10</v>
      </c>
      <c r="D103" s="127"/>
      <c r="E103" s="127"/>
      <c r="F103" s="128"/>
    </row>
    <row r="104" spans="2:7">
      <c r="C104" s="123" t="s">
        <v>1242</v>
      </c>
      <c r="D104" s="124"/>
      <c r="E104" s="124"/>
      <c r="F104" s="125"/>
    </row>
    <row r="105" spans="2:7">
      <c r="C105" s="123" t="s">
        <v>1244</v>
      </c>
      <c r="D105" s="124"/>
      <c r="E105" s="124"/>
      <c r="F105" s="125"/>
    </row>
    <row r="106" spans="2:7">
      <c r="C106" s="123" t="s">
        <v>1245</v>
      </c>
      <c r="D106" s="124"/>
      <c r="E106" s="124"/>
      <c r="F106" s="125">
        <f>'AVLo-freight'!B4</f>
        <v>42</v>
      </c>
    </row>
    <row r="107" spans="2:7">
      <c r="C107" s="123" t="s">
        <v>1246</v>
      </c>
      <c r="D107" s="124"/>
      <c r="E107" s="124"/>
      <c r="F107" s="125"/>
    </row>
    <row r="108" spans="2:7">
      <c r="C108" s="126" t="s">
        <v>1247</v>
      </c>
      <c r="D108" s="127"/>
      <c r="E108" s="127"/>
      <c r="F108" s="128"/>
    </row>
    <row r="110" spans="2:7">
      <c r="B110" s="4" t="s">
        <v>1254</v>
      </c>
      <c r="C110" s="4"/>
      <c r="D110" s="4"/>
      <c r="E110" s="4"/>
      <c r="F110" s="4"/>
    </row>
    <row r="111" spans="2:7">
      <c r="B111" s="1"/>
      <c r="D111" s="91" t="s">
        <v>1234</v>
      </c>
      <c r="E111" s="92" t="s">
        <v>1235</v>
      </c>
      <c r="F111" s="91" t="s">
        <v>1219</v>
      </c>
    </row>
    <row r="112" spans="2:7" ht="15.95" customHeight="1">
      <c r="B112" s="9" t="s">
        <v>1217</v>
      </c>
      <c r="D112" s="87" t="s">
        <v>1226</v>
      </c>
      <c r="E112" s="87" t="s">
        <v>1224</v>
      </c>
      <c r="F112" s="87" t="s">
        <v>1219</v>
      </c>
      <c r="G112" s="1"/>
    </row>
    <row r="113" spans="2:9">
      <c r="C113" s="93" t="s">
        <v>1236</v>
      </c>
      <c r="D113" s="129"/>
      <c r="E113" s="130"/>
      <c r="F113" s="131"/>
      <c r="G113" s="1"/>
    </row>
    <row r="114" spans="2:9">
      <c r="C114" s="96" t="s">
        <v>1237</v>
      </c>
      <c r="D114" s="119"/>
      <c r="E114" s="132"/>
      <c r="F114" s="133"/>
      <c r="G114" s="1"/>
    </row>
    <row r="115" spans="2:9">
      <c r="C115" s="96" t="s">
        <v>1238</v>
      </c>
      <c r="D115" s="119"/>
      <c r="E115" s="119"/>
      <c r="F115" s="160">
        <f>(F53*F69)/(F84*F100)</f>
        <v>924043.50256184663</v>
      </c>
      <c r="G115" s="190">
        <f>F115*F100*F84*F69</f>
        <v>327526427.49367696</v>
      </c>
    </row>
    <row r="116" spans="2:9">
      <c r="C116" s="96" t="s">
        <v>1240</v>
      </c>
      <c r="D116" s="119"/>
      <c r="E116" s="119"/>
      <c r="F116" s="133"/>
      <c r="G116" s="1"/>
    </row>
    <row r="117" spans="2:9">
      <c r="C117" s="96" t="s">
        <v>1241</v>
      </c>
      <c r="D117" s="132"/>
      <c r="F117" s="133"/>
      <c r="G117" s="1"/>
    </row>
    <row r="118" spans="2:9">
      <c r="C118" s="100" t="s">
        <v>10</v>
      </c>
      <c r="D118" s="134"/>
      <c r="E118" s="135"/>
      <c r="F118" s="136"/>
      <c r="G118" s="1"/>
    </row>
    <row r="119" spans="2:9">
      <c r="C119" s="96" t="s">
        <v>1242</v>
      </c>
      <c r="D119" s="124"/>
      <c r="E119" s="124"/>
      <c r="F119" s="109"/>
      <c r="G119" s="1"/>
    </row>
    <row r="120" spans="2:9">
      <c r="C120" s="96" t="s">
        <v>1244</v>
      </c>
      <c r="D120" s="124"/>
      <c r="E120" s="124"/>
      <c r="F120" s="109"/>
      <c r="G120" s="1"/>
    </row>
    <row r="121" spans="2:9">
      <c r="C121" s="96" t="s">
        <v>1245</v>
      </c>
      <c r="D121" s="124"/>
      <c r="E121" s="124"/>
      <c r="F121" s="161">
        <f>(F59*F75)/(F90*F106)</f>
        <v>632508.14899490308</v>
      </c>
      <c r="G121" s="190">
        <f>F121*F106*F90*F75</f>
        <v>2730861.6625350746</v>
      </c>
      <c r="H121" s="137"/>
      <c r="I121" s="137"/>
    </row>
    <row r="122" spans="2:9">
      <c r="C122" s="96" t="s">
        <v>1246</v>
      </c>
      <c r="D122" s="124"/>
      <c r="E122" s="124"/>
      <c r="F122" s="109"/>
      <c r="G122" s="191">
        <f>SUM(G115:G121)</f>
        <v>330257289.15621203</v>
      </c>
      <c r="H122" s="192">
        <f>D15</f>
        <v>1860485235000000</v>
      </c>
    </row>
    <row r="123" spans="2:9">
      <c r="C123" s="100" t="s">
        <v>1247</v>
      </c>
      <c r="D123" s="127"/>
      <c r="E123" s="127"/>
      <c r="F123" s="114"/>
      <c r="G123" s="1"/>
    </row>
    <row r="124" spans="2:9">
      <c r="D124" s="1"/>
      <c r="E124" s="1"/>
      <c r="F124" s="1"/>
      <c r="G124" s="1"/>
    </row>
    <row r="125" spans="2:9">
      <c r="D125" s="1"/>
      <c r="E125" s="1"/>
      <c r="F125" s="1"/>
      <c r="G125" s="1"/>
    </row>
    <row r="126" spans="2:9">
      <c r="B126" s="1"/>
      <c r="C126" s="1"/>
      <c r="D126" s="1"/>
      <c r="E126" s="1"/>
      <c r="F126" s="1"/>
      <c r="G126" s="1"/>
    </row>
    <row r="127" spans="2:9">
      <c r="D127" s="1"/>
    </row>
    <row r="128" spans="2:9">
      <c r="D128" s="1"/>
    </row>
    <row r="129" spans="4:4">
      <c r="D129" s="1"/>
    </row>
    <row r="130" spans="4:4">
      <c r="D130" s="1"/>
    </row>
    <row r="131" spans="4:4">
      <c r="D131" s="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tabSelected="1" workbookViewId="0">
      <selection activeCell="B4" sqref="B4"/>
    </sheetView>
  </sheetViews>
  <sheetFormatPr defaultColWidth="9.140625" defaultRowHeight="15"/>
  <cols>
    <col min="1" max="1" width="16.5703125" style="14" customWidth="1"/>
    <col min="2" max="2" width="9" style="14" customWidth="1"/>
    <col min="3" max="16384" width="9.140625" style="14"/>
  </cols>
  <sheetData>
    <row r="1" spans="1:34" ht="30">
      <c r="A1" s="9" t="s">
        <v>270</v>
      </c>
      <c r="B1" s="5">
        <v>2020</v>
      </c>
      <c r="C1" s="5">
        <v>2021</v>
      </c>
      <c r="D1" s="5">
        <v>2022</v>
      </c>
      <c r="E1" s="5">
        <v>2023</v>
      </c>
      <c r="F1" s="5">
        <v>2024</v>
      </c>
      <c r="G1" s="5">
        <v>2025</v>
      </c>
      <c r="H1" s="5">
        <v>2026</v>
      </c>
      <c r="I1" s="5">
        <v>2027</v>
      </c>
      <c r="J1" s="5">
        <v>2028</v>
      </c>
      <c r="K1" s="5">
        <v>2029</v>
      </c>
      <c r="L1" s="5">
        <v>2030</v>
      </c>
      <c r="M1" s="5">
        <v>2031</v>
      </c>
      <c r="N1" s="5">
        <v>2032</v>
      </c>
      <c r="O1" s="5">
        <v>2033</v>
      </c>
      <c r="P1" s="5">
        <v>2034</v>
      </c>
      <c r="Q1" s="5">
        <v>2035</v>
      </c>
      <c r="R1" s="5">
        <v>2036</v>
      </c>
      <c r="S1" s="5">
        <v>2037</v>
      </c>
      <c r="T1" s="5">
        <v>2038</v>
      </c>
      <c r="U1" s="5">
        <v>2039</v>
      </c>
      <c r="V1" s="5">
        <v>2040</v>
      </c>
      <c r="W1" s="5">
        <v>2041</v>
      </c>
      <c r="X1" s="5">
        <v>2042</v>
      </c>
      <c r="Y1" s="5">
        <v>2043</v>
      </c>
      <c r="Z1" s="5">
        <v>2044</v>
      </c>
      <c r="AA1" s="5">
        <v>2045</v>
      </c>
      <c r="AB1" s="5">
        <v>2046</v>
      </c>
      <c r="AC1" s="5">
        <v>2047</v>
      </c>
      <c r="AD1" s="5">
        <v>2048</v>
      </c>
      <c r="AE1" s="5">
        <v>2049</v>
      </c>
      <c r="AF1" s="5">
        <v>2050</v>
      </c>
      <c r="AG1" s="5">
        <v>2049</v>
      </c>
      <c r="AH1" s="5">
        <v>2050</v>
      </c>
    </row>
    <row r="2" spans="1:34">
      <c r="A2" s="14" t="s">
        <v>5</v>
      </c>
      <c r="B2" s="15">
        <f>INDEX('AEO 7'!18:18,MATCH(About!$B$35,'AEO 7'!$13:$13,0))*1000000000/SUM('SYVbT-passenger'!B2:H2)</f>
        <v>11352.5445987242</v>
      </c>
      <c r="C2" s="15">
        <f t="shared" ref="C2:AH7" si="0">$B2</f>
        <v>11352.5445987242</v>
      </c>
      <c r="D2" s="15">
        <f t="shared" si="0"/>
        <v>11352.5445987242</v>
      </c>
      <c r="E2" s="15">
        <f t="shared" si="0"/>
        <v>11352.5445987242</v>
      </c>
      <c r="F2" s="15">
        <f t="shared" si="0"/>
        <v>11352.5445987242</v>
      </c>
      <c r="G2" s="15">
        <f t="shared" si="0"/>
        <v>11352.5445987242</v>
      </c>
      <c r="H2" s="15">
        <f t="shared" si="0"/>
        <v>11352.5445987242</v>
      </c>
      <c r="I2" s="15">
        <f t="shared" si="0"/>
        <v>11352.5445987242</v>
      </c>
      <c r="J2" s="15">
        <f t="shared" si="0"/>
        <v>11352.5445987242</v>
      </c>
      <c r="K2" s="15">
        <f t="shared" si="0"/>
        <v>11352.5445987242</v>
      </c>
      <c r="L2" s="15">
        <f t="shared" si="0"/>
        <v>11352.5445987242</v>
      </c>
      <c r="M2" s="15">
        <f t="shared" si="0"/>
        <v>11352.5445987242</v>
      </c>
      <c r="N2" s="15">
        <f t="shared" si="0"/>
        <v>11352.5445987242</v>
      </c>
      <c r="O2" s="15">
        <f t="shared" si="0"/>
        <v>11352.5445987242</v>
      </c>
      <c r="P2" s="15">
        <f t="shared" si="0"/>
        <v>11352.5445987242</v>
      </c>
      <c r="Q2" s="15">
        <f t="shared" si="0"/>
        <v>11352.5445987242</v>
      </c>
      <c r="R2" s="15">
        <f t="shared" si="0"/>
        <v>11352.5445987242</v>
      </c>
      <c r="S2" s="15">
        <f t="shared" si="0"/>
        <v>11352.5445987242</v>
      </c>
      <c r="T2" s="15">
        <f t="shared" si="0"/>
        <v>11352.5445987242</v>
      </c>
      <c r="U2" s="15">
        <f t="shared" si="0"/>
        <v>11352.5445987242</v>
      </c>
      <c r="V2" s="15">
        <f t="shared" si="0"/>
        <v>11352.5445987242</v>
      </c>
      <c r="W2" s="15">
        <f t="shared" si="0"/>
        <v>11352.5445987242</v>
      </c>
      <c r="X2" s="15">
        <f t="shared" si="0"/>
        <v>11352.5445987242</v>
      </c>
      <c r="Y2" s="15">
        <f t="shared" si="0"/>
        <v>11352.5445987242</v>
      </c>
      <c r="Z2" s="15">
        <f t="shared" si="0"/>
        <v>11352.5445987242</v>
      </c>
      <c r="AA2" s="15">
        <f t="shared" si="0"/>
        <v>11352.5445987242</v>
      </c>
      <c r="AB2" s="15">
        <f t="shared" si="0"/>
        <v>11352.5445987242</v>
      </c>
      <c r="AC2" s="15">
        <f t="shared" si="0"/>
        <v>11352.5445987242</v>
      </c>
      <c r="AD2" s="15">
        <f t="shared" si="0"/>
        <v>11352.5445987242</v>
      </c>
      <c r="AE2" s="15">
        <f t="shared" si="0"/>
        <v>11352.5445987242</v>
      </c>
      <c r="AF2" s="15">
        <f t="shared" si="0"/>
        <v>11352.5445987242</v>
      </c>
      <c r="AG2" s="15">
        <f t="shared" si="0"/>
        <v>11352.5445987242</v>
      </c>
      <c r="AH2" s="15">
        <f t="shared" si="0"/>
        <v>11352.5445987242</v>
      </c>
    </row>
    <row r="3" spans="1:34">
      <c r="A3" s="14" t="s">
        <v>6</v>
      </c>
      <c r="B3" s="15">
        <f>INDEX('AEO 7'!22:22,MATCH(About!$B$35,'AEO 7'!$13:$13,0))*1000000000/SUM('SYVbT-passenger'!B3:H3)/'AVLo-passengers'!B3</f>
        <v>10108.3666566105</v>
      </c>
      <c r="C3" s="15">
        <f t="shared" ref="C3:Q3" si="1">$B3</f>
        <v>10108.3666566105</v>
      </c>
      <c r="D3" s="15">
        <f t="shared" si="1"/>
        <v>10108.3666566105</v>
      </c>
      <c r="E3" s="15">
        <f t="shared" si="1"/>
        <v>10108.3666566105</v>
      </c>
      <c r="F3" s="15">
        <f t="shared" si="1"/>
        <v>10108.3666566105</v>
      </c>
      <c r="G3" s="15">
        <f t="shared" si="1"/>
        <v>10108.3666566105</v>
      </c>
      <c r="H3" s="15">
        <f t="shared" si="1"/>
        <v>10108.3666566105</v>
      </c>
      <c r="I3" s="15">
        <f t="shared" si="1"/>
        <v>10108.3666566105</v>
      </c>
      <c r="J3" s="15">
        <f t="shared" si="1"/>
        <v>10108.3666566105</v>
      </c>
      <c r="K3" s="15">
        <f t="shared" si="1"/>
        <v>10108.3666566105</v>
      </c>
      <c r="L3" s="15">
        <f t="shared" si="1"/>
        <v>10108.3666566105</v>
      </c>
      <c r="M3" s="15">
        <f t="shared" si="1"/>
        <v>10108.3666566105</v>
      </c>
      <c r="N3" s="15">
        <f t="shared" si="1"/>
        <v>10108.3666566105</v>
      </c>
      <c r="O3" s="15">
        <f t="shared" si="1"/>
        <v>10108.3666566105</v>
      </c>
      <c r="P3" s="15">
        <f t="shared" si="1"/>
        <v>10108.3666566105</v>
      </c>
      <c r="Q3" s="15">
        <f t="shared" si="1"/>
        <v>10108.3666566105</v>
      </c>
      <c r="R3" s="15">
        <f t="shared" si="0"/>
        <v>10108.3666566105</v>
      </c>
      <c r="S3" s="15">
        <f t="shared" si="0"/>
        <v>10108.3666566105</v>
      </c>
      <c r="T3" s="15">
        <f t="shared" si="0"/>
        <v>10108.3666566105</v>
      </c>
      <c r="U3" s="15">
        <f t="shared" si="0"/>
        <v>10108.3666566105</v>
      </c>
      <c r="V3" s="15">
        <f t="shared" si="0"/>
        <v>10108.3666566105</v>
      </c>
      <c r="W3" s="15">
        <f t="shared" si="0"/>
        <v>10108.3666566105</v>
      </c>
      <c r="X3" s="15">
        <f t="shared" si="0"/>
        <v>10108.3666566105</v>
      </c>
      <c r="Y3" s="15">
        <f t="shared" si="0"/>
        <v>10108.3666566105</v>
      </c>
      <c r="Z3" s="15">
        <f t="shared" si="0"/>
        <v>10108.3666566105</v>
      </c>
      <c r="AA3" s="15">
        <f t="shared" si="0"/>
        <v>10108.3666566105</v>
      </c>
      <c r="AB3" s="15">
        <f t="shared" si="0"/>
        <v>10108.3666566105</v>
      </c>
      <c r="AC3" s="15">
        <f t="shared" si="0"/>
        <v>10108.3666566105</v>
      </c>
      <c r="AD3" s="15">
        <f t="shared" si="0"/>
        <v>10108.3666566105</v>
      </c>
      <c r="AE3" s="15">
        <f t="shared" si="0"/>
        <v>10108.3666566105</v>
      </c>
      <c r="AF3" s="15">
        <f t="shared" si="0"/>
        <v>10108.3666566105</v>
      </c>
      <c r="AG3" s="15">
        <f t="shared" si="0"/>
        <v>10108.3666566105</v>
      </c>
      <c r="AH3" s="15">
        <f t="shared" si="0"/>
        <v>10108.3666566105</v>
      </c>
    </row>
    <row r="4" spans="1:34">
      <c r="A4" s="14" t="s">
        <v>7</v>
      </c>
      <c r="B4" s="162">
        <f>'Jet Fuel Scaling_SY'!F115</f>
        <v>924043.50256184663</v>
      </c>
      <c r="C4" s="15">
        <f>((INDEX('AEO 47'!$36:$36,MATCH(About!$B$35,'AEO 47'!$1:$1,0))+INDEX('AEO 47'!50:50,MATCH(About!$B$35,'AEO 47'!$1:$1,0)))*1000000000)/'SYVbT-passenger'!E4/'AVLo-passengers'!B4</f>
        <v>1280522.0526505196</v>
      </c>
      <c r="D4" s="15">
        <f>C4</f>
        <v>1280522.0526505196</v>
      </c>
      <c r="E4" s="15">
        <f t="shared" ref="E4:AH4" si="2">D4</f>
        <v>1280522.0526505196</v>
      </c>
      <c r="F4" s="15">
        <f t="shared" si="2"/>
        <v>1280522.0526505196</v>
      </c>
      <c r="G4" s="15">
        <f t="shared" si="2"/>
        <v>1280522.0526505196</v>
      </c>
      <c r="H4" s="15">
        <f t="shared" si="2"/>
        <v>1280522.0526505196</v>
      </c>
      <c r="I4" s="15">
        <f t="shared" si="2"/>
        <v>1280522.0526505196</v>
      </c>
      <c r="J4" s="15">
        <f t="shared" si="2"/>
        <v>1280522.0526505196</v>
      </c>
      <c r="K4" s="15">
        <f t="shared" si="2"/>
        <v>1280522.0526505196</v>
      </c>
      <c r="L4" s="15">
        <f t="shared" si="2"/>
        <v>1280522.0526505196</v>
      </c>
      <c r="M4" s="15">
        <f t="shared" si="2"/>
        <v>1280522.0526505196</v>
      </c>
      <c r="N4" s="15">
        <f t="shared" si="2"/>
        <v>1280522.0526505196</v>
      </c>
      <c r="O4" s="15">
        <f t="shared" si="2"/>
        <v>1280522.0526505196</v>
      </c>
      <c r="P4" s="15">
        <f t="shared" si="2"/>
        <v>1280522.0526505196</v>
      </c>
      <c r="Q4" s="15">
        <f t="shared" si="2"/>
        <v>1280522.0526505196</v>
      </c>
      <c r="R4" s="15">
        <f t="shared" si="2"/>
        <v>1280522.0526505196</v>
      </c>
      <c r="S4" s="15">
        <f t="shared" si="2"/>
        <v>1280522.0526505196</v>
      </c>
      <c r="T4" s="15">
        <f t="shared" si="2"/>
        <v>1280522.0526505196</v>
      </c>
      <c r="U4" s="15">
        <f t="shared" si="2"/>
        <v>1280522.0526505196</v>
      </c>
      <c r="V4" s="15">
        <f t="shared" si="2"/>
        <v>1280522.0526505196</v>
      </c>
      <c r="W4" s="15">
        <f t="shared" si="2"/>
        <v>1280522.0526505196</v>
      </c>
      <c r="X4" s="15">
        <f t="shared" si="2"/>
        <v>1280522.0526505196</v>
      </c>
      <c r="Y4" s="15">
        <f t="shared" si="2"/>
        <v>1280522.0526505196</v>
      </c>
      <c r="Z4" s="15">
        <f t="shared" si="2"/>
        <v>1280522.0526505196</v>
      </c>
      <c r="AA4" s="15">
        <f t="shared" si="2"/>
        <v>1280522.0526505196</v>
      </c>
      <c r="AB4" s="15">
        <f t="shared" si="2"/>
        <v>1280522.0526505196</v>
      </c>
      <c r="AC4" s="15">
        <f t="shared" si="2"/>
        <v>1280522.0526505196</v>
      </c>
      <c r="AD4" s="15">
        <f t="shared" si="2"/>
        <v>1280522.0526505196</v>
      </c>
      <c r="AE4" s="15">
        <f t="shared" si="2"/>
        <v>1280522.0526505196</v>
      </c>
      <c r="AF4" s="15">
        <f t="shared" si="2"/>
        <v>1280522.0526505196</v>
      </c>
      <c r="AG4" s="15">
        <f t="shared" si="2"/>
        <v>1280522.0526505196</v>
      </c>
      <c r="AH4" s="15">
        <f t="shared" si="2"/>
        <v>1280522.0526505196</v>
      </c>
    </row>
    <row r="5" spans="1:34">
      <c r="A5" s="14" t="s">
        <v>8</v>
      </c>
      <c r="B5" s="15">
        <f>INDEX('AEO 7'!23:23,MATCH(About!$B$35,'AEO 7'!$13:$13,0))*1000000000/SUM('SYVbT-passenger'!B5:H5)/'AVLo-passengers'!B5</f>
        <v>336556.00008481031</v>
      </c>
      <c r="C5" s="15">
        <f t="shared" si="0"/>
        <v>336556.00008481031</v>
      </c>
      <c r="D5" s="15">
        <f t="shared" si="0"/>
        <v>336556.00008481031</v>
      </c>
      <c r="E5" s="15">
        <f t="shared" si="0"/>
        <v>336556.00008481031</v>
      </c>
      <c r="F5" s="15">
        <f t="shared" si="0"/>
        <v>336556.00008481031</v>
      </c>
      <c r="G5" s="15">
        <f t="shared" si="0"/>
        <v>336556.00008481031</v>
      </c>
      <c r="H5" s="15">
        <f t="shared" si="0"/>
        <v>336556.00008481031</v>
      </c>
      <c r="I5" s="15">
        <f t="shared" si="0"/>
        <v>336556.00008481031</v>
      </c>
      <c r="J5" s="15">
        <f t="shared" si="0"/>
        <v>336556.00008481031</v>
      </c>
      <c r="K5" s="15">
        <f t="shared" si="0"/>
        <v>336556.00008481031</v>
      </c>
      <c r="L5" s="15">
        <f t="shared" si="0"/>
        <v>336556.00008481031</v>
      </c>
      <c r="M5" s="15">
        <f t="shared" si="0"/>
        <v>336556.00008481031</v>
      </c>
      <c r="N5" s="15">
        <f t="shared" si="0"/>
        <v>336556.00008481031</v>
      </c>
      <c r="O5" s="15">
        <f t="shared" si="0"/>
        <v>336556.00008481031</v>
      </c>
      <c r="P5" s="15">
        <f t="shared" si="0"/>
        <v>336556.00008481031</v>
      </c>
      <c r="Q5" s="15">
        <f t="shared" si="0"/>
        <v>336556.00008481031</v>
      </c>
      <c r="R5" s="15">
        <f t="shared" si="0"/>
        <v>336556.00008481031</v>
      </c>
      <c r="S5" s="15">
        <f t="shared" si="0"/>
        <v>336556.00008481031</v>
      </c>
      <c r="T5" s="15">
        <f t="shared" si="0"/>
        <v>336556.00008481031</v>
      </c>
      <c r="U5" s="15">
        <f t="shared" si="0"/>
        <v>336556.00008481031</v>
      </c>
      <c r="V5" s="15">
        <f t="shared" si="0"/>
        <v>336556.00008481031</v>
      </c>
      <c r="W5" s="15">
        <f t="shared" si="0"/>
        <v>336556.00008481031</v>
      </c>
      <c r="X5" s="15">
        <f t="shared" si="0"/>
        <v>336556.00008481031</v>
      </c>
      <c r="Y5" s="15">
        <f t="shared" si="0"/>
        <v>336556.00008481031</v>
      </c>
      <c r="Z5" s="15">
        <f t="shared" si="0"/>
        <v>336556.00008481031</v>
      </c>
      <c r="AA5" s="15">
        <f t="shared" si="0"/>
        <v>336556.00008481031</v>
      </c>
      <c r="AB5" s="15">
        <f t="shared" si="0"/>
        <v>336556.00008481031</v>
      </c>
      <c r="AC5" s="15">
        <f t="shared" si="0"/>
        <v>336556.00008481031</v>
      </c>
      <c r="AD5" s="15">
        <f t="shared" si="0"/>
        <v>336556.00008481031</v>
      </c>
      <c r="AE5" s="15">
        <f t="shared" si="0"/>
        <v>336556.00008481031</v>
      </c>
      <c r="AF5" s="15">
        <f t="shared" si="0"/>
        <v>336556.00008481031</v>
      </c>
      <c r="AG5" s="15">
        <f t="shared" si="0"/>
        <v>336556.00008481031</v>
      </c>
      <c r="AH5" s="15">
        <f t="shared" si="0"/>
        <v>336556.00008481031</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1930.05846951229</v>
      </c>
      <c r="C7" s="15">
        <f t="shared" si="0"/>
        <v>1930.05846951229</v>
      </c>
      <c r="D7" s="15">
        <f t="shared" si="0"/>
        <v>1930.05846951229</v>
      </c>
      <c r="E7" s="15">
        <f t="shared" si="0"/>
        <v>1930.05846951229</v>
      </c>
      <c r="F7" s="15">
        <f t="shared" si="0"/>
        <v>1930.05846951229</v>
      </c>
      <c r="G7" s="15">
        <f t="shared" si="0"/>
        <v>1930.05846951229</v>
      </c>
      <c r="H7" s="15">
        <f t="shared" si="0"/>
        <v>1930.05846951229</v>
      </c>
      <c r="I7" s="15">
        <f t="shared" si="0"/>
        <v>1930.05846951229</v>
      </c>
      <c r="J7" s="15">
        <f t="shared" si="0"/>
        <v>1930.05846951229</v>
      </c>
      <c r="K7" s="15">
        <f t="shared" si="0"/>
        <v>1930.05846951229</v>
      </c>
      <c r="L7" s="15">
        <f t="shared" si="0"/>
        <v>1930.05846951229</v>
      </c>
      <c r="M7" s="15">
        <f t="shared" si="0"/>
        <v>1930.05846951229</v>
      </c>
      <c r="N7" s="15">
        <f t="shared" si="0"/>
        <v>1930.05846951229</v>
      </c>
      <c r="O7" s="15">
        <f t="shared" si="0"/>
        <v>1930.05846951229</v>
      </c>
      <c r="P7" s="15">
        <f t="shared" si="0"/>
        <v>1930.05846951229</v>
      </c>
      <c r="Q7" s="15">
        <f t="shared" si="0"/>
        <v>1930.05846951229</v>
      </c>
      <c r="R7" s="15">
        <f t="shared" si="0"/>
        <v>1930.05846951229</v>
      </c>
      <c r="S7" s="15">
        <f t="shared" si="0"/>
        <v>1930.05846951229</v>
      </c>
      <c r="T7" s="15">
        <f t="shared" si="0"/>
        <v>1930.05846951229</v>
      </c>
      <c r="U7" s="15">
        <f t="shared" si="0"/>
        <v>1930.05846951229</v>
      </c>
      <c r="V7" s="15">
        <f t="shared" si="0"/>
        <v>1930.05846951229</v>
      </c>
      <c r="W7" s="15">
        <f t="shared" si="0"/>
        <v>1930.05846951229</v>
      </c>
      <c r="X7" s="15">
        <f t="shared" si="0"/>
        <v>1930.05846951229</v>
      </c>
      <c r="Y7" s="15">
        <f t="shared" si="0"/>
        <v>1930.05846951229</v>
      </c>
      <c r="Z7" s="15">
        <f t="shared" si="0"/>
        <v>1930.05846951229</v>
      </c>
      <c r="AA7" s="15">
        <f t="shared" si="0"/>
        <v>1930.05846951229</v>
      </c>
      <c r="AB7" s="15">
        <f t="shared" si="0"/>
        <v>1930.05846951229</v>
      </c>
      <c r="AC7" s="15">
        <f t="shared" si="0"/>
        <v>1930.05846951229</v>
      </c>
      <c r="AD7" s="15">
        <f t="shared" si="0"/>
        <v>1930.05846951229</v>
      </c>
      <c r="AE7" s="15">
        <f t="shared" si="0"/>
        <v>1930.05846951229</v>
      </c>
      <c r="AF7" s="15">
        <f t="shared" si="0"/>
        <v>1930.05846951229</v>
      </c>
      <c r="AG7" s="15">
        <f t="shared" si="0"/>
        <v>1930.05846951229</v>
      </c>
      <c r="AH7" s="15">
        <f t="shared" si="0"/>
        <v>1930.05846951229</v>
      </c>
    </row>
    <row r="9" spans="1:34">
      <c r="B9" s="15"/>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4" sqref="B4"/>
    </sheetView>
  </sheetViews>
  <sheetFormatPr defaultColWidth="9.140625" defaultRowHeight="15"/>
  <cols>
    <col min="1" max="1" width="16.5703125" style="14" customWidth="1"/>
    <col min="2" max="16384" width="9.140625" style="14"/>
  </cols>
  <sheetData>
    <row r="1" spans="1:33" ht="30">
      <c r="A1" s="9" t="s">
        <v>270</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v>2050</v>
      </c>
    </row>
    <row r="2" spans="1:33">
      <c r="A2" s="14" t="s">
        <v>5</v>
      </c>
      <c r="B2" s="80">
        <f>(INDEX('AEO 7'!19:19,MATCH(About!$B$35,'AEO 7'!$13:$13,0))+INDEX('AEO 49'!18:18,MATCH(B1,'AEO 49'!5:5,0))+INDEX('AEO 49'!29:29,MATCH(B1,'AEO 49'!5:5,0)))*1000000000/SUM('SYVbT-freight'!$B$2:$H$2)</f>
        <v>9951.3064906782784</v>
      </c>
      <c r="C2" s="15">
        <f t="shared" ref="C2:C7" si="0">B2</f>
        <v>9951.3064906782784</v>
      </c>
      <c r="D2" s="15">
        <f t="shared" ref="D2:AG7" si="1">C2</f>
        <v>9951.3064906782784</v>
      </c>
      <c r="E2" s="15">
        <f t="shared" si="1"/>
        <v>9951.3064906782784</v>
      </c>
      <c r="F2" s="15">
        <f t="shared" si="1"/>
        <v>9951.3064906782784</v>
      </c>
      <c r="G2" s="15">
        <f t="shared" si="1"/>
        <v>9951.3064906782784</v>
      </c>
      <c r="H2" s="15">
        <f t="shared" si="1"/>
        <v>9951.3064906782784</v>
      </c>
      <c r="I2" s="15">
        <f t="shared" si="1"/>
        <v>9951.3064906782784</v>
      </c>
      <c r="J2" s="15">
        <f t="shared" si="1"/>
        <v>9951.3064906782784</v>
      </c>
      <c r="K2" s="15">
        <f t="shared" si="1"/>
        <v>9951.3064906782784</v>
      </c>
      <c r="L2" s="15">
        <f t="shared" si="1"/>
        <v>9951.3064906782784</v>
      </c>
      <c r="M2" s="15">
        <f t="shared" si="1"/>
        <v>9951.3064906782784</v>
      </c>
      <c r="N2" s="15">
        <f t="shared" si="1"/>
        <v>9951.3064906782784</v>
      </c>
      <c r="O2" s="15">
        <f t="shared" si="1"/>
        <v>9951.3064906782784</v>
      </c>
      <c r="P2" s="15">
        <f t="shared" si="1"/>
        <v>9951.3064906782784</v>
      </c>
      <c r="Q2" s="15">
        <f t="shared" si="1"/>
        <v>9951.3064906782784</v>
      </c>
      <c r="R2" s="15">
        <f t="shared" si="1"/>
        <v>9951.3064906782784</v>
      </c>
      <c r="S2" s="15">
        <f t="shared" si="1"/>
        <v>9951.3064906782784</v>
      </c>
      <c r="T2" s="15">
        <f t="shared" si="1"/>
        <v>9951.3064906782784</v>
      </c>
      <c r="U2" s="15">
        <f t="shared" si="1"/>
        <v>9951.3064906782784</v>
      </c>
      <c r="V2" s="15">
        <f t="shared" si="1"/>
        <v>9951.3064906782784</v>
      </c>
      <c r="W2" s="15">
        <f t="shared" si="1"/>
        <v>9951.3064906782784</v>
      </c>
      <c r="X2" s="15">
        <f t="shared" si="1"/>
        <v>9951.3064906782784</v>
      </c>
      <c r="Y2" s="15">
        <f t="shared" si="1"/>
        <v>9951.3064906782784</v>
      </c>
      <c r="Z2" s="15">
        <f t="shared" si="1"/>
        <v>9951.3064906782784</v>
      </c>
      <c r="AA2" s="15">
        <f t="shared" si="1"/>
        <v>9951.3064906782784</v>
      </c>
      <c r="AB2" s="15">
        <f t="shared" si="1"/>
        <v>9951.3064906782784</v>
      </c>
      <c r="AC2" s="15">
        <f t="shared" si="1"/>
        <v>9951.3064906782784</v>
      </c>
      <c r="AD2" s="15">
        <f t="shared" si="1"/>
        <v>9951.3064906782784</v>
      </c>
      <c r="AE2" s="15">
        <f t="shared" si="1"/>
        <v>9951.3064906782784</v>
      </c>
      <c r="AF2" s="15">
        <f t="shared" si="1"/>
        <v>9951.3064906782784</v>
      </c>
      <c r="AG2" s="15">
        <f t="shared" si="1"/>
        <v>9951.3064906782784</v>
      </c>
    </row>
    <row r="3" spans="1:33">
      <c r="A3" s="14" t="s">
        <v>6</v>
      </c>
      <c r="B3" s="80">
        <f>(INDEX('AEO 49'!40:40,MATCH(About!$B$35,'AEO 49'!5:5,0)))*1000000000/SUM('SYVbT-freight'!$B$3:$H$3)</f>
        <v>37032.719616765411</v>
      </c>
      <c r="C3" s="15">
        <f t="shared" si="0"/>
        <v>37032.719616765411</v>
      </c>
      <c r="D3" s="15">
        <f t="shared" ref="D3:Q4"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'Jet Fuel Scaling_SY'!F121</f>
        <v>632508.14899490308</v>
      </c>
      <c r="C4" s="162">
        <f>(INDEX('AEO 47'!64:64,MATCH(About!$B$35,'AEO 47'!$1:$1,0))*1000000000)/'SYVbT-freight'!E4/'AVLo-freight'!B4</f>
        <v>1000240.303272147</v>
      </c>
      <c r="D4" s="15">
        <f>C4</f>
        <v>1000240.303272147</v>
      </c>
      <c r="E4" s="15">
        <f t="shared" si="2"/>
        <v>1000240.303272147</v>
      </c>
      <c r="F4" s="15">
        <f t="shared" si="2"/>
        <v>1000240.303272147</v>
      </c>
      <c r="G4" s="15">
        <f t="shared" si="2"/>
        <v>1000240.303272147</v>
      </c>
      <c r="H4" s="15">
        <f t="shared" si="2"/>
        <v>1000240.303272147</v>
      </c>
      <c r="I4" s="15">
        <f t="shared" si="2"/>
        <v>1000240.303272147</v>
      </c>
      <c r="J4" s="15">
        <f t="shared" si="2"/>
        <v>1000240.303272147</v>
      </c>
      <c r="K4" s="15">
        <f t="shared" si="2"/>
        <v>1000240.303272147</v>
      </c>
      <c r="L4" s="15">
        <f t="shared" si="2"/>
        <v>1000240.303272147</v>
      </c>
      <c r="M4" s="15">
        <f t="shared" si="2"/>
        <v>1000240.303272147</v>
      </c>
      <c r="N4" s="15">
        <f t="shared" si="2"/>
        <v>1000240.303272147</v>
      </c>
      <c r="O4" s="15">
        <f t="shared" si="2"/>
        <v>1000240.303272147</v>
      </c>
      <c r="P4" s="15">
        <f t="shared" si="2"/>
        <v>1000240.303272147</v>
      </c>
      <c r="Q4" s="15">
        <f t="shared" si="2"/>
        <v>1000240.303272147</v>
      </c>
      <c r="R4" s="15">
        <f t="shared" si="1"/>
        <v>1000240.303272147</v>
      </c>
      <c r="S4" s="15">
        <f t="shared" si="1"/>
        <v>1000240.303272147</v>
      </c>
      <c r="T4" s="15">
        <f t="shared" si="1"/>
        <v>1000240.303272147</v>
      </c>
      <c r="U4" s="15">
        <f t="shared" si="1"/>
        <v>1000240.303272147</v>
      </c>
      <c r="V4" s="15">
        <f t="shared" si="1"/>
        <v>1000240.303272147</v>
      </c>
      <c r="W4" s="15">
        <f t="shared" si="1"/>
        <v>1000240.303272147</v>
      </c>
      <c r="X4" s="15">
        <f t="shared" si="1"/>
        <v>1000240.303272147</v>
      </c>
      <c r="Y4" s="15">
        <f t="shared" si="1"/>
        <v>1000240.303272147</v>
      </c>
      <c r="Z4" s="15">
        <f t="shared" si="1"/>
        <v>1000240.303272147</v>
      </c>
      <c r="AA4" s="15">
        <f t="shared" si="1"/>
        <v>1000240.303272147</v>
      </c>
      <c r="AB4" s="15">
        <f t="shared" si="1"/>
        <v>1000240.303272147</v>
      </c>
      <c r="AC4" s="15">
        <f t="shared" si="1"/>
        <v>1000240.303272147</v>
      </c>
      <c r="AD4" s="15">
        <f t="shared" si="1"/>
        <v>1000240.303272147</v>
      </c>
      <c r="AE4" s="15">
        <f t="shared" si="1"/>
        <v>1000240.303272147</v>
      </c>
      <c r="AF4" s="15">
        <f t="shared" si="1"/>
        <v>1000240.303272147</v>
      </c>
      <c r="AG4" s="15">
        <f t="shared" si="1"/>
        <v>1000240.303272147</v>
      </c>
    </row>
    <row r="5" spans="1:33">
      <c r="A5" s="14" t="s">
        <v>8</v>
      </c>
      <c r="B5" s="15">
        <f>INDEX('AEO 7'!27:27,MATCH(About!$B$35,'AEO 7'!$13:$13,0))*1000000000/'SYVbT-freight'!E5/'AVLo-freight'!B5</f>
        <v>19760.311600384299</v>
      </c>
      <c r="C5" s="15">
        <f t="shared" si="0"/>
        <v>19760.311600384299</v>
      </c>
      <c r="D5" s="15">
        <f t="shared" si="1"/>
        <v>19760.311600384299</v>
      </c>
      <c r="E5" s="15">
        <f t="shared" si="1"/>
        <v>19760.311600384299</v>
      </c>
      <c r="F5" s="15">
        <f t="shared" si="1"/>
        <v>19760.311600384299</v>
      </c>
      <c r="G5" s="15">
        <f t="shared" si="1"/>
        <v>19760.311600384299</v>
      </c>
      <c r="H5" s="15">
        <f t="shared" si="1"/>
        <v>19760.311600384299</v>
      </c>
      <c r="I5" s="15">
        <f t="shared" si="1"/>
        <v>19760.311600384299</v>
      </c>
      <c r="J5" s="15">
        <f t="shared" si="1"/>
        <v>19760.311600384299</v>
      </c>
      <c r="K5" s="15">
        <f t="shared" si="1"/>
        <v>19760.311600384299</v>
      </c>
      <c r="L5" s="15">
        <f t="shared" si="1"/>
        <v>19760.311600384299</v>
      </c>
      <c r="M5" s="15">
        <f t="shared" si="1"/>
        <v>19760.311600384299</v>
      </c>
      <c r="N5" s="15">
        <f t="shared" si="1"/>
        <v>19760.311600384299</v>
      </c>
      <c r="O5" s="15">
        <f t="shared" si="1"/>
        <v>19760.311600384299</v>
      </c>
      <c r="P5" s="15">
        <f t="shared" si="1"/>
        <v>19760.311600384299</v>
      </c>
      <c r="Q5" s="15">
        <f t="shared" si="1"/>
        <v>19760.311600384299</v>
      </c>
      <c r="R5" s="15">
        <f t="shared" si="1"/>
        <v>19760.311600384299</v>
      </c>
      <c r="S5" s="15">
        <f t="shared" si="1"/>
        <v>19760.311600384299</v>
      </c>
      <c r="T5" s="15">
        <f t="shared" si="1"/>
        <v>19760.311600384299</v>
      </c>
      <c r="U5" s="15">
        <f t="shared" si="1"/>
        <v>19760.311600384299</v>
      </c>
      <c r="V5" s="15">
        <f t="shared" si="1"/>
        <v>19760.311600384299</v>
      </c>
      <c r="W5" s="15">
        <f t="shared" si="1"/>
        <v>19760.311600384299</v>
      </c>
      <c r="X5" s="15">
        <f t="shared" si="1"/>
        <v>19760.311600384299</v>
      </c>
      <c r="Y5" s="15">
        <f t="shared" si="1"/>
        <v>19760.311600384299</v>
      </c>
      <c r="Z5" s="15">
        <f t="shared" si="1"/>
        <v>19760.311600384299</v>
      </c>
      <c r="AA5" s="15">
        <f t="shared" si="1"/>
        <v>19760.311600384299</v>
      </c>
      <c r="AB5" s="15">
        <f t="shared" si="1"/>
        <v>19760.311600384299</v>
      </c>
      <c r="AC5" s="15">
        <f t="shared" si="1"/>
        <v>19760.311600384299</v>
      </c>
      <c r="AD5" s="15">
        <f t="shared" si="1"/>
        <v>19760.311600384299</v>
      </c>
      <c r="AE5" s="15">
        <f t="shared" si="1"/>
        <v>19760.311600384299</v>
      </c>
      <c r="AF5" s="15">
        <f t="shared" si="1"/>
        <v>19760.311600384299</v>
      </c>
      <c r="AG5" s="15">
        <f t="shared" si="1"/>
        <v>19760.311600384299</v>
      </c>
    </row>
    <row r="6" spans="1:33">
      <c r="A6" s="14" t="s">
        <v>9</v>
      </c>
      <c r="B6" s="15">
        <f>(INDEX('AEO 7'!28:28,MATCH(About!$B$35,'AEO 7'!$13:$13,0))*1000000000/'SYVbT-freight'!E6/'AVLo-freight'!B6)*(('AEO 7'!C62+'AEO 7'!C63)/'AEO 7'!C62)</f>
        <v>237428.09232876723</v>
      </c>
      <c r="C6" s="15">
        <f t="shared" si="0"/>
        <v>237428.09232876723</v>
      </c>
      <c r="D6" s="15">
        <f t="shared" si="1"/>
        <v>237428.09232876723</v>
      </c>
      <c r="E6" s="15">
        <f t="shared" si="1"/>
        <v>237428.09232876723</v>
      </c>
      <c r="F6" s="15">
        <f t="shared" si="1"/>
        <v>237428.09232876723</v>
      </c>
      <c r="G6" s="15">
        <f t="shared" si="1"/>
        <v>237428.09232876723</v>
      </c>
      <c r="H6" s="15">
        <f t="shared" si="1"/>
        <v>237428.09232876723</v>
      </c>
      <c r="I6" s="15">
        <f t="shared" si="1"/>
        <v>237428.09232876723</v>
      </c>
      <c r="J6" s="15">
        <f t="shared" si="1"/>
        <v>237428.09232876723</v>
      </c>
      <c r="K6" s="15">
        <f t="shared" si="1"/>
        <v>237428.09232876723</v>
      </c>
      <c r="L6" s="15">
        <f t="shared" si="1"/>
        <v>237428.09232876723</v>
      </c>
      <c r="M6" s="15">
        <f t="shared" si="1"/>
        <v>237428.09232876723</v>
      </c>
      <c r="N6" s="15">
        <f t="shared" si="1"/>
        <v>237428.09232876723</v>
      </c>
      <c r="O6" s="15">
        <f t="shared" si="1"/>
        <v>237428.09232876723</v>
      </c>
      <c r="P6" s="15">
        <f t="shared" si="1"/>
        <v>237428.09232876723</v>
      </c>
      <c r="Q6" s="15">
        <f t="shared" si="1"/>
        <v>237428.09232876723</v>
      </c>
      <c r="R6" s="15">
        <f t="shared" si="1"/>
        <v>237428.09232876723</v>
      </c>
      <c r="S6" s="15">
        <f t="shared" si="1"/>
        <v>237428.09232876723</v>
      </c>
      <c r="T6" s="15">
        <f t="shared" si="1"/>
        <v>237428.09232876723</v>
      </c>
      <c r="U6" s="15">
        <f t="shared" si="1"/>
        <v>237428.09232876723</v>
      </c>
      <c r="V6" s="15">
        <f t="shared" si="1"/>
        <v>237428.09232876723</v>
      </c>
      <c r="W6" s="15">
        <f t="shared" si="1"/>
        <v>237428.09232876723</v>
      </c>
      <c r="X6" s="15">
        <f t="shared" si="1"/>
        <v>237428.09232876723</v>
      </c>
      <c r="Y6" s="15">
        <f t="shared" si="1"/>
        <v>237428.09232876723</v>
      </c>
      <c r="Z6" s="15">
        <f t="shared" si="1"/>
        <v>237428.09232876723</v>
      </c>
      <c r="AA6" s="15">
        <f t="shared" si="1"/>
        <v>237428.09232876723</v>
      </c>
      <c r="AB6" s="15">
        <f t="shared" si="1"/>
        <v>237428.09232876723</v>
      </c>
      <c r="AC6" s="15">
        <f t="shared" si="1"/>
        <v>237428.09232876723</v>
      </c>
      <c r="AD6" s="15">
        <f t="shared" si="1"/>
        <v>237428.09232876723</v>
      </c>
      <c r="AE6" s="15">
        <f t="shared" si="1"/>
        <v>237428.09232876723</v>
      </c>
      <c r="AF6" s="15">
        <f t="shared" si="1"/>
        <v>237428.09232876723</v>
      </c>
      <c r="AG6" s="15">
        <f t="shared" si="1"/>
        <v>237428.09232876723</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1203</v>
      </c>
      <c r="B1" t="s">
        <v>181</v>
      </c>
      <c r="C1" t="s">
        <v>182</v>
      </c>
      <c r="D1" t="s">
        <v>183</v>
      </c>
      <c r="E1" t="s">
        <v>184</v>
      </c>
      <c r="F1" t="s">
        <v>185</v>
      </c>
      <c r="G1" t="s">
        <v>268</v>
      </c>
      <c r="H1" t="s">
        <v>269</v>
      </c>
    </row>
    <row r="2" spans="1:8">
      <c r="A2" t="s">
        <v>5</v>
      </c>
      <c r="B2">
        <v>872916</v>
      </c>
      <c r="C2">
        <v>118567</v>
      </c>
      <c r="D2">
        <v>253943824</v>
      </c>
      <c r="E2">
        <v>1292884</v>
      </c>
      <c r="F2">
        <v>641434</v>
      </c>
      <c r="G2">
        <v>93051</v>
      </c>
      <c r="H2">
        <v>6446</v>
      </c>
    </row>
    <row r="3" spans="1:8">
      <c r="A3" t="s">
        <v>6</v>
      </c>
      <c r="B3">
        <v>300</v>
      </c>
      <c r="C3">
        <v>89004</v>
      </c>
      <c r="D3">
        <v>97886</v>
      </c>
      <c r="E3">
        <v>786021</v>
      </c>
      <c r="F3">
        <v>0</v>
      </c>
      <c r="G3">
        <v>7255</v>
      </c>
      <c r="H3">
        <v>127</v>
      </c>
    </row>
    <row r="4" spans="1:8">
      <c r="A4" t="s">
        <v>7</v>
      </c>
      <c r="B4">
        <v>0</v>
      </c>
      <c r="C4">
        <v>0</v>
      </c>
      <c r="D4">
        <v>0</v>
      </c>
      <c r="E4">
        <v>7149</v>
      </c>
      <c r="F4">
        <v>0</v>
      </c>
      <c r="G4">
        <v>0</v>
      </c>
      <c r="H4">
        <v>0</v>
      </c>
    </row>
    <row r="5" spans="1:8">
      <c r="A5" t="s">
        <v>8</v>
      </c>
      <c r="B5">
        <v>1894</v>
      </c>
      <c r="C5">
        <v>0</v>
      </c>
      <c r="D5">
        <v>0</v>
      </c>
      <c r="E5">
        <v>624</v>
      </c>
      <c r="F5">
        <v>0</v>
      </c>
      <c r="G5">
        <v>0</v>
      </c>
      <c r="H5">
        <v>0</v>
      </c>
    </row>
    <row r="6" spans="1:8">
      <c r="A6" t="s">
        <v>9</v>
      </c>
      <c r="B6">
        <v>0</v>
      </c>
      <c r="C6">
        <v>0</v>
      </c>
      <c r="D6">
        <v>9854565</v>
      </c>
      <c r="E6">
        <v>2850435</v>
      </c>
      <c r="F6">
        <v>0</v>
      </c>
      <c r="G6">
        <v>0</v>
      </c>
      <c r="H6">
        <v>0</v>
      </c>
    </row>
    <row r="7" spans="1:8">
      <c r="A7" t="s">
        <v>10</v>
      </c>
      <c r="B7">
        <v>0</v>
      </c>
      <c r="C7">
        <v>0</v>
      </c>
      <c r="D7">
        <v>8596314</v>
      </c>
      <c r="E7">
        <v>0</v>
      </c>
      <c r="F7">
        <v>0</v>
      </c>
      <c r="G7">
        <v>0</v>
      </c>
      <c r="H7">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1203</v>
      </c>
      <c r="B1" t="s">
        <v>181</v>
      </c>
      <c r="C1" t="s">
        <v>182</v>
      </c>
      <c r="D1" t="s">
        <v>183</v>
      </c>
      <c r="E1" t="s">
        <v>184</v>
      </c>
      <c r="F1" t="s">
        <v>185</v>
      </c>
      <c r="G1" t="s">
        <v>268</v>
      </c>
      <c r="H1" t="s">
        <v>269</v>
      </c>
    </row>
    <row r="2" spans="1:8">
      <c r="A2" t="s">
        <v>5</v>
      </c>
      <c r="B2">
        <v>84</v>
      </c>
      <c r="C2">
        <v>14867</v>
      </c>
      <c r="D2">
        <v>11972118</v>
      </c>
      <c r="E2">
        <v>9818361</v>
      </c>
      <c r="F2">
        <v>0</v>
      </c>
      <c r="G2">
        <v>5403</v>
      </c>
      <c r="H2">
        <v>0</v>
      </c>
    </row>
    <row r="3" spans="1:8">
      <c r="A3" t="s">
        <v>6</v>
      </c>
      <c r="B3">
        <v>0</v>
      </c>
      <c r="C3">
        <v>43170</v>
      </c>
      <c r="D3">
        <v>49465</v>
      </c>
      <c r="E3">
        <v>4968137</v>
      </c>
      <c r="F3">
        <v>202</v>
      </c>
      <c r="G3">
        <v>4008</v>
      </c>
      <c r="H3">
        <v>114</v>
      </c>
    </row>
    <row r="4" spans="1:8">
      <c r="A4" t="s">
        <v>7</v>
      </c>
      <c r="B4">
        <v>0</v>
      </c>
      <c r="C4">
        <v>0</v>
      </c>
      <c r="D4">
        <v>0</v>
      </c>
      <c r="E4">
        <v>895</v>
      </c>
      <c r="F4">
        <v>0</v>
      </c>
      <c r="G4">
        <v>0</v>
      </c>
      <c r="H4">
        <v>0</v>
      </c>
    </row>
    <row r="5" spans="1:8">
      <c r="A5" t="s">
        <v>8</v>
      </c>
      <c r="B5">
        <v>0</v>
      </c>
      <c r="C5">
        <v>0</v>
      </c>
      <c r="D5">
        <v>0</v>
      </c>
      <c r="E5">
        <v>26052</v>
      </c>
      <c r="F5">
        <v>0</v>
      </c>
      <c r="G5">
        <v>0</v>
      </c>
      <c r="H5">
        <v>0</v>
      </c>
    </row>
    <row r="6" spans="1:8">
      <c r="A6" t="s">
        <v>9</v>
      </c>
      <c r="B6">
        <v>0</v>
      </c>
      <c r="C6">
        <v>0</v>
      </c>
      <c r="D6">
        <v>0</v>
      </c>
      <c r="E6">
        <v>10110</v>
      </c>
      <c r="F6">
        <v>0</v>
      </c>
      <c r="G6">
        <v>0</v>
      </c>
      <c r="H6">
        <v>0</v>
      </c>
    </row>
    <row r="7" spans="1:8">
      <c r="A7" t="s">
        <v>10</v>
      </c>
      <c r="B7">
        <v>0</v>
      </c>
      <c r="C7">
        <v>0</v>
      </c>
      <c r="D7">
        <v>0</v>
      </c>
      <c r="E7">
        <v>0</v>
      </c>
      <c r="F7">
        <v>0</v>
      </c>
      <c r="G7">
        <v>0</v>
      </c>
      <c r="H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heetViews>
  <sheetFormatPr defaultRowHeight="15"/>
  <cols>
    <col min="1" max="1" width="13.140625" customWidth="1"/>
    <col min="2" max="2" width="8.7109375" customWidth="1"/>
  </cols>
  <sheetData>
    <row r="1" spans="1:37">
      <c r="A1" t="s">
        <v>1415</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5</v>
      </c>
      <c r="B2">
        <v>1.67</v>
      </c>
      <c r="C2">
        <v>1.67</v>
      </c>
      <c r="D2">
        <v>1.67</v>
      </c>
      <c r="E2">
        <v>1.67</v>
      </c>
      <c r="F2">
        <v>1.67</v>
      </c>
      <c r="G2">
        <v>1.67</v>
      </c>
      <c r="H2">
        <v>1.67</v>
      </c>
      <c r="I2">
        <v>1.67</v>
      </c>
      <c r="J2">
        <v>1.67</v>
      </c>
      <c r="K2">
        <v>1.67</v>
      </c>
      <c r="L2">
        <v>1.67</v>
      </c>
      <c r="M2">
        <v>1.67</v>
      </c>
      <c r="N2">
        <v>1.67</v>
      </c>
      <c r="O2">
        <v>1.67</v>
      </c>
      <c r="P2">
        <v>1.67</v>
      </c>
      <c r="Q2">
        <v>1.67</v>
      </c>
      <c r="R2">
        <v>1.67</v>
      </c>
      <c r="S2">
        <v>1.67</v>
      </c>
      <c r="T2">
        <v>1.67</v>
      </c>
      <c r="U2">
        <v>1.67</v>
      </c>
      <c r="V2">
        <v>1.67</v>
      </c>
      <c r="W2">
        <v>1.67</v>
      </c>
      <c r="X2">
        <v>1.67</v>
      </c>
      <c r="Y2">
        <v>1.67</v>
      </c>
      <c r="Z2">
        <v>1.67</v>
      </c>
      <c r="AA2">
        <v>1.67</v>
      </c>
      <c r="AB2">
        <v>1.67</v>
      </c>
      <c r="AC2">
        <v>1.67</v>
      </c>
      <c r="AD2">
        <v>1.67</v>
      </c>
      <c r="AE2">
        <v>1.67</v>
      </c>
      <c r="AF2">
        <v>1.67</v>
      </c>
      <c r="AG2">
        <v>1.67</v>
      </c>
      <c r="AH2">
        <v>1.67</v>
      </c>
      <c r="AI2">
        <v>1.67</v>
      </c>
      <c r="AJ2">
        <v>1.67</v>
      </c>
      <c r="AK2">
        <v>1.67</v>
      </c>
    </row>
    <row r="3" spans="1:37">
      <c r="A3" t="s">
        <v>6</v>
      </c>
      <c r="B3">
        <v>21.2</v>
      </c>
      <c r="C3">
        <v>21.2</v>
      </c>
      <c r="D3">
        <v>21.2</v>
      </c>
      <c r="E3">
        <v>21.2</v>
      </c>
      <c r="F3">
        <v>21.2</v>
      </c>
      <c r="G3">
        <v>21.2</v>
      </c>
      <c r="H3">
        <v>21.2</v>
      </c>
      <c r="I3">
        <v>21.2</v>
      </c>
      <c r="J3">
        <v>21.2</v>
      </c>
      <c r="K3">
        <v>21.2</v>
      </c>
      <c r="L3">
        <v>21.2</v>
      </c>
      <c r="M3">
        <v>21.2</v>
      </c>
      <c r="N3">
        <v>21.2</v>
      </c>
      <c r="O3">
        <v>21.2</v>
      </c>
      <c r="P3">
        <v>21.2</v>
      </c>
      <c r="Q3">
        <v>21.2</v>
      </c>
      <c r="R3">
        <v>21.2</v>
      </c>
      <c r="S3">
        <v>21.2</v>
      </c>
      <c r="T3">
        <v>21.2</v>
      </c>
      <c r="U3">
        <v>21.2</v>
      </c>
      <c r="V3">
        <v>21.2</v>
      </c>
      <c r="W3">
        <v>21.2</v>
      </c>
      <c r="X3">
        <v>21.2</v>
      </c>
      <c r="Y3">
        <v>21.2</v>
      </c>
      <c r="Z3">
        <v>21.2</v>
      </c>
      <c r="AA3">
        <v>21.2</v>
      </c>
      <c r="AB3">
        <v>21.2</v>
      </c>
      <c r="AC3">
        <v>21.2</v>
      </c>
      <c r="AD3">
        <v>21.2</v>
      </c>
      <c r="AE3">
        <v>21.2</v>
      </c>
      <c r="AF3">
        <v>21.2</v>
      </c>
      <c r="AG3">
        <v>21.2</v>
      </c>
      <c r="AH3">
        <v>21.2</v>
      </c>
      <c r="AI3">
        <v>21.2</v>
      </c>
      <c r="AJ3">
        <v>21.2</v>
      </c>
      <c r="AK3">
        <v>21.2</v>
      </c>
    </row>
    <row r="4" spans="1:37">
      <c r="A4" t="s">
        <v>7</v>
      </c>
      <c r="B4">
        <v>111.4</v>
      </c>
      <c r="C4">
        <v>111.39</v>
      </c>
      <c r="D4">
        <v>111.39</v>
      </c>
      <c r="E4">
        <v>111.39</v>
      </c>
      <c r="F4">
        <v>111.39</v>
      </c>
      <c r="G4">
        <v>111.39</v>
      </c>
      <c r="H4">
        <v>111.39</v>
      </c>
      <c r="I4">
        <v>111.39</v>
      </c>
      <c r="J4">
        <v>111.39</v>
      </c>
      <c r="K4">
        <v>111.39</v>
      </c>
      <c r="L4">
        <v>111.39</v>
      </c>
      <c r="M4">
        <v>111.39</v>
      </c>
      <c r="N4">
        <v>111.39</v>
      </c>
      <c r="O4">
        <v>111.39</v>
      </c>
      <c r="P4">
        <v>111.39</v>
      </c>
      <c r="Q4">
        <v>111.39</v>
      </c>
      <c r="R4">
        <v>111.39</v>
      </c>
      <c r="S4">
        <v>111.39</v>
      </c>
      <c r="T4">
        <v>111.39</v>
      </c>
      <c r="U4">
        <v>111.39</v>
      </c>
      <c r="V4">
        <v>111.39</v>
      </c>
      <c r="W4">
        <v>111.39</v>
      </c>
      <c r="X4">
        <v>111.39</v>
      </c>
      <c r="Y4">
        <v>111.39</v>
      </c>
      <c r="Z4">
        <v>111.39</v>
      </c>
      <c r="AA4">
        <v>111.39</v>
      </c>
      <c r="AB4">
        <v>111.39</v>
      </c>
      <c r="AC4">
        <v>111.39</v>
      </c>
      <c r="AD4">
        <v>111.39</v>
      </c>
      <c r="AE4">
        <v>111.39</v>
      </c>
      <c r="AF4">
        <v>111.39</v>
      </c>
      <c r="AG4">
        <v>111.39</v>
      </c>
      <c r="AH4">
        <v>111.39</v>
      </c>
      <c r="AI4">
        <v>111.39</v>
      </c>
      <c r="AJ4">
        <v>111.39</v>
      </c>
      <c r="AK4">
        <v>111.39</v>
      </c>
    </row>
    <row r="5" spans="1:37">
      <c r="A5" t="s">
        <v>8</v>
      </c>
      <c r="B5">
        <v>48.7</v>
      </c>
      <c r="C5">
        <v>48.66</v>
      </c>
      <c r="D5">
        <v>48.66</v>
      </c>
      <c r="E5">
        <v>48.66</v>
      </c>
      <c r="F5">
        <v>48.66</v>
      </c>
      <c r="G5">
        <v>48.66</v>
      </c>
      <c r="H5">
        <v>48.66</v>
      </c>
      <c r="I5">
        <v>48.66</v>
      </c>
      <c r="J5">
        <v>48.66</v>
      </c>
      <c r="K5">
        <v>48.66</v>
      </c>
      <c r="L5">
        <v>48.66</v>
      </c>
      <c r="M5">
        <v>48.66</v>
      </c>
      <c r="N5">
        <v>48.66</v>
      </c>
      <c r="O5">
        <v>48.66</v>
      </c>
      <c r="P5">
        <v>48.66</v>
      </c>
      <c r="Q5">
        <v>48.66</v>
      </c>
      <c r="R5">
        <v>48.66</v>
      </c>
      <c r="S5">
        <v>48.66</v>
      </c>
      <c r="T5">
        <v>48.66</v>
      </c>
      <c r="U5">
        <v>48.66</v>
      </c>
      <c r="V5">
        <v>48.66</v>
      </c>
      <c r="W5">
        <v>48.66</v>
      </c>
      <c r="X5">
        <v>48.66</v>
      </c>
      <c r="Y5">
        <v>48.66</v>
      </c>
      <c r="Z5">
        <v>48.66</v>
      </c>
      <c r="AA5">
        <v>48.66</v>
      </c>
      <c r="AB5">
        <v>48.66</v>
      </c>
      <c r="AC5">
        <v>48.66</v>
      </c>
      <c r="AD5">
        <v>48.66</v>
      </c>
      <c r="AE5">
        <v>48.66</v>
      </c>
      <c r="AF5">
        <v>48.66</v>
      </c>
      <c r="AG5">
        <v>48.66</v>
      </c>
      <c r="AH5">
        <v>48.66</v>
      </c>
      <c r="AI5">
        <v>48.66</v>
      </c>
      <c r="AJ5">
        <v>48.66</v>
      </c>
      <c r="AK5">
        <v>48.66</v>
      </c>
    </row>
    <row r="6" spans="1:37">
      <c r="A6" t="s">
        <v>9</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row>
    <row r="7" spans="1:37">
      <c r="A7" t="s">
        <v>10</v>
      </c>
      <c r="B7">
        <v>1.27</v>
      </c>
      <c r="C7">
        <v>1.27</v>
      </c>
      <c r="D7">
        <v>1.27</v>
      </c>
      <c r="E7">
        <v>1.27</v>
      </c>
      <c r="F7">
        <v>1.27</v>
      </c>
      <c r="G7">
        <v>1.27</v>
      </c>
      <c r="H7">
        <v>1.27</v>
      </c>
      <c r="I7">
        <v>1.27</v>
      </c>
      <c r="J7">
        <v>1.27</v>
      </c>
      <c r="K7">
        <v>1.27</v>
      </c>
      <c r="L7">
        <v>1.27</v>
      </c>
      <c r="M7">
        <v>1.27</v>
      </c>
      <c r="N7">
        <v>1.27</v>
      </c>
      <c r="O7">
        <v>1.27</v>
      </c>
      <c r="P7">
        <v>1.27</v>
      </c>
      <c r="Q7">
        <v>1.27</v>
      </c>
      <c r="R7">
        <v>1.27</v>
      </c>
      <c r="S7">
        <v>1.27</v>
      </c>
      <c r="T7">
        <v>1.27</v>
      </c>
      <c r="U7">
        <v>1.27</v>
      </c>
      <c r="V7">
        <v>1.27</v>
      </c>
      <c r="W7">
        <v>1.27</v>
      </c>
      <c r="X7">
        <v>1.27</v>
      </c>
      <c r="Y7">
        <v>1.27</v>
      </c>
      <c r="Z7">
        <v>1.27</v>
      </c>
      <c r="AA7">
        <v>1.27</v>
      </c>
      <c r="AB7">
        <v>1.27</v>
      </c>
      <c r="AC7">
        <v>1.27</v>
      </c>
      <c r="AD7">
        <v>1.27</v>
      </c>
      <c r="AE7">
        <v>1.27</v>
      </c>
      <c r="AF7">
        <v>1.27</v>
      </c>
      <c r="AG7">
        <v>1.27</v>
      </c>
      <c r="AH7">
        <v>1.27</v>
      </c>
      <c r="AI7">
        <v>1.27</v>
      </c>
      <c r="AJ7">
        <v>1.27</v>
      </c>
      <c r="AK7">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sqref="A1:AJ7"/>
    </sheetView>
  </sheetViews>
  <sheetFormatPr defaultRowHeight="15"/>
  <cols>
    <col min="1" max="1" width="11.85546875" customWidth="1"/>
  </cols>
  <sheetData>
    <row r="1" spans="1:36" s="1" customFormat="1">
      <c r="A1" t="s">
        <v>1414</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t="s">
        <v>6</v>
      </c>
      <c r="B3">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t="s">
        <v>7</v>
      </c>
      <c r="B4">
        <v>42</v>
      </c>
      <c r="C4">
        <v>42</v>
      </c>
      <c r="D4">
        <v>42</v>
      </c>
      <c r="E4">
        <v>42</v>
      </c>
      <c r="F4">
        <v>42</v>
      </c>
      <c r="G4">
        <v>42</v>
      </c>
      <c r="H4">
        <v>42</v>
      </c>
      <c r="I4">
        <v>42</v>
      </c>
      <c r="J4">
        <v>42</v>
      </c>
      <c r="K4">
        <v>42</v>
      </c>
      <c r="L4">
        <v>42</v>
      </c>
      <c r="M4">
        <v>42</v>
      </c>
      <c r="N4">
        <v>42</v>
      </c>
      <c r="O4">
        <v>42</v>
      </c>
      <c r="P4">
        <v>42</v>
      </c>
      <c r="Q4">
        <v>42</v>
      </c>
      <c r="R4">
        <v>42</v>
      </c>
      <c r="S4">
        <v>42</v>
      </c>
      <c r="T4">
        <v>42</v>
      </c>
      <c r="U4">
        <v>42</v>
      </c>
      <c r="V4">
        <v>42</v>
      </c>
      <c r="W4">
        <v>42</v>
      </c>
      <c r="X4">
        <v>42</v>
      </c>
      <c r="Y4">
        <v>42</v>
      </c>
      <c r="Z4">
        <v>42</v>
      </c>
      <c r="AA4">
        <v>42</v>
      </c>
      <c r="AB4">
        <v>42</v>
      </c>
      <c r="AC4">
        <v>42</v>
      </c>
      <c r="AD4">
        <v>42</v>
      </c>
      <c r="AE4">
        <v>42</v>
      </c>
      <c r="AF4">
        <v>42</v>
      </c>
      <c r="AG4">
        <v>42</v>
      </c>
      <c r="AH4">
        <v>42</v>
      </c>
      <c r="AI4">
        <v>42</v>
      </c>
      <c r="AJ4">
        <v>42</v>
      </c>
    </row>
    <row r="5" spans="1:36">
      <c r="A5" t="s">
        <v>8</v>
      </c>
      <c r="B5">
        <v>3512</v>
      </c>
      <c r="C5">
        <v>3512</v>
      </c>
      <c r="D5">
        <v>3512</v>
      </c>
      <c r="E5">
        <v>3512</v>
      </c>
      <c r="F5">
        <v>3512</v>
      </c>
      <c r="G5">
        <v>3512</v>
      </c>
      <c r="H5">
        <v>3512</v>
      </c>
      <c r="I5">
        <v>3512</v>
      </c>
      <c r="J5">
        <v>3512</v>
      </c>
      <c r="K5">
        <v>3512</v>
      </c>
      <c r="L5">
        <v>3512</v>
      </c>
      <c r="M5">
        <v>3512</v>
      </c>
      <c r="N5">
        <v>3512</v>
      </c>
      <c r="O5">
        <v>3512</v>
      </c>
      <c r="P5">
        <v>3512</v>
      </c>
      <c r="Q5">
        <v>3512</v>
      </c>
      <c r="R5">
        <v>3512</v>
      </c>
      <c r="S5">
        <v>3512</v>
      </c>
      <c r="T5">
        <v>3512</v>
      </c>
      <c r="U5">
        <v>3512</v>
      </c>
      <c r="V5">
        <v>3512</v>
      </c>
      <c r="W5">
        <v>3512</v>
      </c>
      <c r="X5">
        <v>3512</v>
      </c>
      <c r="Y5">
        <v>3512</v>
      </c>
      <c r="Z5">
        <v>3512</v>
      </c>
      <c r="AA5">
        <v>3512</v>
      </c>
      <c r="AB5">
        <v>3512</v>
      </c>
      <c r="AC5">
        <v>3512</v>
      </c>
      <c r="AD5">
        <v>3512</v>
      </c>
      <c r="AE5">
        <v>3512</v>
      </c>
      <c r="AF5">
        <v>3512</v>
      </c>
      <c r="AG5">
        <v>3512</v>
      </c>
      <c r="AH5">
        <v>3512</v>
      </c>
      <c r="AI5">
        <v>3512</v>
      </c>
      <c r="AJ5">
        <v>3512</v>
      </c>
    </row>
    <row r="6" spans="1:36">
      <c r="A6" t="s">
        <v>9</v>
      </c>
      <c r="B6">
        <v>1974</v>
      </c>
      <c r="C6">
        <v>1974</v>
      </c>
      <c r="D6">
        <v>1974</v>
      </c>
      <c r="E6">
        <v>1974</v>
      </c>
      <c r="F6">
        <v>1974</v>
      </c>
      <c r="G6">
        <v>1974</v>
      </c>
      <c r="H6">
        <v>1974</v>
      </c>
      <c r="I6">
        <v>1974</v>
      </c>
      <c r="J6">
        <v>1974</v>
      </c>
      <c r="K6">
        <v>1974</v>
      </c>
      <c r="L6">
        <v>1974</v>
      </c>
      <c r="M6">
        <v>1974</v>
      </c>
      <c r="N6">
        <v>1974</v>
      </c>
      <c r="O6">
        <v>1974</v>
      </c>
      <c r="P6">
        <v>1974</v>
      </c>
      <c r="Q6">
        <v>1974</v>
      </c>
      <c r="R6">
        <v>1974</v>
      </c>
      <c r="S6">
        <v>1974</v>
      </c>
      <c r="T6">
        <v>1974</v>
      </c>
      <c r="U6">
        <v>1974</v>
      </c>
      <c r="V6">
        <v>1974</v>
      </c>
      <c r="W6">
        <v>1974</v>
      </c>
      <c r="X6">
        <v>1974</v>
      </c>
      <c r="Y6">
        <v>1974</v>
      </c>
      <c r="Z6">
        <v>1974</v>
      </c>
      <c r="AA6">
        <v>1974</v>
      </c>
      <c r="AB6">
        <v>1974</v>
      </c>
      <c r="AC6">
        <v>1974</v>
      </c>
      <c r="AD6">
        <v>1974</v>
      </c>
      <c r="AE6">
        <v>1974</v>
      </c>
      <c r="AF6">
        <v>1974</v>
      </c>
      <c r="AG6">
        <v>1974</v>
      </c>
      <c r="AH6">
        <v>1974</v>
      </c>
      <c r="AI6">
        <v>1974</v>
      </c>
      <c r="AJ6">
        <v>1974</v>
      </c>
    </row>
    <row r="7" spans="1:36">
      <c r="A7"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26A7-CD12-47EA-AAA4-1AA88F65EC48}">
  <dimension ref="A1:AH4402"/>
  <sheetViews>
    <sheetView workbookViewId="0">
      <pane xSplit="2" ySplit="1" topLeftCell="C41" activePane="bottomRight" state="frozen"/>
      <selection pane="topRight" activeCell="C1" sqref="C1"/>
      <selection pane="bottomLeft" activeCell="A2" sqref="A2"/>
      <selection pane="bottomRight" activeCell="B59" sqref="B59"/>
    </sheetView>
  </sheetViews>
  <sheetFormatPr defaultRowHeight="15" customHeight="1"/>
  <cols>
    <col min="1" max="1" width="22.42578125" style="138" hidden="1" customWidth="1"/>
    <col min="2" max="2" width="49" style="138" customWidth="1"/>
    <col min="3" max="33" width="9.140625" style="138"/>
    <col min="34" max="34" width="9.140625" style="138" bestFit="1" customWidth="1"/>
    <col min="35" max="16384" width="9.140625" style="138"/>
  </cols>
  <sheetData>
    <row r="1" spans="1:34" ht="15" customHeight="1" thickBot="1">
      <c r="B1" s="139" t="s">
        <v>1255</v>
      </c>
      <c r="C1" s="140">
        <v>2020</v>
      </c>
      <c r="D1" s="140">
        <v>2021</v>
      </c>
      <c r="E1" s="140">
        <v>2022</v>
      </c>
      <c r="F1" s="140">
        <v>2023</v>
      </c>
      <c r="G1" s="140">
        <v>2024</v>
      </c>
      <c r="H1" s="140">
        <v>2025</v>
      </c>
      <c r="I1" s="140">
        <v>2026</v>
      </c>
      <c r="J1" s="140">
        <v>2027</v>
      </c>
      <c r="K1" s="140">
        <v>2028</v>
      </c>
      <c r="L1" s="140">
        <v>2029</v>
      </c>
      <c r="M1" s="140">
        <v>2030</v>
      </c>
      <c r="N1" s="140">
        <v>2031</v>
      </c>
      <c r="O1" s="140">
        <v>2032</v>
      </c>
      <c r="P1" s="140">
        <v>2033</v>
      </c>
      <c r="Q1" s="140">
        <v>2034</v>
      </c>
      <c r="R1" s="140">
        <v>2035</v>
      </c>
      <c r="S1" s="140">
        <v>2036</v>
      </c>
      <c r="T1" s="140">
        <v>2037</v>
      </c>
      <c r="U1" s="140">
        <v>2038</v>
      </c>
      <c r="V1" s="140">
        <v>2039</v>
      </c>
      <c r="W1" s="140">
        <v>2040</v>
      </c>
      <c r="X1" s="140">
        <v>2041</v>
      </c>
      <c r="Y1" s="140">
        <v>2042</v>
      </c>
      <c r="Z1" s="140">
        <v>2043</v>
      </c>
      <c r="AA1" s="140">
        <v>2044</v>
      </c>
      <c r="AB1" s="140">
        <v>2045</v>
      </c>
      <c r="AC1" s="140">
        <v>2046</v>
      </c>
      <c r="AD1" s="140">
        <v>2047</v>
      </c>
      <c r="AE1" s="140">
        <v>2048</v>
      </c>
      <c r="AF1" s="140">
        <v>2049</v>
      </c>
      <c r="AG1" s="140">
        <v>2050</v>
      </c>
    </row>
    <row r="2" spans="1:34" ht="15" customHeight="1" thickTop="1"/>
    <row r="3" spans="1:34" ht="15" customHeight="1">
      <c r="C3" s="141" t="s">
        <v>43</v>
      </c>
      <c r="D3" s="141" t="s">
        <v>1256</v>
      </c>
    </row>
    <row r="4" spans="1:34" ht="15" customHeight="1">
      <c r="C4" s="141" t="s">
        <v>45</v>
      </c>
      <c r="D4" s="141" t="s">
        <v>1257</v>
      </c>
      <c r="G4" s="141" t="s">
        <v>47</v>
      </c>
    </row>
    <row r="5" spans="1:34" ht="15" customHeight="1">
      <c r="C5" s="141" t="s">
        <v>48</v>
      </c>
      <c r="D5" s="141" t="s">
        <v>1258</v>
      </c>
    </row>
    <row r="6" spans="1:34" ht="15" customHeight="1">
      <c r="C6" s="141" t="s">
        <v>49</v>
      </c>
      <c r="E6" s="141" t="s">
        <v>1259</v>
      </c>
    </row>
    <row r="7" spans="1:34" ht="12"/>
    <row r="8" spans="1:34" ht="12"/>
    <row r="9" spans="1:34" ht="12"/>
    <row r="10" spans="1:34" ht="15" customHeight="1">
      <c r="A10" s="142" t="s">
        <v>1260</v>
      </c>
      <c r="B10" s="143" t="s">
        <v>1261</v>
      </c>
      <c r="AH10" s="144" t="s">
        <v>1262</v>
      </c>
    </row>
    <row r="11" spans="1:34" ht="15" customHeight="1">
      <c r="B11" s="139" t="s">
        <v>1263</v>
      </c>
      <c r="AH11" s="144" t="s">
        <v>1264</v>
      </c>
    </row>
    <row r="12" spans="1:34" ht="15" customHeight="1">
      <c r="B12" s="139"/>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4" t="s">
        <v>1265</v>
      </c>
    </row>
    <row r="13" spans="1:34" ht="15" customHeight="1" thickBot="1">
      <c r="B13" s="140" t="s">
        <v>1266</v>
      </c>
      <c r="C13" s="140">
        <v>2020</v>
      </c>
      <c r="D13" s="140">
        <v>2021</v>
      </c>
      <c r="E13" s="140">
        <v>2022</v>
      </c>
      <c r="F13" s="140">
        <v>2023</v>
      </c>
      <c r="G13" s="140">
        <v>2024</v>
      </c>
      <c r="H13" s="140">
        <v>2025</v>
      </c>
      <c r="I13" s="140">
        <v>2026</v>
      </c>
      <c r="J13" s="140">
        <v>2027</v>
      </c>
      <c r="K13" s="140">
        <v>2028</v>
      </c>
      <c r="L13" s="140">
        <v>2029</v>
      </c>
      <c r="M13" s="140">
        <v>2030</v>
      </c>
      <c r="N13" s="140">
        <v>2031</v>
      </c>
      <c r="O13" s="140">
        <v>2032</v>
      </c>
      <c r="P13" s="140">
        <v>2033</v>
      </c>
      <c r="Q13" s="140">
        <v>2034</v>
      </c>
      <c r="R13" s="140">
        <v>2035</v>
      </c>
      <c r="S13" s="140">
        <v>2036</v>
      </c>
      <c r="T13" s="140">
        <v>2037</v>
      </c>
      <c r="U13" s="140">
        <v>2038</v>
      </c>
      <c r="V13" s="140">
        <v>2039</v>
      </c>
      <c r="W13" s="140">
        <v>2040</v>
      </c>
      <c r="X13" s="140">
        <v>2041</v>
      </c>
      <c r="Y13" s="140">
        <v>2042</v>
      </c>
      <c r="Z13" s="140">
        <v>2043</v>
      </c>
      <c r="AA13" s="140">
        <v>2044</v>
      </c>
      <c r="AB13" s="140">
        <v>2045</v>
      </c>
      <c r="AC13" s="140">
        <v>2046</v>
      </c>
      <c r="AD13" s="140">
        <v>2047</v>
      </c>
      <c r="AE13" s="140">
        <v>2048</v>
      </c>
      <c r="AF13" s="140">
        <v>2049</v>
      </c>
      <c r="AG13" s="140">
        <v>2050</v>
      </c>
      <c r="AH13" s="146" t="s">
        <v>1267</v>
      </c>
    </row>
    <row r="14" spans="1:34" ht="15" customHeight="1" thickTop="1"/>
    <row r="15" spans="1:34" ht="15" customHeight="1">
      <c r="A15" s="142" t="s">
        <v>1268</v>
      </c>
      <c r="B15" s="147" t="s">
        <v>1269</v>
      </c>
      <c r="C15" s="148">
        <v>13671.301758</v>
      </c>
      <c r="D15" s="148">
        <v>14314.519531</v>
      </c>
      <c r="E15" s="148">
        <v>14303.330078000001</v>
      </c>
      <c r="F15" s="148">
        <v>14308.396484000001</v>
      </c>
      <c r="G15" s="148">
        <v>14256.596680000001</v>
      </c>
      <c r="H15" s="148">
        <v>14176.139648</v>
      </c>
      <c r="I15" s="148">
        <v>14078.118164</v>
      </c>
      <c r="J15" s="148">
        <v>13976.814453000001</v>
      </c>
      <c r="K15" s="148">
        <v>13878.122069999999</v>
      </c>
      <c r="L15" s="148">
        <v>13768.430664</v>
      </c>
      <c r="M15" s="148">
        <v>13669.913086</v>
      </c>
      <c r="N15" s="148">
        <v>13575.454102</v>
      </c>
      <c r="O15" s="148">
        <v>13488.396484000001</v>
      </c>
      <c r="P15" s="148">
        <v>13423.620117</v>
      </c>
      <c r="Q15" s="148">
        <v>13372.300781</v>
      </c>
      <c r="R15" s="148">
        <v>13328.880859000001</v>
      </c>
      <c r="S15" s="148">
        <v>13286.728515999999</v>
      </c>
      <c r="T15" s="148">
        <v>13246.255859000001</v>
      </c>
      <c r="U15" s="148">
        <v>13211.389648</v>
      </c>
      <c r="V15" s="148">
        <v>13189.524414</v>
      </c>
      <c r="W15" s="148">
        <v>13176.627930000001</v>
      </c>
      <c r="X15" s="148">
        <v>13164.079102</v>
      </c>
      <c r="Y15" s="148">
        <v>13164.542969</v>
      </c>
      <c r="Z15" s="148">
        <v>13175.846680000001</v>
      </c>
      <c r="AA15" s="148">
        <v>13192.309569999999</v>
      </c>
      <c r="AB15" s="148">
        <v>13206.202148</v>
      </c>
      <c r="AC15" s="148">
        <v>13222.255859000001</v>
      </c>
      <c r="AD15" s="148">
        <v>13241.573242</v>
      </c>
      <c r="AE15" s="148">
        <v>13266.638671999999</v>
      </c>
      <c r="AF15" s="148">
        <v>13297.889648</v>
      </c>
      <c r="AG15" s="148">
        <v>13329.484375</v>
      </c>
      <c r="AH15" s="149">
        <v>-8.4400000000000002E-4</v>
      </c>
    </row>
    <row r="16" spans="1:34" ht="15" customHeight="1">
      <c r="A16" s="142" t="s">
        <v>1270</v>
      </c>
      <c r="B16" s="150" t="s">
        <v>1271</v>
      </c>
      <c r="C16" s="151">
        <v>13566.272461</v>
      </c>
      <c r="D16" s="151">
        <v>14198.884765999999</v>
      </c>
      <c r="E16" s="151">
        <v>14180.78125</v>
      </c>
      <c r="F16" s="151">
        <v>14177.533203000001</v>
      </c>
      <c r="G16" s="151">
        <v>14119.289062</v>
      </c>
      <c r="H16" s="151">
        <v>14032.574219</v>
      </c>
      <c r="I16" s="151">
        <v>13927.505859000001</v>
      </c>
      <c r="J16" s="151">
        <v>13818.984375</v>
      </c>
      <c r="K16" s="151">
        <v>13712.735352</v>
      </c>
      <c r="L16" s="151">
        <v>13595.154296999999</v>
      </c>
      <c r="M16" s="151">
        <v>13487.967773</v>
      </c>
      <c r="N16" s="151">
        <v>13383.467773</v>
      </c>
      <c r="O16" s="151">
        <v>13286.050781</v>
      </c>
      <c r="P16" s="151">
        <v>13209.783203000001</v>
      </c>
      <c r="Q16" s="151">
        <v>13145.910156</v>
      </c>
      <c r="R16" s="151">
        <v>13089.485352</v>
      </c>
      <c r="S16" s="151">
        <v>13032.987305000001</v>
      </c>
      <c r="T16" s="151">
        <v>12977.395508</v>
      </c>
      <c r="U16" s="151">
        <v>12926.477539</v>
      </c>
      <c r="V16" s="151">
        <v>12887.622069999999</v>
      </c>
      <c r="W16" s="151">
        <v>12856.550781</v>
      </c>
      <c r="X16" s="151">
        <v>12826.111328000001</v>
      </c>
      <c r="Y16" s="151">
        <v>12808.135742</v>
      </c>
      <c r="Z16" s="151">
        <v>12800.421875</v>
      </c>
      <c r="AA16" s="151">
        <v>12797.493164</v>
      </c>
      <c r="AB16" s="151">
        <v>12792.610352</v>
      </c>
      <c r="AC16" s="151">
        <v>12789.722656</v>
      </c>
      <c r="AD16" s="151">
        <v>12789.806640999999</v>
      </c>
      <c r="AE16" s="151">
        <v>12795.240234000001</v>
      </c>
      <c r="AF16" s="151">
        <v>12806.696289</v>
      </c>
      <c r="AG16" s="151">
        <v>12818.411133</v>
      </c>
      <c r="AH16" s="152">
        <v>-1.8879999999999999E-3</v>
      </c>
    </row>
    <row r="17" spans="1:34" ht="15" customHeight="1">
      <c r="A17" s="142" t="s">
        <v>1272</v>
      </c>
      <c r="B17" s="150" t="s">
        <v>1273</v>
      </c>
      <c r="C17" s="151">
        <v>29.083138000000002</v>
      </c>
      <c r="D17" s="151">
        <v>30.057677999999999</v>
      </c>
      <c r="E17" s="151">
        <v>28.809184999999999</v>
      </c>
      <c r="F17" s="151">
        <v>29.748546999999999</v>
      </c>
      <c r="G17" s="151">
        <v>29.559373999999998</v>
      </c>
      <c r="H17" s="151">
        <v>29.127882</v>
      </c>
      <c r="I17" s="151">
        <v>28.675025999999999</v>
      </c>
      <c r="J17" s="151">
        <v>28.163025000000001</v>
      </c>
      <c r="K17" s="151">
        <v>27.488669999999999</v>
      </c>
      <c r="L17" s="151">
        <v>26.950475999999998</v>
      </c>
      <c r="M17" s="151">
        <v>26.347155000000001</v>
      </c>
      <c r="N17" s="151">
        <v>25.982642999999999</v>
      </c>
      <c r="O17" s="151">
        <v>25.544505999999998</v>
      </c>
      <c r="P17" s="151">
        <v>25.279865000000001</v>
      </c>
      <c r="Q17" s="151">
        <v>25.064087000000001</v>
      </c>
      <c r="R17" s="151">
        <v>24.949407999999998</v>
      </c>
      <c r="S17" s="151">
        <v>24.870567000000001</v>
      </c>
      <c r="T17" s="151">
        <v>24.847747999999999</v>
      </c>
      <c r="U17" s="151">
        <v>24.842410999999998</v>
      </c>
      <c r="V17" s="151">
        <v>25.008146</v>
      </c>
      <c r="W17" s="151">
        <v>25.106459000000001</v>
      </c>
      <c r="X17" s="151">
        <v>25.288682999999999</v>
      </c>
      <c r="Y17" s="151">
        <v>25.544174000000002</v>
      </c>
      <c r="Z17" s="151">
        <v>25.840140999999999</v>
      </c>
      <c r="AA17" s="151">
        <v>26.189829</v>
      </c>
      <c r="AB17" s="151">
        <v>26.60416</v>
      </c>
      <c r="AC17" s="151">
        <v>26.886023000000002</v>
      </c>
      <c r="AD17" s="151">
        <v>27.282858000000001</v>
      </c>
      <c r="AE17" s="151">
        <v>27.686212999999999</v>
      </c>
      <c r="AF17" s="151">
        <v>28.173258000000001</v>
      </c>
      <c r="AG17" s="151">
        <v>28.677295999999998</v>
      </c>
      <c r="AH17" s="152">
        <v>-4.6799999999999999E-4</v>
      </c>
    </row>
    <row r="18" spans="1:34" ht="15" customHeight="1">
      <c r="A18" s="142" t="s">
        <v>1274</v>
      </c>
      <c r="B18" s="150" t="s">
        <v>1275</v>
      </c>
      <c r="C18" s="151">
        <v>50.569716999999997</v>
      </c>
      <c r="D18" s="151">
        <v>55.602012999999999</v>
      </c>
      <c r="E18" s="151">
        <v>60.030276999999998</v>
      </c>
      <c r="F18" s="151">
        <v>63.900246000000003</v>
      </c>
      <c r="G18" s="151">
        <v>67.168380999999997</v>
      </c>
      <c r="H18" s="151">
        <v>70.091781999999995</v>
      </c>
      <c r="I18" s="151">
        <v>72.517593000000005</v>
      </c>
      <c r="J18" s="151">
        <v>74.696999000000005</v>
      </c>
      <c r="K18" s="151">
        <v>76.822670000000002</v>
      </c>
      <c r="L18" s="151">
        <v>78.821083000000002</v>
      </c>
      <c r="M18" s="151">
        <v>80.881134000000003</v>
      </c>
      <c r="N18" s="151">
        <v>83.337211999999994</v>
      </c>
      <c r="O18" s="151">
        <v>85.255782999999994</v>
      </c>
      <c r="P18" s="151">
        <v>87.174484000000007</v>
      </c>
      <c r="Q18" s="151">
        <v>89.068595999999999</v>
      </c>
      <c r="R18" s="151">
        <v>90.369995000000003</v>
      </c>
      <c r="S18" s="151">
        <v>92.129874999999998</v>
      </c>
      <c r="T18" s="151">
        <v>93.742171999999997</v>
      </c>
      <c r="U18" s="151">
        <v>95.338027999999994</v>
      </c>
      <c r="V18" s="151">
        <v>96.917968999999999</v>
      </c>
      <c r="W18" s="151">
        <v>98.865500999999995</v>
      </c>
      <c r="X18" s="151">
        <v>100.171593</v>
      </c>
      <c r="Y18" s="151">
        <v>101.437012</v>
      </c>
      <c r="Z18" s="151">
        <v>102.866623</v>
      </c>
      <c r="AA18" s="151">
        <v>103.908401</v>
      </c>
      <c r="AB18" s="151">
        <v>104.77623</v>
      </c>
      <c r="AC18" s="151">
        <v>105.62288700000001</v>
      </c>
      <c r="AD18" s="151">
        <v>106.351669</v>
      </c>
      <c r="AE18" s="151">
        <v>107.18375399999999</v>
      </c>
      <c r="AF18" s="151">
        <v>107.88050800000001</v>
      </c>
      <c r="AG18" s="151">
        <v>108.537766</v>
      </c>
      <c r="AH18" s="152">
        <v>2.5784999999999999E-2</v>
      </c>
    </row>
    <row r="19" spans="1:34" ht="15" customHeight="1">
      <c r="A19" s="142" t="s">
        <v>1276</v>
      </c>
      <c r="B19" s="150" t="s">
        <v>1277</v>
      </c>
      <c r="C19" s="151">
        <v>3.0457709999999998</v>
      </c>
      <c r="D19" s="151">
        <v>3.397573</v>
      </c>
      <c r="E19" s="151">
        <v>3.7595719999999999</v>
      </c>
      <c r="F19" s="151">
        <v>3.8066070000000001</v>
      </c>
      <c r="G19" s="151">
        <v>3.661829</v>
      </c>
      <c r="H19" s="151">
        <v>3.548994</v>
      </c>
      <c r="I19" s="151">
        <v>3.4081929999999998</v>
      </c>
      <c r="J19" s="151">
        <v>3.2933880000000002</v>
      </c>
      <c r="K19" s="151">
        <v>3.2766690000000001</v>
      </c>
      <c r="L19" s="151">
        <v>3.174442</v>
      </c>
      <c r="M19" s="151">
        <v>3.0855990000000002</v>
      </c>
      <c r="N19" s="151">
        <v>3.0071340000000002</v>
      </c>
      <c r="O19" s="151">
        <v>2.960029</v>
      </c>
      <c r="P19" s="151">
        <v>2.8979529999999998</v>
      </c>
      <c r="Q19" s="151">
        <v>2.8640650000000001</v>
      </c>
      <c r="R19" s="151">
        <v>2.841939</v>
      </c>
      <c r="S19" s="151">
        <v>2.8258800000000002</v>
      </c>
      <c r="T19" s="151">
        <v>2.8151069999999998</v>
      </c>
      <c r="U19" s="151">
        <v>2.8071480000000002</v>
      </c>
      <c r="V19" s="151">
        <v>2.7988360000000001</v>
      </c>
      <c r="W19" s="151">
        <v>2.7924600000000002</v>
      </c>
      <c r="X19" s="151">
        <v>2.7882920000000002</v>
      </c>
      <c r="Y19" s="151">
        <v>2.7850000000000001</v>
      </c>
      <c r="Z19" s="151">
        <v>2.7901310000000001</v>
      </c>
      <c r="AA19" s="151">
        <v>2.7958099999999999</v>
      </c>
      <c r="AB19" s="151">
        <v>2.8052790000000001</v>
      </c>
      <c r="AC19" s="151">
        <v>2.8143340000000001</v>
      </c>
      <c r="AD19" s="151">
        <v>2.8230870000000001</v>
      </c>
      <c r="AE19" s="151">
        <v>2.8322340000000001</v>
      </c>
      <c r="AF19" s="151">
        <v>2.8386330000000002</v>
      </c>
      <c r="AG19" s="151">
        <v>2.8446820000000002</v>
      </c>
      <c r="AH19" s="152">
        <v>-2.274E-3</v>
      </c>
    </row>
    <row r="20" spans="1:34" ht="15" customHeight="1">
      <c r="A20" s="142" t="s">
        <v>1278</v>
      </c>
      <c r="B20" s="150" t="s">
        <v>1279</v>
      </c>
      <c r="C20" s="151">
        <v>2.9621240000000002</v>
      </c>
      <c r="D20" s="151">
        <v>2.9982449999999998</v>
      </c>
      <c r="E20" s="151">
        <v>2.901338</v>
      </c>
      <c r="F20" s="151">
        <v>2.7917260000000002</v>
      </c>
      <c r="G20" s="151">
        <v>2.606322</v>
      </c>
      <c r="H20" s="151">
        <v>2.484264</v>
      </c>
      <c r="I20" s="151">
        <v>2.3434810000000001</v>
      </c>
      <c r="J20" s="151">
        <v>2.2381350000000002</v>
      </c>
      <c r="K20" s="151">
        <v>2.168453</v>
      </c>
      <c r="L20" s="151">
        <v>2.0982379999999998</v>
      </c>
      <c r="M20" s="151">
        <v>2.0613920000000001</v>
      </c>
      <c r="N20" s="151">
        <v>1.9919750000000001</v>
      </c>
      <c r="O20" s="151">
        <v>1.9505589999999999</v>
      </c>
      <c r="P20" s="151">
        <v>1.8929819999999999</v>
      </c>
      <c r="Q20" s="151">
        <v>1.884055</v>
      </c>
      <c r="R20" s="151">
        <v>1.8787670000000001</v>
      </c>
      <c r="S20" s="151">
        <v>1.8814599999999999</v>
      </c>
      <c r="T20" s="151">
        <v>1.891948</v>
      </c>
      <c r="U20" s="151">
        <v>1.9106890000000001</v>
      </c>
      <c r="V20" s="151">
        <v>1.9197820000000001</v>
      </c>
      <c r="W20" s="151">
        <v>1.9497340000000001</v>
      </c>
      <c r="X20" s="151">
        <v>1.9729779999999999</v>
      </c>
      <c r="Y20" s="151">
        <v>1.9960530000000001</v>
      </c>
      <c r="Z20" s="151">
        <v>2.0314199999999998</v>
      </c>
      <c r="AA20" s="151">
        <v>2.0684140000000002</v>
      </c>
      <c r="AB20" s="151">
        <v>2.1078410000000001</v>
      </c>
      <c r="AC20" s="151">
        <v>2.1594370000000001</v>
      </c>
      <c r="AD20" s="151">
        <v>2.1999789999999999</v>
      </c>
      <c r="AE20" s="151">
        <v>2.2506390000000001</v>
      </c>
      <c r="AF20" s="151">
        <v>2.2934429999999999</v>
      </c>
      <c r="AG20" s="151">
        <v>2.3403700000000001</v>
      </c>
      <c r="AH20" s="152">
        <v>-7.8230000000000001E-3</v>
      </c>
    </row>
    <row r="21" spans="1:34" ht="15" customHeight="1">
      <c r="A21" s="142" t="s">
        <v>1280</v>
      </c>
      <c r="B21" s="150" t="s">
        <v>1281</v>
      </c>
      <c r="C21" s="151">
        <v>19.102308000000001</v>
      </c>
      <c r="D21" s="151">
        <v>23.298462000000001</v>
      </c>
      <c r="E21" s="151">
        <v>26.764911999999999</v>
      </c>
      <c r="F21" s="151">
        <v>30.328797999999999</v>
      </c>
      <c r="G21" s="151">
        <v>34.022224000000001</v>
      </c>
      <c r="H21" s="151">
        <v>38.019992999999999</v>
      </c>
      <c r="I21" s="151">
        <v>43.371437</v>
      </c>
      <c r="J21" s="151">
        <v>49.134590000000003</v>
      </c>
      <c r="K21" s="151">
        <v>55.320380999999998</v>
      </c>
      <c r="L21" s="151">
        <v>61.909950000000002</v>
      </c>
      <c r="M21" s="151">
        <v>69.236846999999997</v>
      </c>
      <c r="N21" s="151">
        <v>77.321983000000003</v>
      </c>
      <c r="O21" s="151">
        <v>86.276061999999996</v>
      </c>
      <c r="P21" s="151">
        <v>96.218063000000001</v>
      </c>
      <c r="Q21" s="151">
        <v>107.120537</v>
      </c>
      <c r="R21" s="151">
        <v>118.946167</v>
      </c>
      <c r="S21" s="151">
        <v>131.60205099999999</v>
      </c>
      <c r="T21" s="151">
        <v>145.10640000000001</v>
      </c>
      <c r="U21" s="151">
        <v>159.52946499999999</v>
      </c>
      <c r="V21" s="151">
        <v>174.743988</v>
      </c>
      <c r="W21" s="151">
        <v>190.81632999999999</v>
      </c>
      <c r="X21" s="151">
        <v>207.168182</v>
      </c>
      <c r="Y21" s="151">
        <v>224.033432</v>
      </c>
      <c r="Z21" s="151">
        <v>241.229446</v>
      </c>
      <c r="AA21" s="151">
        <v>259.15332000000001</v>
      </c>
      <c r="AB21" s="151">
        <v>276.56466699999999</v>
      </c>
      <c r="AC21" s="151">
        <v>294.28454599999998</v>
      </c>
      <c r="AD21" s="151">
        <v>312.30898999999999</v>
      </c>
      <c r="AE21" s="151">
        <v>330.61325099999999</v>
      </c>
      <c r="AF21" s="151">
        <v>349.14389</v>
      </c>
      <c r="AG21" s="151">
        <v>367.776184</v>
      </c>
      <c r="AH21" s="152">
        <v>0.103612</v>
      </c>
    </row>
    <row r="22" spans="1:34" ht="15" customHeight="1">
      <c r="A22" s="142" t="s">
        <v>1282</v>
      </c>
      <c r="B22" s="150" t="s">
        <v>1283</v>
      </c>
      <c r="C22" s="151">
        <v>0.26679399999999998</v>
      </c>
      <c r="D22" s="151">
        <v>0.281246</v>
      </c>
      <c r="E22" s="151">
        <v>0.28368599999999999</v>
      </c>
      <c r="F22" s="151">
        <v>0.286329</v>
      </c>
      <c r="G22" s="151">
        <v>0.28888000000000003</v>
      </c>
      <c r="H22" s="151">
        <v>0.29264200000000001</v>
      </c>
      <c r="I22" s="151">
        <v>0.29733700000000002</v>
      </c>
      <c r="J22" s="151">
        <v>0.30365300000000001</v>
      </c>
      <c r="K22" s="151">
        <v>0.31175599999999998</v>
      </c>
      <c r="L22" s="151">
        <v>0.32134800000000002</v>
      </c>
      <c r="M22" s="151">
        <v>0.33294200000000002</v>
      </c>
      <c r="N22" s="151">
        <v>0.34581499999999998</v>
      </c>
      <c r="O22" s="151">
        <v>0.35868</v>
      </c>
      <c r="P22" s="151">
        <v>0.37331999999999999</v>
      </c>
      <c r="Q22" s="151">
        <v>0.389266</v>
      </c>
      <c r="R22" s="151">
        <v>0.40872000000000003</v>
      </c>
      <c r="S22" s="151">
        <v>0.431035</v>
      </c>
      <c r="T22" s="151">
        <v>0.45664300000000002</v>
      </c>
      <c r="U22" s="151">
        <v>0.483871</v>
      </c>
      <c r="V22" s="151">
        <v>0.51326300000000002</v>
      </c>
      <c r="W22" s="151">
        <v>0.54649300000000001</v>
      </c>
      <c r="X22" s="151">
        <v>0.57809999999999995</v>
      </c>
      <c r="Y22" s="151">
        <v>0.61170899999999995</v>
      </c>
      <c r="Z22" s="151">
        <v>0.66799500000000001</v>
      </c>
      <c r="AA22" s="151">
        <v>0.70094100000000004</v>
      </c>
      <c r="AB22" s="151">
        <v>0.73378900000000002</v>
      </c>
      <c r="AC22" s="151">
        <v>0.76663599999999998</v>
      </c>
      <c r="AD22" s="151">
        <v>0.79934700000000003</v>
      </c>
      <c r="AE22" s="151">
        <v>0.83191199999999998</v>
      </c>
      <c r="AF22" s="151">
        <v>0.86411700000000002</v>
      </c>
      <c r="AG22" s="151">
        <v>0.89564500000000002</v>
      </c>
      <c r="AH22" s="152">
        <v>4.1195000000000002E-2</v>
      </c>
    </row>
    <row r="24" spans="1:34" ht="15" customHeight="1">
      <c r="A24" s="142" t="s">
        <v>1284</v>
      </c>
      <c r="B24" s="147" t="s">
        <v>1285</v>
      </c>
      <c r="C24" s="148">
        <v>800.25793499999997</v>
      </c>
      <c r="D24" s="148">
        <v>823.98535200000003</v>
      </c>
      <c r="E24" s="148">
        <v>836.03277600000001</v>
      </c>
      <c r="F24" s="148">
        <v>838.03619400000002</v>
      </c>
      <c r="G24" s="148">
        <v>840.95843500000001</v>
      </c>
      <c r="H24" s="148">
        <v>847.907104</v>
      </c>
      <c r="I24" s="148">
        <v>851.04974400000003</v>
      </c>
      <c r="J24" s="148">
        <v>852.47644000000003</v>
      </c>
      <c r="K24" s="148">
        <v>853.18182400000001</v>
      </c>
      <c r="L24" s="148">
        <v>852.97766100000001</v>
      </c>
      <c r="M24" s="148">
        <v>854.03454599999998</v>
      </c>
      <c r="N24" s="148">
        <v>856.79754600000001</v>
      </c>
      <c r="O24" s="148">
        <v>859.89373799999998</v>
      </c>
      <c r="P24" s="148">
        <v>864.01196300000004</v>
      </c>
      <c r="Q24" s="148">
        <v>870.09191899999996</v>
      </c>
      <c r="R24" s="148">
        <v>876.64587400000005</v>
      </c>
      <c r="S24" s="148">
        <v>882.45910600000002</v>
      </c>
      <c r="T24" s="148">
        <v>888.72412099999997</v>
      </c>
      <c r="U24" s="148">
        <v>896.11926300000005</v>
      </c>
      <c r="V24" s="148">
        <v>903.73761000000002</v>
      </c>
      <c r="W24" s="148">
        <v>911.35089100000005</v>
      </c>
      <c r="X24" s="148">
        <v>920.63494900000001</v>
      </c>
      <c r="Y24" s="148">
        <v>931.08300799999995</v>
      </c>
      <c r="Z24" s="148">
        <v>942.75341800000001</v>
      </c>
      <c r="AA24" s="148">
        <v>954.23333700000001</v>
      </c>
      <c r="AB24" s="148">
        <v>965.42828399999996</v>
      </c>
      <c r="AC24" s="148">
        <v>977.53308100000004</v>
      </c>
      <c r="AD24" s="148">
        <v>988.01501499999995</v>
      </c>
      <c r="AE24" s="148">
        <v>999.13177499999995</v>
      </c>
      <c r="AF24" s="148">
        <v>1011.112854</v>
      </c>
      <c r="AG24" s="148">
        <v>1023.11145</v>
      </c>
      <c r="AH24" s="149">
        <v>8.2229999999999994E-3</v>
      </c>
    </row>
    <row r="25" spans="1:34" ht="15" customHeight="1">
      <c r="A25" s="142" t="s">
        <v>1286</v>
      </c>
      <c r="B25" s="150" t="s">
        <v>1271</v>
      </c>
      <c r="C25" s="151">
        <v>537.36529499999995</v>
      </c>
      <c r="D25" s="151">
        <v>548.76769999999999</v>
      </c>
      <c r="E25" s="151">
        <v>552.78509499999996</v>
      </c>
      <c r="F25" s="151">
        <v>549.62518299999999</v>
      </c>
      <c r="G25" s="151">
        <v>547.50354000000004</v>
      </c>
      <c r="H25" s="151">
        <v>549.19708300000002</v>
      </c>
      <c r="I25" s="151">
        <v>549.06530799999996</v>
      </c>
      <c r="J25" s="151">
        <v>548.38464399999998</v>
      </c>
      <c r="K25" s="151">
        <v>547.99389599999995</v>
      </c>
      <c r="L25" s="151">
        <v>547.43322799999999</v>
      </c>
      <c r="M25" s="151">
        <v>548.21508800000004</v>
      </c>
      <c r="N25" s="151">
        <v>550.42797900000005</v>
      </c>
      <c r="O25" s="151">
        <v>552.94555700000001</v>
      </c>
      <c r="P25" s="151">
        <v>556.47558600000002</v>
      </c>
      <c r="Q25" s="151">
        <v>561.42871100000002</v>
      </c>
      <c r="R25" s="151">
        <v>566.73046899999997</v>
      </c>
      <c r="S25" s="151">
        <v>571.67529300000001</v>
      </c>
      <c r="T25" s="151">
        <v>577.34600799999998</v>
      </c>
      <c r="U25" s="151">
        <v>583.82965100000001</v>
      </c>
      <c r="V25" s="151">
        <v>590.25494400000002</v>
      </c>
      <c r="W25" s="151">
        <v>596.63958700000001</v>
      </c>
      <c r="X25" s="151">
        <v>603.90045199999997</v>
      </c>
      <c r="Y25" s="151">
        <v>612.02154499999995</v>
      </c>
      <c r="Z25" s="151">
        <v>620.43469200000004</v>
      </c>
      <c r="AA25" s="151">
        <v>628.36749299999997</v>
      </c>
      <c r="AB25" s="151">
        <v>636.06933600000002</v>
      </c>
      <c r="AC25" s="151">
        <v>644.27618399999994</v>
      </c>
      <c r="AD25" s="151">
        <v>651.77355999999997</v>
      </c>
      <c r="AE25" s="151">
        <v>659.879456</v>
      </c>
      <c r="AF25" s="151">
        <v>668.78491199999996</v>
      </c>
      <c r="AG25" s="151">
        <v>678.097534</v>
      </c>
      <c r="AH25" s="152">
        <v>7.7840000000000001E-3</v>
      </c>
    </row>
    <row r="26" spans="1:34" ht="15" customHeight="1">
      <c r="A26" s="142" t="s">
        <v>1287</v>
      </c>
      <c r="B26" s="150" t="s">
        <v>1273</v>
      </c>
      <c r="C26" s="151">
        <v>5.3740009999999998</v>
      </c>
      <c r="D26" s="151">
        <v>5.7661020000000001</v>
      </c>
      <c r="E26" s="151">
        <v>5.8160090000000002</v>
      </c>
      <c r="F26" s="151">
        <v>6.2270099999999999</v>
      </c>
      <c r="G26" s="151">
        <v>6.4173210000000003</v>
      </c>
      <c r="H26" s="151">
        <v>6.6312819999999997</v>
      </c>
      <c r="I26" s="151">
        <v>6.8056510000000001</v>
      </c>
      <c r="J26" s="151">
        <v>6.970396</v>
      </c>
      <c r="K26" s="151">
        <v>7.0994260000000002</v>
      </c>
      <c r="L26" s="151">
        <v>7.2757740000000002</v>
      </c>
      <c r="M26" s="151">
        <v>7.4525069999999998</v>
      </c>
      <c r="N26" s="151">
        <v>7.7292360000000002</v>
      </c>
      <c r="O26" s="151">
        <v>7.9904070000000003</v>
      </c>
      <c r="P26" s="151">
        <v>8.3163520000000002</v>
      </c>
      <c r="Q26" s="151">
        <v>8.6741259999999993</v>
      </c>
      <c r="R26" s="151">
        <v>9.0778470000000002</v>
      </c>
      <c r="S26" s="151">
        <v>9.4928629999999998</v>
      </c>
      <c r="T26" s="151">
        <v>9.9368739999999995</v>
      </c>
      <c r="U26" s="151">
        <v>10.41072</v>
      </c>
      <c r="V26" s="151">
        <v>10.959037</v>
      </c>
      <c r="W26" s="151">
        <v>11.483402</v>
      </c>
      <c r="X26" s="151">
        <v>12.083282000000001</v>
      </c>
      <c r="Y26" s="151">
        <v>12.750572</v>
      </c>
      <c r="Z26" s="151">
        <v>13.458055</v>
      </c>
      <c r="AA26" s="151">
        <v>14.205268</v>
      </c>
      <c r="AB26" s="151">
        <v>15.014208</v>
      </c>
      <c r="AC26" s="151">
        <v>15.775805999999999</v>
      </c>
      <c r="AD26" s="151">
        <v>16.624200999999999</v>
      </c>
      <c r="AE26" s="151">
        <v>17.518259</v>
      </c>
      <c r="AF26" s="151">
        <v>18.507935</v>
      </c>
      <c r="AG26" s="151">
        <v>19.548718999999998</v>
      </c>
      <c r="AH26" s="152">
        <v>4.3984000000000002E-2</v>
      </c>
    </row>
    <row r="27" spans="1:34" ht="15" customHeight="1">
      <c r="A27" s="142" t="s">
        <v>1288</v>
      </c>
      <c r="B27" s="150" t="s">
        <v>1275</v>
      </c>
      <c r="C27" s="151">
        <v>256.44326799999999</v>
      </c>
      <c r="D27" s="151">
        <v>268.22863799999999</v>
      </c>
      <c r="E27" s="151">
        <v>276.07791099999997</v>
      </c>
      <c r="F27" s="151">
        <v>280.67852800000003</v>
      </c>
      <c r="G27" s="151">
        <v>285.38256799999999</v>
      </c>
      <c r="H27" s="151">
        <v>290.30444299999999</v>
      </c>
      <c r="I27" s="151">
        <v>293.320831</v>
      </c>
      <c r="J27" s="151">
        <v>295.19992100000002</v>
      </c>
      <c r="K27" s="151">
        <v>296.10736100000003</v>
      </c>
      <c r="L27" s="151">
        <v>296.22882099999998</v>
      </c>
      <c r="M27" s="151">
        <v>296.26577800000001</v>
      </c>
      <c r="N27" s="151">
        <v>296.47427399999998</v>
      </c>
      <c r="O27" s="151">
        <v>296.72491500000001</v>
      </c>
      <c r="P27" s="151">
        <v>296.91326900000001</v>
      </c>
      <c r="Q27" s="151">
        <v>297.60089099999999</v>
      </c>
      <c r="R27" s="151">
        <v>298.36437999999998</v>
      </c>
      <c r="S27" s="151">
        <v>298.734711</v>
      </c>
      <c r="T27" s="151">
        <v>298.80026199999998</v>
      </c>
      <c r="U27" s="151">
        <v>299.14636200000001</v>
      </c>
      <c r="V27" s="151">
        <v>299.69543499999997</v>
      </c>
      <c r="W27" s="151">
        <v>300.29925500000002</v>
      </c>
      <c r="X27" s="151">
        <v>301.61273199999999</v>
      </c>
      <c r="Y27" s="151">
        <v>303.15234400000003</v>
      </c>
      <c r="Z27" s="151">
        <v>305.57614100000001</v>
      </c>
      <c r="AA27" s="151">
        <v>308.24707000000001</v>
      </c>
      <c r="AB27" s="151">
        <v>310.79681399999998</v>
      </c>
      <c r="AC27" s="151">
        <v>313.79342700000001</v>
      </c>
      <c r="AD27" s="151">
        <v>315.78698700000001</v>
      </c>
      <c r="AE27" s="151">
        <v>317.74969499999997</v>
      </c>
      <c r="AF27" s="151">
        <v>319.667145</v>
      </c>
      <c r="AG27" s="151">
        <v>321.13159200000001</v>
      </c>
      <c r="AH27" s="152">
        <v>7.5259999999999997E-3</v>
      </c>
    </row>
    <row r="28" spans="1:34" ht="15" customHeight="1">
      <c r="A28" s="142" t="s">
        <v>1289</v>
      </c>
      <c r="B28" s="150" t="s">
        <v>1279</v>
      </c>
      <c r="C28" s="151">
        <v>0.192056</v>
      </c>
      <c r="D28" s="151">
        <v>0.29204000000000002</v>
      </c>
      <c r="E28" s="151">
        <v>0.39564700000000003</v>
      </c>
      <c r="F28" s="151">
        <v>0.49292999999999998</v>
      </c>
      <c r="G28" s="151">
        <v>0.58813400000000005</v>
      </c>
      <c r="H28" s="151">
        <v>0.67804600000000004</v>
      </c>
      <c r="I28" s="151">
        <v>0.73989899999999997</v>
      </c>
      <c r="J28" s="151">
        <v>0.79854999999999998</v>
      </c>
      <c r="K28" s="151">
        <v>0.85418400000000005</v>
      </c>
      <c r="L28" s="151">
        <v>0.90786100000000003</v>
      </c>
      <c r="M28" s="151">
        <v>0.96123499999999995</v>
      </c>
      <c r="N28" s="151">
        <v>1.01529</v>
      </c>
      <c r="O28" s="151">
        <v>1.0681320000000001</v>
      </c>
      <c r="P28" s="151">
        <v>1.1220600000000001</v>
      </c>
      <c r="Q28" s="151">
        <v>1.1785270000000001</v>
      </c>
      <c r="R28" s="151">
        <v>1.2358279999999999</v>
      </c>
      <c r="S28" s="151">
        <v>1.2919240000000001</v>
      </c>
      <c r="T28" s="151">
        <v>1.3486229999999999</v>
      </c>
      <c r="U28" s="151">
        <v>1.408485</v>
      </c>
      <c r="V28" s="151">
        <v>1.4703269999999999</v>
      </c>
      <c r="W28" s="151">
        <v>1.534027</v>
      </c>
      <c r="X28" s="151">
        <v>1.6019350000000001</v>
      </c>
      <c r="Y28" s="151">
        <v>1.6745209999999999</v>
      </c>
      <c r="Z28" s="151">
        <v>1.749476</v>
      </c>
      <c r="AA28" s="151">
        <v>1.8252079999999999</v>
      </c>
      <c r="AB28" s="151">
        <v>1.903197</v>
      </c>
      <c r="AC28" s="151">
        <v>1.9834350000000001</v>
      </c>
      <c r="AD28" s="151">
        <v>2.065782</v>
      </c>
      <c r="AE28" s="151">
        <v>2.1526809999999998</v>
      </c>
      <c r="AF28" s="151">
        <v>2.2453120000000002</v>
      </c>
      <c r="AG28" s="151">
        <v>2.3417319999999999</v>
      </c>
      <c r="AH28" s="152">
        <v>8.6934999999999998E-2</v>
      </c>
    </row>
    <row r="29" spans="1:34" ht="15" customHeight="1">
      <c r="A29" s="142" t="s">
        <v>1290</v>
      </c>
      <c r="B29" s="150" t="s">
        <v>1277</v>
      </c>
      <c r="C29" s="151">
        <v>0.832839</v>
      </c>
      <c r="D29" s="151">
        <v>0.82390399999999997</v>
      </c>
      <c r="E29" s="151">
        <v>0.79288499999999995</v>
      </c>
      <c r="F29" s="151">
        <v>0.79202300000000003</v>
      </c>
      <c r="G29" s="151">
        <v>0.79186199999999995</v>
      </c>
      <c r="H29" s="151">
        <v>0.76921499999999998</v>
      </c>
      <c r="I29" s="151">
        <v>0.740259</v>
      </c>
      <c r="J29" s="151">
        <v>0.71118499999999996</v>
      </c>
      <c r="K29" s="151">
        <v>0.68279900000000004</v>
      </c>
      <c r="L29" s="151">
        <v>0.65618799999999999</v>
      </c>
      <c r="M29" s="151">
        <v>0.63270999999999999</v>
      </c>
      <c r="N29" s="151">
        <v>0.61184700000000003</v>
      </c>
      <c r="O29" s="151">
        <v>0.59479899999999997</v>
      </c>
      <c r="P29" s="151">
        <v>0.58304199999999995</v>
      </c>
      <c r="Q29" s="151">
        <v>0.57486499999999996</v>
      </c>
      <c r="R29" s="151">
        <v>0.56902799999999998</v>
      </c>
      <c r="S29" s="151">
        <v>0.56305000000000005</v>
      </c>
      <c r="T29" s="151">
        <v>0.55797600000000003</v>
      </c>
      <c r="U29" s="151">
        <v>0.55487200000000003</v>
      </c>
      <c r="V29" s="151">
        <v>0.55360299999999996</v>
      </c>
      <c r="W29" s="151">
        <v>0.55432300000000001</v>
      </c>
      <c r="X29" s="151">
        <v>0.55801000000000001</v>
      </c>
      <c r="Y29" s="151">
        <v>0.56462800000000002</v>
      </c>
      <c r="Z29" s="151">
        <v>0.57356700000000005</v>
      </c>
      <c r="AA29" s="151">
        <v>0.58430400000000005</v>
      </c>
      <c r="AB29" s="151">
        <v>0.59700399999999998</v>
      </c>
      <c r="AC29" s="151">
        <v>0.61155499999999996</v>
      </c>
      <c r="AD29" s="151">
        <v>0.62568400000000002</v>
      </c>
      <c r="AE29" s="151">
        <v>0.64423900000000001</v>
      </c>
      <c r="AF29" s="151">
        <v>0.66824499999999998</v>
      </c>
      <c r="AG29" s="151">
        <v>0.69845400000000002</v>
      </c>
      <c r="AH29" s="152">
        <v>-5.8479999999999999E-3</v>
      </c>
    </row>
    <row r="30" spans="1:34" ht="15" customHeight="1">
      <c r="A30" s="142" t="s">
        <v>1291</v>
      </c>
      <c r="B30" s="150" t="s">
        <v>1281</v>
      </c>
      <c r="C30" s="151">
        <v>5.0411999999999998E-2</v>
      </c>
      <c r="D30" s="151">
        <v>0.106959</v>
      </c>
      <c r="E30" s="151">
        <v>0.16520499999999999</v>
      </c>
      <c r="F30" s="151">
        <v>0.22054499999999999</v>
      </c>
      <c r="G30" s="151">
        <v>0.27501799999999998</v>
      </c>
      <c r="H30" s="151">
        <v>0.32705299999999998</v>
      </c>
      <c r="I30" s="151">
        <v>0.37781100000000001</v>
      </c>
      <c r="J30" s="151">
        <v>0.41175499999999998</v>
      </c>
      <c r="K30" s="151">
        <v>0.44418200000000002</v>
      </c>
      <c r="L30" s="151">
        <v>0.47583900000000001</v>
      </c>
      <c r="M30" s="151">
        <v>0.50727500000000003</v>
      </c>
      <c r="N30" s="151">
        <v>0.53895800000000005</v>
      </c>
      <c r="O30" s="151">
        <v>0.56994800000000001</v>
      </c>
      <c r="P30" s="151">
        <v>0.60164499999999999</v>
      </c>
      <c r="Q30" s="151">
        <v>0.63478599999999996</v>
      </c>
      <c r="R30" s="151">
        <v>0.66836200000000001</v>
      </c>
      <c r="S30" s="151">
        <v>0.70123400000000002</v>
      </c>
      <c r="T30" s="151">
        <v>0.73437399999999997</v>
      </c>
      <c r="U30" s="151">
        <v>0.769154</v>
      </c>
      <c r="V30" s="151">
        <v>0.80427199999999999</v>
      </c>
      <c r="W30" s="151">
        <v>0.84032200000000001</v>
      </c>
      <c r="X30" s="151">
        <v>0.87861</v>
      </c>
      <c r="Y30" s="151">
        <v>0.919431</v>
      </c>
      <c r="Z30" s="151">
        <v>0.96151600000000004</v>
      </c>
      <c r="AA30" s="151">
        <v>1.004006</v>
      </c>
      <c r="AB30" s="151">
        <v>1.0477300000000001</v>
      </c>
      <c r="AC30" s="151">
        <v>1.0926800000000001</v>
      </c>
      <c r="AD30" s="151">
        <v>1.138779</v>
      </c>
      <c r="AE30" s="151">
        <v>1.1874499999999999</v>
      </c>
      <c r="AF30" s="151">
        <v>1.2393430000000001</v>
      </c>
      <c r="AG30" s="151">
        <v>1.293439</v>
      </c>
      <c r="AH30" s="152">
        <v>0.114227</v>
      </c>
    </row>
    <row r="31" spans="1:34" ht="15" customHeight="1">
      <c r="A31" s="142" t="s">
        <v>1292</v>
      </c>
      <c r="B31" s="150" t="s">
        <v>1283</v>
      </c>
      <c r="C31" s="151">
        <v>0</v>
      </c>
      <c r="D31" s="151">
        <v>0</v>
      </c>
      <c r="E31" s="151">
        <v>0</v>
      </c>
      <c r="F31" s="151">
        <v>0</v>
      </c>
      <c r="G31" s="151">
        <v>0</v>
      </c>
      <c r="H31" s="151">
        <v>0</v>
      </c>
      <c r="I31" s="151">
        <v>0</v>
      </c>
      <c r="J31" s="151">
        <v>0</v>
      </c>
      <c r="K31" s="151">
        <v>0</v>
      </c>
      <c r="L31" s="151">
        <v>0</v>
      </c>
      <c r="M31" s="151">
        <v>0</v>
      </c>
      <c r="N31" s="151">
        <v>0</v>
      </c>
      <c r="O31" s="151">
        <v>0</v>
      </c>
      <c r="P31" s="151">
        <v>0</v>
      </c>
      <c r="Q31" s="151">
        <v>0</v>
      </c>
      <c r="R31" s="151">
        <v>0</v>
      </c>
      <c r="S31" s="151">
        <v>0</v>
      </c>
      <c r="T31" s="151">
        <v>0</v>
      </c>
      <c r="U31" s="151">
        <v>0</v>
      </c>
      <c r="V31" s="151">
        <v>0</v>
      </c>
      <c r="W31" s="151">
        <v>0</v>
      </c>
      <c r="X31" s="151">
        <v>0</v>
      </c>
      <c r="Y31" s="151">
        <v>0</v>
      </c>
      <c r="Z31" s="151">
        <v>0</v>
      </c>
      <c r="AA31" s="151">
        <v>0</v>
      </c>
      <c r="AB31" s="151">
        <v>0</v>
      </c>
      <c r="AC31" s="151">
        <v>0</v>
      </c>
      <c r="AD31" s="151">
        <v>0</v>
      </c>
      <c r="AE31" s="151">
        <v>0</v>
      </c>
      <c r="AF31" s="151">
        <v>0</v>
      </c>
      <c r="AG31" s="151">
        <v>0</v>
      </c>
      <c r="AH31" s="152" t="s">
        <v>1293</v>
      </c>
    </row>
    <row r="33" spans="1:34" ht="15" customHeight="1">
      <c r="A33" s="142" t="s">
        <v>1294</v>
      </c>
      <c r="B33" s="147" t="s">
        <v>1295</v>
      </c>
      <c r="C33" s="148">
        <v>5217.8559569999998</v>
      </c>
      <c r="D33" s="148">
        <v>5317.6054690000001</v>
      </c>
      <c r="E33" s="148">
        <v>5450.7954099999997</v>
      </c>
      <c r="F33" s="148">
        <v>5457.8085940000001</v>
      </c>
      <c r="G33" s="148">
        <v>5467.8398440000001</v>
      </c>
      <c r="H33" s="148">
        <v>5485.3818359999996</v>
      </c>
      <c r="I33" s="148">
        <v>5461.3046880000002</v>
      </c>
      <c r="J33" s="148">
        <v>5423.970703</v>
      </c>
      <c r="K33" s="148">
        <v>5386.6635740000002</v>
      </c>
      <c r="L33" s="148">
        <v>5347.783203</v>
      </c>
      <c r="M33" s="148">
        <v>5317.5126950000003</v>
      </c>
      <c r="N33" s="148">
        <v>5290.4091799999997</v>
      </c>
      <c r="O33" s="148">
        <v>5259.7158200000003</v>
      </c>
      <c r="P33" s="148">
        <v>5236.5668949999999</v>
      </c>
      <c r="Q33" s="148">
        <v>5226.1284180000002</v>
      </c>
      <c r="R33" s="148">
        <v>5225.1411129999997</v>
      </c>
      <c r="S33" s="148">
        <v>5221.9516599999997</v>
      </c>
      <c r="T33" s="148">
        <v>5225.7172849999997</v>
      </c>
      <c r="U33" s="148">
        <v>5242.4086909999996</v>
      </c>
      <c r="V33" s="148">
        <v>5260.0073240000002</v>
      </c>
      <c r="W33" s="148">
        <v>5275.6992190000001</v>
      </c>
      <c r="X33" s="148">
        <v>5307.4057620000003</v>
      </c>
      <c r="Y33" s="148">
        <v>5355.0693359999996</v>
      </c>
      <c r="Z33" s="148">
        <v>5408.3222660000001</v>
      </c>
      <c r="AA33" s="148">
        <v>5456.201172</v>
      </c>
      <c r="AB33" s="148">
        <v>5505.2827150000003</v>
      </c>
      <c r="AC33" s="148">
        <v>5555.1411129999997</v>
      </c>
      <c r="AD33" s="148">
        <v>5603.5043949999999</v>
      </c>
      <c r="AE33" s="148">
        <v>5657.3642579999996</v>
      </c>
      <c r="AF33" s="148">
        <v>5715.7905270000001</v>
      </c>
      <c r="AG33" s="148">
        <v>5776.8583980000003</v>
      </c>
      <c r="AH33" s="149">
        <v>3.398E-3</v>
      </c>
    </row>
    <row r="34" spans="1:34" ht="15" customHeight="1">
      <c r="A34" s="142" t="s">
        <v>1296</v>
      </c>
      <c r="B34" s="150" t="s">
        <v>1297</v>
      </c>
      <c r="C34" s="151">
        <v>519.80297900000005</v>
      </c>
      <c r="D34" s="151">
        <v>528.72796600000004</v>
      </c>
      <c r="E34" s="151">
        <v>539.22259499999996</v>
      </c>
      <c r="F34" s="151">
        <v>536.61456299999998</v>
      </c>
      <c r="G34" s="151">
        <v>535.45886199999995</v>
      </c>
      <c r="H34" s="151">
        <v>535.66143799999998</v>
      </c>
      <c r="I34" s="151">
        <v>534.01721199999997</v>
      </c>
      <c r="J34" s="151">
        <v>533.60943599999996</v>
      </c>
      <c r="K34" s="151">
        <v>535.85546899999997</v>
      </c>
      <c r="L34" s="151">
        <v>540.06402600000001</v>
      </c>
      <c r="M34" s="151">
        <v>546.19757100000004</v>
      </c>
      <c r="N34" s="151">
        <v>552.76818800000001</v>
      </c>
      <c r="O34" s="151">
        <v>559.64825399999995</v>
      </c>
      <c r="P34" s="151">
        <v>567.39227300000005</v>
      </c>
      <c r="Q34" s="151">
        <v>576.45111099999997</v>
      </c>
      <c r="R34" s="151">
        <v>586.20715299999995</v>
      </c>
      <c r="S34" s="151">
        <v>595.60754399999996</v>
      </c>
      <c r="T34" s="151">
        <v>606.64984100000004</v>
      </c>
      <c r="U34" s="151">
        <v>618.95385699999997</v>
      </c>
      <c r="V34" s="151">
        <v>631.76232900000002</v>
      </c>
      <c r="W34" s="151">
        <v>644.13568099999998</v>
      </c>
      <c r="X34" s="151">
        <v>659.21112100000005</v>
      </c>
      <c r="Y34" s="151">
        <v>676.286743</v>
      </c>
      <c r="Z34" s="151">
        <v>694.142517</v>
      </c>
      <c r="AA34" s="151">
        <v>711.428223</v>
      </c>
      <c r="AB34" s="151">
        <v>729.30413799999997</v>
      </c>
      <c r="AC34" s="151">
        <v>748.21813999999995</v>
      </c>
      <c r="AD34" s="151">
        <v>767.75659199999996</v>
      </c>
      <c r="AE34" s="151">
        <v>788.57342500000004</v>
      </c>
      <c r="AF34" s="151">
        <v>810.30462599999998</v>
      </c>
      <c r="AG34" s="151">
        <v>832.73944100000006</v>
      </c>
      <c r="AH34" s="152">
        <v>1.5833E-2</v>
      </c>
    </row>
    <row r="35" spans="1:34" ht="15" customHeight="1">
      <c r="A35" s="142" t="s">
        <v>1298</v>
      </c>
      <c r="B35" s="150" t="s">
        <v>1275</v>
      </c>
      <c r="C35" s="151">
        <v>4646.5356449999999</v>
      </c>
      <c r="D35" s="151">
        <v>4734.998047</v>
      </c>
      <c r="E35" s="151">
        <v>4855.5825199999999</v>
      </c>
      <c r="F35" s="151">
        <v>4864.7739259999998</v>
      </c>
      <c r="G35" s="151">
        <v>4876.078125</v>
      </c>
      <c r="H35" s="151">
        <v>4893.7441410000001</v>
      </c>
      <c r="I35" s="151">
        <v>4872.1284180000002</v>
      </c>
      <c r="J35" s="151">
        <v>4836.0864259999998</v>
      </c>
      <c r="K35" s="151">
        <v>4797.3085940000001</v>
      </c>
      <c r="L35" s="151">
        <v>4754.7866210000002</v>
      </c>
      <c r="M35" s="151">
        <v>4718.6748049999997</v>
      </c>
      <c r="N35" s="151">
        <v>4685.0068359999996</v>
      </c>
      <c r="O35" s="151">
        <v>4647.1787109999996</v>
      </c>
      <c r="P35" s="151">
        <v>4615.5566410000001</v>
      </c>
      <c r="Q35" s="151">
        <v>4594.8149409999996</v>
      </c>
      <c r="R35" s="151">
        <v>4582.3720700000003</v>
      </c>
      <c r="S35" s="151">
        <v>4567.7426759999998</v>
      </c>
      <c r="T35" s="151">
        <v>4557.919922</v>
      </c>
      <c r="U35" s="151">
        <v>4559.1689450000003</v>
      </c>
      <c r="V35" s="151">
        <v>4560.357422</v>
      </c>
      <c r="W35" s="151">
        <v>4559.6655270000001</v>
      </c>
      <c r="X35" s="151">
        <v>4571.6098629999997</v>
      </c>
      <c r="Y35" s="151">
        <v>4596.7587890000004</v>
      </c>
      <c r="Z35" s="151">
        <v>4626.0634769999997</v>
      </c>
      <c r="AA35" s="151">
        <v>4650.1357420000004</v>
      </c>
      <c r="AB35" s="151">
        <v>4674.2866210000002</v>
      </c>
      <c r="AC35" s="151">
        <v>4697.6713870000003</v>
      </c>
      <c r="AD35" s="151">
        <v>4718.3549800000001</v>
      </c>
      <c r="AE35" s="151">
        <v>4742.4560549999997</v>
      </c>
      <c r="AF35" s="151">
        <v>4769.2392579999996</v>
      </c>
      <c r="AG35" s="151">
        <v>4796.9653319999998</v>
      </c>
      <c r="AH35" s="152">
        <v>1.0629999999999999E-3</v>
      </c>
    </row>
    <row r="36" spans="1:34" ht="15" customHeight="1">
      <c r="A36" s="142" t="s">
        <v>1299</v>
      </c>
      <c r="B36" s="150" t="s">
        <v>1277</v>
      </c>
      <c r="C36" s="151">
        <v>47.953014000000003</v>
      </c>
      <c r="D36" s="151">
        <v>49.796066000000003</v>
      </c>
      <c r="E36" s="151">
        <v>51.420200000000001</v>
      </c>
      <c r="F36" s="151">
        <v>51.281097000000003</v>
      </c>
      <c r="G36" s="151">
        <v>50.669235</v>
      </c>
      <c r="H36" s="151">
        <v>49.849918000000002</v>
      </c>
      <c r="I36" s="151">
        <v>48.577969000000003</v>
      </c>
      <c r="J36" s="151">
        <v>47.252625000000002</v>
      </c>
      <c r="K36" s="151">
        <v>46.039627000000003</v>
      </c>
      <c r="L36" s="151">
        <v>45.008063999999997</v>
      </c>
      <c r="M36" s="151">
        <v>44.242835999999997</v>
      </c>
      <c r="N36" s="151">
        <v>43.723736000000002</v>
      </c>
      <c r="O36" s="151">
        <v>43.480803999999999</v>
      </c>
      <c r="P36" s="151">
        <v>43.676291999999997</v>
      </c>
      <c r="Q36" s="151">
        <v>44.361843</v>
      </c>
      <c r="R36" s="151">
        <v>45.477837000000001</v>
      </c>
      <c r="S36" s="151">
        <v>46.936019999999999</v>
      </c>
      <c r="T36" s="151">
        <v>48.865752999999998</v>
      </c>
      <c r="U36" s="151">
        <v>51.342182000000001</v>
      </c>
      <c r="V36" s="151">
        <v>54.241298999999998</v>
      </c>
      <c r="W36" s="151">
        <v>57.555774999999997</v>
      </c>
      <c r="X36" s="151">
        <v>61.450592</v>
      </c>
      <c r="Y36" s="151">
        <v>66.011893999999998</v>
      </c>
      <c r="Z36" s="151">
        <v>71.184028999999995</v>
      </c>
      <c r="AA36" s="151">
        <v>76.766784999999999</v>
      </c>
      <c r="AB36" s="151">
        <v>82.819641000000004</v>
      </c>
      <c r="AC36" s="151">
        <v>89.359313999999998</v>
      </c>
      <c r="AD36" s="151">
        <v>96.402466000000004</v>
      </c>
      <c r="AE36" s="151">
        <v>104.171432</v>
      </c>
      <c r="AF36" s="151">
        <v>112.82753</v>
      </c>
      <c r="AG36" s="151">
        <v>122.398483</v>
      </c>
      <c r="AH36" s="152">
        <v>3.1727999999999999E-2</v>
      </c>
    </row>
    <row r="37" spans="1:34" ht="15" customHeight="1">
      <c r="A37" s="142" t="s">
        <v>1300</v>
      </c>
      <c r="B37" s="150" t="s">
        <v>1279</v>
      </c>
      <c r="C37" s="151">
        <v>1.6285350000000001</v>
      </c>
      <c r="D37" s="151">
        <v>1.7755810000000001</v>
      </c>
      <c r="E37" s="151">
        <v>1.9411069999999999</v>
      </c>
      <c r="F37" s="151">
        <v>2.0563570000000002</v>
      </c>
      <c r="G37" s="151">
        <v>2.1632389999999999</v>
      </c>
      <c r="H37" s="151">
        <v>2.2662529999999999</v>
      </c>
      <c r="I37" s="151">
        <v>2.347648</v>
      </c>
      <c r="J37" s="151">
        <v>2.4197860000000002</v>
      </c>
      <c r="K37" s="151">
        <v>2.492543</v>
      </c>
      <c r="L37" s="151">
        <v>2.5632769999999998</v>
      </c>
      <c r="M37" s="151">
        <v>2.6395200000000001</v>
      </c>
      <c r="N37" s="151">
        <v>2.7182200000000001</v>
      </c>
      <c r="O37" s="151">
        <v>2.7971400000000002</v>
      </c>
      <c r="P37" s="151">
        <v>2.887197</v>
      </c>
      <c r="Q37" s="151">
        <v>2.9905279999999999</v>
      </c>
      <c r="R37" s="151">
        <v>3.096587</v>
      </c>
      <c r="S37" s="151">
        <v>3.2030029999999998</v>
      </c>
      <c r="T37" s="151">
        <v>3.3186979999999999</v>
      </c>
      <c r="U37" s="151">
        <v>3.4504679999999999</v>
      </c>
      <c r="V37" s="151">
        <v>3.5885899999999999</v>
      </c>
      <c r="W37" s="151">
        <v>3.7303989999999998</v>
      </c>
      <c r="X37" s="151">
        <v>3.8904450000000002</v>
      </c>
      <c r="Y37" s="151">
        <v>4.0669959999999996</v>
      </c>
      <c r="Z37" s="151">
        <v>4.2518130000000003</v>
      </c>
      <c r="AA37" s="151">
        <v>4.4373019999999999</v>
      </c>
      <c r="AB37" s="151">
        <v>4.6319340000000002</v>
      </c>
      <c r="AC37" s="151">
        <v>4.838165</v>
      </c>
      <c r="AD37" s="151">
        <v>5.0548570000000002</v>
      </c>
      <c r="AE37" s="151">
        <v>5.2874689999999998</v>
      </c>
      <c r="AF37" s="151">
        <v>5.5277960000000004</v>
      </c>
      <c r="AG37" s="151">
        <v>5.7837829999999997</v>
      </c>
      <c r="AH37" s="152">
        <v>4.3151000000000002E-2</v>
      </c>
    </row>
    <row r="38" spans="1:34" ht="15" customHeight="1">
      <c r="A38" s="142" t="s">
        <v>1301</v>
      </c>
      <c r="B38" s="150" t="s">
        <v>1302</v>
      </c>
      <c r="C38" s="151">
        <v>1.6984699999999999</v>
      </c>
      <c r="D38" s="151">
        <v>1.86174</v>
      </c>
      <c r="E38" s="151">
        <v>1.933295</v>
      </c>
      <c r="F38" s="151">
        <v>2.1415099999999998</v>
      </c>
      <c r="G38" s="151">
        <v>2.2845409999999999</v>
      </c>
      <c r="H38" s="151">
        <v>2.4274460000000002</v>
      </c>
      <c r="I38" s="151">
        <v>2.5662669999999999</v>
      </c>
      <c r="J38" s="151">
        <v>2.7081689999999998</v>
      </c>
      <c r="K38" s="151">
        <v>2.8471280000000001</v>
      </c>
      <c r="L38" s="151">
        <v>3.0150950000000001</v>
      </c>
      <c r="M38" s="151">
        <v>3.1821269999999999</v>
      </c>
      <c r="N38" s="151">
        <v>3.3839839999999999</v>
      </c>
      <c r="O38" s="151">
        <v>3.5731280000000001</v>
      </c>
      <c r="P38" s="151">
        <v>3.7869060000000001</v>
      </c>
      <c r="Q38" s="151">
        <v>4.0070180000000004</v>
      </c>
      <c r="R38" s="151">
        <v>4.2444059999999997</v>
      </c>
      <c r="S38" s="151">
        <v>4.4812919999999998</v>
      </c>
      <c r="T38" s="151">
        <v>4.7357290000000001</v>
      </c>
      <c r="U38" s="151">
        <v>5.0005129999999998</v>
      </c>
      <c r="V38" s="151">
        <v>5.2968729999999997</v>
      </c>
      <c r="W38" s="151">
        <v>5.5751670000000004</v>
      </c>
      <c r="X38" s="151">
        <v>5.90801</v>
      </c>
      <c r="Y38" s="151">
        <v>6.2858720000000003</v>
      </c>
      <c r="Z38" s="151">
        <v>6.6840830000000002</v>
      </c>
      <c r="AA38" s="151">
        <v>7.0980800000000004</v>
      </c>
      <c r="AB38" s="151">
        <v>7.5543180000000003</v>
      </c>
      <c r="AC38" s="151">
        <v>8.0015280000000004</v>
      </c>
      <c r="AD38" s="151">
        <v>8.5031879999999997</v>
      </c>
      <c r="AE38" s="151">
        <v>9.0374689999999998</v>
      </c>
      <c r="AF38" s="151">
        <v>9.6199049999999993</v>
      </c>
      <c r="AG38" s="151">
        <v>10.242202000000001</v>
      </c>
      <c r="AH38" s="152">
        <v>6.1723E-2</v>
      </c>
    </row>
    <row r="39" spans="1:34">
      <c r="A39" s="142" t="s">
        <v>1303</v>
      </c>
      <c r="B39" s="150" t="s">
        <v>1281</v>
      </c>
      <c r="C39" s="151">
        <v>0.10432</v>
      </c>
      <c r="D39" s="151">
        <v>0.18693299999999999</v>
      </c>
      <c r="E39" s="151">
        <v>0.283273</v>
      </c>
      <c r="F39" s="151">
        <v>0.376861</v>
      </c>
      <c r="G39" s="151">
        <v>0.470084</v>
      </c>
      <c r="H39" s="151">
        <v>0.56363099999999999</v>
      </c>
      <c r="I39" s="151">
        <v>0.65129700000000001</v>
      </c>
      <c r="J39" s="151">
        <v>0.73510399999999998</v>
      </c>
      <c r="K39" s="151">
        <v>0.81846399999999997</v>
      </c>
      <c r="L39" s="151">
        <v>0.90127400000000002</v>
      </c>
      <c r="M39" s="151">
        <v>0.98502900000000004</v>
      </c>
      <c r="N39" s="151">
        <v>1.068967</v>
      </c>
      <c r="O39" s="151">
        <v>1.1512389999999999</v>
      </c>
      <c r="P39" s="151">
        <v>1.2342249999999999</v>
      </c>
      <c r="Q39" s="151">
        <v>1.319598</v>
      </c>
      <c r="R39" s="151">
        <v>1.4072260000000001</v>
      </c>
      <c r="S39" s="151">
        <v>1.4947680000000001</v>
      </c>
      <c r="T39" s="151">
        <v>1.5858920000000001</v>
      </c>
      <c r="U39" s="151">
        <v>1.684391</v>
      </c>
      <c r="V39" s="151">
        <v>1.783962</v>
      </c>
      <c r="W39" s="151">
        <v>1.885427</v>
      </c>
      <c r="X39" s="151">
        <v>1.995714</v>
      </c>
      <c r="Y39" s="151">
        <v>2.114541</v>
      </c>
      <c r="Z39" s="151">
        <v>2.2364120000000001</v>
      </c>
      <c r="AA39" s="151">
        <v>2.357688</v>
      </c>
      <c r="AB39" s="151">
        <v>2.4832130000000001</v>
      </c>
      <c r="AC39" s="151">
        <v>2.6149330000000002</v>
      </c>
      <c r="AD39" s="151">
        <v>2.7521309999999999</v>
      </c>
      <c r="AE39" s="151">
        <v>2.8983409999999998</v>
      </c>
      <c r="AF39" s="151">
        <v>3.0535589999999999</v>
      </c>
      <c r="AG39" s="151">
        <v>3.2179359999999999</v>
      </c>
      <c r="AH39" s="152">
        <v>0.12109</v>
      </c>
    </row>
    <row r="40" spans="1:34">
      <c r="A40" s="142" t="s">
        <v>1304</v>
      </c>
      <c r="B40" s="150" t="s">
        <v>1283</v>
      </c>
      <c r="C40" s="151">
        <v>0.13279199999999999</v>
      </c>
      <c r="D40" s="151">
        <v>0.25957799999999998</v>
      </c>
      <c r="E40" s="151">
        <v>0.41257500000000003</v>
      </c>
      <c r="F40" s="151">
        <v>0.56433599999999995</v>
      </c>
      <c r="G40" s="151">
        <v>0.71554700000000004</v>
      </c>
      <c r="H40" s="151">
        <v>0.86864799999999998</v>
      </c>
      <c r="I40" s="151">
        <v>1.01583</v>
      </c>
      <c r="J40" s="151">
        <v>1.1593059999999999</v>
      </c>
      <c r="K40" s="151">
        <v>1.3017799999999999</v>
      </c>
      <c r="L40" s="151">
        <v>1.444674</v>
      </c>
      <c r="M40" s="151">
        <v>1.590762</v>
      </c>
      <c r="N40" s="151">
        <v>1.739317</v>
      </c>
      <c r="O40" s="151">
        <v>1.8861939999999999</v>
      </c>
      <c r="P40" s="151">
        <v>2.0333209999999999</v>
      </c>
      <c r="Q40" s="151">
        <v>2.1833</v>
      </c>
      <c r="R40" s="151">
        <v>2.33555</v>
      </c>
      <c r="S40" s="151">
        <v>2.48638</v>
      </c>
      <c r="T40" s="151">
        <v>2.6414689999999998</v>
      </c>
      <c r="U40" s="151">
        <v>2.8077350000000001</v>
      </c>
      <c r="V40" s="151">
        <v>2.9772620000000001</v>
      </c>
      <c r="W40" s="151">
        <v>3.151119</v>
      </c>
      <c r="X40" s="151">
        <v>3.3401040000000002</v>
      </c>
      <c r="Y40" s="151">
        <v>3.54474</v>
      </c>
      <c r="Z40" s="151">
        <v>3.7597239999999998</v>
      </c>
      <c r="AA40" s="151">
        <v>3.977452</v>
      </c>
      <c r="AB40" s="151">
        <v>4.2026779999999997</v>
      </c>
      <c r="AC40" s="151">
        <v>4.4373459999999998</v>
      </c>
      <c r="AD40" s="151">
        <v>4.6805199999999996</v>
      </c>
      <c r="AE40" s="151">
        <v>4.9399459999999999</v>
      </c>
      <c r="AF40" s="151">
        <v>5.217498</v>
      </c>
      <c r="AG40" s="151">
        <v>5.5114130000000001</v>
      </c>
      <c r="AH40" s="152">
        <v>0.13223399999999999</v>
      </c>
    </row>
    <row r="41" spans="1:34" ht="12"/>
    <row r="42" spans="1:34" ht="12"/>
    <row r="43" spans="1:34" ht="12">
      <c r="A43" s="142" t="s">
        <v>1305</v>
      </c>
      <c r="B43" s="147" t="s">
        <v>1306</v>
      </c>
      <c r="C43" s="148">
        <v>436.17327899999998</v>
      </c>
      <c r="D43" s="148">
        <v>460.79092400000002</v>
      </c>
      <c r="E43" s="148">
        <v>467.90277099999997</v>
      </c>
      <c r="F43" s="148">
        <v>460.67626999999999</v>
      </c>
      <c r="G43" s="148">
        <v>457.53973400000001</v>
      </c>
      <c r="H43" s="148">
        <v>447.11645499999997</v>
      </c>
      <c r="I43" s="148">
        <v>449.12777699999998</v>
      </c>
      <c r="J43" s="148">
        <v>445.00155599999999</v>
      </c>
      <c r="K43" s="148">
        <v>446.90780599999999</v>
      </c>
      <c r="L43" s="148">
        <v>450.16693099999998</v>
      </c>
      <c r="M43" s="148">
        <v>451.33429000000001</v>
      </c>
      <c r="N43" s="148">
        <v>450.37222300000002</v>
      </c>
      <c r="O43" s="148">
        <v>449.99438500000002</v>
      </c>
      <c r="P43" s="148">
        <v>450.79150399999997</v>
      </c>
      <c r="Q43" s="148">
        <v>451.60418700000002</v>
      </c>
      <c r="R43" s="148">
        <v>450.36413599999997</v>
      </c>
      <c r="S43" s="148">
        <v>447.88989299999997</v>
      </c>
      <c r="T43" s="148">
        <v>445.01431300000002</v>
      </c>
      <c r="U43" s="148">
        <v>440.74142499999999</v>
      </c>
      <c r="V43" s="148">
        <v>439.00054899999998</v>
      </c>
      <c r="W43" s="148">
        <v>437.03375199999999</v>
      </c>
      <c r="X43" s="148">
        <v>437.27172899999999</v>
      </c>
      <c r="Y43" s="148">
        <v>438.94314600000001</v>
      </c>
      <c r="Z43" s="148">
        <v>439.69088699999998</v>
      </c>
      <c r="AA43" s="148">
        <v>440.18237299999998</v>
      </c>
      <c r="AB43" s="148">
        <v>438.18588299999999</v>
      </c>
      <c r="AC43" s="148">
        <v>437.83483899999999</v>
      </c>
      <c r="AD43" s="148">
        <v>438.12832600000002</v>
      </c>
      <c r="AE43" s="148">
        <v>439.39077800000001</v>
      </c>
      <c r="AF43" s="148">
        <v>440.34054600000002</v>
      </c>
      <c r="AG43" s="148">
        <v>442.14581299999998</v>
      </c>
      <c r="AH43" s="149">
        <v>4.5300000000000001E-4</v>
      </c>
    </row>
    <row r="44" spans="1:34">
      <c r="A44" s="142" t="s">
        <v>1307</v>
      </c>
      <c r="B44" s="150" t="s">
        <v>1275</v>
      </c>
      <c r="C44" s="151">
        <v>435.70648199999999</v>
      </c>
      <c r="D44" s="151">
        <v>460.29779100000002</v>
      </c>
      <c r="E44" s="151">
        <v>466.40164199999998</v>
      </c>
      <c r="F44" s="151">
        <v>457.72403000000003</v>
      </c>
      <c r="G44" s="151">
        <v>452.66156000000001</v>
      </c>
      <c r="H44" s="151">
        <v>439.98245200000002</v>
      </c>
      <c r="I44" s="151">
        <v>438.05603000000002</v>
      </c>
      <c r="J44" s="151">
        <v>428.68279999999999</v>
      </c>
      <c r="K44" s="151">
        <v>423.71279900000002</v>
      </c>
      <c r="L44" s="151">
        <v>418.56726099999997</v>
      </c>
      <c r="M44" s="151">
        <v>410.09213299999999</v>
      </c>
      <c r="N44" s="151">
        <v>399.88165300000003</v>
      </c>
      <c r="O44" s="151">
        <v>390.417328</v>
      </c>
      <c r="P44" s="151">
        <v>382.15991200000002</v>
      </c>
      <c r="Q44" s="151">
        <v>374.07626299999998</v>
      </c>
      <c r="R44" s="151">
        <v>364.48870799999997</v>
      </c>
      <c r="S44" s="151">
        <v>354.168274</v>
      </c>
      <c r="T44" s="151">
        <v>343.819458</v>
      </c>
      <c r="U44" s="151">
        <v>332.70431500000001</v>
      </c>
      <c r="V44" s="151">
        <v>323.78573599999999</v>
      </c>
      <c r="W44" s="151">
        <v>314.93850700000002</v>
      </c>
      <c r="X44" s="151">
        <v>307.87914999999998</v>
      </c>
      <c r="Y44" s="151">
        <v>301.96404999999999</v>
      </c>
      <c r="Z44" s="151">
        <v>295.53744499999999</v>
      </c>
      <c r="AA44" s="151">
        <v>289.07849099999999</v>
      </c>
      <c r="AB44" s="151">
        <v>281.16394000000003</v>
      </c>
      <c r="AC44" s="151">
        <v>274.49197400000003</v>
      </c>
      <c r="AD44" s="151">
        <v>268.37295499999999</v>
      </c>
      <c r="AE44" s="151">
        <v>262.97015399999998</v>
      </c>
      <c r="AF44" s="151">
        <v>257.49115</v>
      </c>
      <c r="AG44" s="151">
        <v>252.61389199999999</v>
      </c>
      <c r="AH44" s="152">
        <v>-1.8006000000000001E-2</v>
      </c>
    </row>
    <row r="45" spans="1:34">
      <c r="A45" s="142" t="s">
        <v>1308</v>
      </c>
      <c r="B45" s="150" t="s">
        <v>1309</v>
      </c>
      <c r="C45" s="151">
        <v>0</v>
      </c>
      <c r="D45" s="151">
        <v>0</v>
      </c>
      <c r="E45" s="151">
        <v>0</v>
      </c>
      <c r="F45" s="151">
        <v>0</v>
      </c>
      <c r="G45" s="151">
        <v>0</v>
      </c>
      <c r="H45" s="151">
        <v>0</v>
      </c>
      <c r="I45" s="151">
        <v>0</v>
      </c>
      <c r="J45" s="151">
        <v>0</v>
      </c>
      <c r="K45" s="151">
        <v>0</v>
      </c>
      <c r="L45" s="151">
        <v>0</v>
      </c>
      <c r="M45" s="151">
        <v>0</v>
      </c>
      <c r="N45" s="151">
        <v>0</v>
      </c>
      <c r="O45" s="151">
        <v>0</v>
      </c>
      <c r="P45" s="151">
        <v>0</v>
      </c>
      <c r="Q45" s="151">
        <v>0</v>
      </c>
      <c r="R45" s="151">
        <v>0</v>
      </c>
      <c r="S45" s="151">
        <v>0</v>
      </c>
      <c r="T45" s="151">
        <v>0</v>
      </c>
      <c r="U45" s="151">
        <v>0</v>
      </c>
      <c r="V45" s="151">
        <v>0</v>
      </c>
      <c r="W45" s="151">
        <v>0</v>
      </c>
      <c r="X45" s="151">
        <v>0</v>
      </c>
      <c r="Y45" s="151">
        <v>0</v>
      </c>
      <c r="Z45" s="151">
        <v>0</v>
      </c>
      <c r="AA45" s="151">
        <v>0</v>
      </c>
      <c r="AB45" s="151">
        <v>0</v>
      </c>
      <c r="AC45" s="151">
        <v>0</v>
      </c>
      <c r="AD45" s="151">
        <v>0</v>
      </c>
      <c r="AE45" s="151">
        <v>0</v>
      </c>
      <c r="AF45" s="151">
        <v>0</v>
      </c>
      <c r="AG45" s="151">
        <v>0</v>
      </c>
      <c r="AH45" s="152" t="s">
        <v>1293</v>
      </c>
    </row>
    <row r="46" spans="1:34">
      <c r="A46" s="142" t="s">
        <v>1310</v>
      </c>
      <c r="B46" s="150" t="s">
        <v>1311</v>
      </c>
      <c r="C46" s="151">
        <v>0</v>
      </c>
      <c r="D46" s="151">
        <v>0</v>
      </c>
      <c r="E46" s="151">
        <v>0</v>
      </c>
      <c r="F46" s="151">
        <v>0</v>
      </c>
      <c r="G46" s="151">
        <v>0</v>
      </c>
      <c r="H46" s="151">
        <v>0</v>
      </c>
      <c r="I46" s="151">
        <v>0</v>
      </c>
      <c r="J46" s="151">
        <v>0</v>
      </c>
      <c r="K46" s="151">
        <v>0</v>
      </c>
      <c r="L46" s="151">
        <v>0</v>
      </c>
      <c r="M46" s="151">
        <v>0</v>
      </c>
      <c r="N46" s="151">
        <v>0</v>
      </c>
      <c r="O46" s="151">
        <v>0</v>
      </c>
      <c r="P46" s="151">
        <v>0</v>
      </c>
      <c r="Q46" s="151">
        <v>0</v>
      </c>
      <c r="R46" s="151">
        <v>0</v>
      </c>
      <c r="S46" s="151">
        <v>0</v>
      </c>
      <c r="T46" s="151">
        <v>0</v>
      </c>
      <c r="U46" s="151">
        <v>0</v>
      </c>
      <c r="V46" s="151">
        <v>0</v>
      </c>
      <c r="W46" s="151">
        <v>0</v>
      </c>
      <c r="X46" s="151">
        <v>0</v>
      </c>
      <c r="Y46" s="151">
        <v>0</v>
      </c>
      <c r="Z46" s="151">
        <v>0</v>
      </c>
      <c r="AA46" s="151">
        <v>0</v>
      </c>
      <c r="AB46" s="151">
        <v>0</v>
      </c>
      <c r="AC46" s="151">
        <v>0</v>
      </c>
      <c r="AD46" s="151">
        <v>0</v>
      </c>
      <c r="AE46" s="151">
        <v>0</v>
      </c>
      <c r="AF46" s="151">
        <v>0</v>
      </c>
      <c r="AG46" s="151">
        <v>0</v>
      </c>
      <c r="AH46" s="152" t="s">
        <v>1293</v>
      </c>
    </row>
    <row r="47" spans="1:34">
      <c r="A47" s="142" t="s">
        <v>1312</v>
      </c>
      <c r="B47" s="150" t="s">
        <v>1313</v>
      </c>
      <c r="C47" s="151">
        <v>0.46678199999999997</v>
      </c>
      <c r="D47" s="151">
        <v>0.49312800000000001</v>
      </c>
      <c r="E47" s="151">
        <v>1.501144</v>
      </c>
      <c r="F47" s="151">
        <v>2.952229</v>
      </c>
      <c r="G47" s="151">
        <v>4.878171</v>
      </c>
      <c r="H47" s="151">
        <v>7.1340009999999996</v>
      </c>
      <c r="I47" s="151">
        <v>11.071759</v>
      </c>
      <c r="J47" s="151">
        <v>16.318766</v>
      </c>
      <c r="K47" s="151">
        <v>23.194997999999998</v>
      </c>
      <c r="L47" s="151">
        <v>31.599654999999998</v>
      </c>
      <c r="M47" s="151">
        <v>41.242145999999998</v>
      </c>
      <c r="N47" s="151">
        <v>50.490566000000001</v>
      </c>
      <c r="O47" s="151">
        <v>59.577061</v>
      </c>
      <c r="P47" s="151">
        <v>68.631576999999993</v>
      </c>
      <c r="Q47" s="151">
        <v>77.527923999999999</v>
      </c>
      <c r="R47" s="151">
        <v>85.875427000000002</v>
      </c>
      <c r="S47" s="151">
        <v>93.721626000000001</v>
      </c>
      <c r="T47" s="151">
        <v>101.194855</v>
      </c>
      <c r="U47" s="151">
        <v>108.037102</v>
      </c>
      <c r="V47" s="151">
        <v>115.214798</v>
      </c>
      <c r="W47" s="151">
        <v>122.095253</v>
      </c>
      <c r="X47" s="151">
        <v>129.39257799999999</v>
      </c>
      <c r="Y47" s="151">
        <v>136.979095</v>
      </c>
      <c r="Z47" s="151">
        <v>144.15344200000001</v>
      </c>
      <c r="AA47" s="151">
        <v>151.10386700000001</v>
      </c>
      <c r="AB47" s="151">
        <v>157.021942</v>
      </c>
      <c r="AC47" s="151">
        <v>163.34285</v>
      </c>
      <c r="AD47" s="151">
        <v>169.755371</v>
      </c>
      <c r="AE47" s="151">
        <v>176.420624</v>
      </c>
      <c r="AF47" s="151">
        <v>182.84939600000001</v>
      </c>
      <c r="AG47" s="151">
        <v>189.53192100000001</v>
      </c>
      <c r="AH47" s="152">
        <v>0.221665</v>
      </c>
    </row>
    <row r="48" spans="1:34" ht="12"/>
    <row r="49" spans="1:34" ht="12">
      <c r="A49" s="142" t="s">
        <v>1314</v>
      </c>
      <c r="B49" s="147" t="s">
        <v>277</v>
      </c>
      <c r="C49" s="148">
        <v>77.343406999999999</v>
      </c>
      <c r="D49" s="148">
        <v>79.009383999999997</v>
      </c>
      <c r="E49" s="148">
        <v>78.090050000000005</v>
      </c>
      <c r="F49" s="148">
        <v>76.536057</v>
      </c>
      <c r="G49" s="148">
        <v>74.773605000000003</v>
      </c>
      <c r="H49" s="148">
        <v>73.056015000000002</v>
      </c>
      <c r="I49" s="148">
        <v>70.841697999999994</v>
      </c>
      <c r="J49" s="148">
        <v>68.566940000000002</v>
      </c>
      <c r="K49" s="148">
        <v>66.393119999999996</v>
      </c>
      <c r="L49" s="148">
        <v>64.237510999999998</v>
      </c>
      <c r="M49" s="148">
        <v>62.135838</v>
      </c>
      <c r="N49" s="148">
        <v>61.026671999999998</v>
      </c>
      <c r="O49" s="148">
        <v>59.878501999999997</v>
      </c>
      <c r="P49" s="148">
        <v>58.829841999999999</v>
      </c>
      <c r="Q49" s="148">
        <v>57.829529000000001</v>
      </c>
      <c r="R49" s="148">
        <v>56.736373999999998</v>
      </c>
      <c r="S49" s="148">
        <v>55.594864000000001</v>
      </c>
      <c r="T49" s="148">
        <v>54.487372999999998</v>
      </c>
      <c r="U49" s="148">
        <v>53.377251000000001</v>
      </c>
      <c r="V49" s="148">
        <v>52.299743999999997</v>
      </c>
      <c r="W49" s="148">
        <v>51.144131000000002</v>
      </c>
      <c r="X49" s="148">
        <v>50.613525000000003</v>
      </c>
      <c r="Y49" s="148">
        <v>50.202629000000002</v>
      </c>
      <c r="Z49" s="148">
        <v>49.824202999999997</v>
      </c>
      <c r="AA49" s="148">
        <v>49.375335999999997</v>
      </c>
      <c r="AB49" s="148">
        <v>48.897224000000001</v>
      </c>
      <c r="AC49" s="148">
        <v>48.439045</v>
      </c>
      <c r="AD49" s="148">
        <v>47.956977999999999</v>
      </c>
      <c r="AE49" s="148">
        <v>47.480988000000004</v>
      </c>
      <c r="AF49" s="148">
        <v>47.082081000000002</v>
      </c>
      <c r="AG49" s="148">
        <v>46.699795000000002</v>
      </c>
      <c r="AH49" s="149">
        <v>-1.6677000000000001E-2</v>
      </c>
    </row>
    <row r="50" spans="1:34" ht="15" customHeight="1">
      <c r="A50" s="142" t="s">
        <v>1315</v>
      </c>
      <c r="B50" s="150" t="s">
        <v>1275</v>
      </c>
      <c r="C50" s="151">
        <v>75.191635000000005</v>
      </c>
      <c r="D50" s="151">
        <v>76.830337999999998</v>
      </c>
      <c r="E50" s="151">
        <v>75.963584999999995</v>
      </c>
      <c r="F50" s="151">
        <v>74.477089000000007</v>
      </c>
      <c r="G50" s="151">
        <v>72.785315999999995</v>
      </c>
      <c r="H50" s="151">
        <v>71.135955999999993</v>
      </c>
      <c r="I50" s="151">
        <v>68.999527</v>
      </c>
      <c r="J50" s="151">
        <v>66.803604000000007</v>
      </c>
      <c r="K50" s="151">
        <v>64.704528999999994</v>
      </c>
      <c r="L50" s="151">
        <v>62.621749999999999</v>
      </c>
      <c r="M50" s="151">
        <v>60.591614</v>
      </c>
      <c r="N50" s="151">
        <v>59.529060000000001</v>
      </c>
      <c r="O50" s="151">
        <v>58.427264999999998</v>
      </c>
      <c r="P50" s="151">
        <v>57.422339999999998</v>
      </c>
      <c r="Q50" s="151">
        <v>56.463402000000002</v>
      </c>
      <c r="R50" s="151">
        <v>55.412841999999998</v>
      </c>
      <c r="S50" s="151">
        <v>54.311965999999998</v>
      </c>
      <c r="T50" s="151">
        <v>53.245148</v>
      </c>
      <c r="U50" s="151">
        <v>52.177387000000003</v>
      </c>
      <c r="V50" s="151">
        <v>51.142059000000003</v>
      </c>
      <c r="W50" s="151">
        <v>50.001434000000003</v>
      </c>
      <c r="X50" s="151">
        <v>49.423682999999997</v>
      </c>
      <c r="Y50" s="151">
        <v>48.959933999999997</v>
      </c>
      <c r="Z50" s="151">
        <v>48.524563000000001</v>
      </c>
      <c r="AA50" s="151">
        <v>48.017178000000001</v>
      </c>
      <c r="AB50" s="151">
        <v>47.477885999999998</v>
      </c>
      <c r="AC50" s="151">
        <v>46.954338</v>
      </c>
      <c r="AD50" s="151">
        <v>46.403809000000003</v>
      </c>
      <c r="AE50" s="151">
        <v>45.85519</v>
      </c>
      <c r="AF50" s="151">
        <v>45.376648000000003</v>
      </c>
      <c r="AG50" s="151">
        <v>44.909294000000003</v>
      </c>
      <c r="AH50" s="152">
        <v>-1.7033E-2</v>
      </c>
    </row>
    <row r="51" spans="1:34" ht="15" customHeight="1">
      <c r="A51" s="142" t="s">
        <v>1316</v>
      </c>
      <c r="B51" s="150" t="s">
        <v>1317</v>
      </c>
      <c r="C51" s="151">
        <v>1.7463169999999999</v>
      </c>
      <c r="D51" s="151">
        <v>1.7150719999999999</v>
      </c>
      <c r="E51" s="151">
        <v>1.6200699999999999</v>
      </c>
      <c r="F51" s="151">
        <v>1.5166759999999999</v>
      </c>
      <c r="G51" s="151">
        <v>1.415584</v>
      </c>
      <c r="H51" s="151">
        <v>1.319234</v>
      </c>
      <c r="I51" s="151">
        <v>1.223967</v>
      </c>
      <c r="J51" s="151">
        <v>1.1286320000000001</v>
      </c>
      <c r="K51" s="151">
        <v>1.0392790000000001</v>
      </c>
      <c r="L51" s="151">
        <v>0.95413099999999995</v>
      </c>
      <c r="M51" s="151">
        <v>0.86992400000000003</v>
      </c>
      <c r="N51" s="151">
        <v>0.79992600000000003</v>
      </c>
      <c r="O51" s="151">
        <v>0.73279399999999995</v>
      </c>
      <c r="P51" s="151">
        <v>0.66728200000000004</v>
      </c>
      <c r="Q51" s="151">
        <v>0.605711</v>
      </c>
      <c r="R51" s="151">
        <v>0.54631099999999999</v>
      </c>
      <c r="S51" s="151">
        <v>0.49504100000000001</v>
      </c>
      <c r="T51" s="151">
        <v>0.44164399999999998</v>
      </c>
      <c r="U51" s="151">
        <v>0.38354300000000002</v>
      </c>
      <c r="V51" s="151">
        <v>0.32389600000000002</v>
      </c>
      <c r="W51" s="151">
        <v>0.27121800000000001</v>
      </c>
      <c r="X51" s="151">
        <v>0.26833899999999999</v>
      </c>
      <c r="Y51" s="151">
        <v>0.266069</v>
      </c>
      <c r="Z51" s="151">
        <v>0.26399099999999998</v>
      </c>
      <c r="AA51" s="151">
        <v>0.26154899999999998</v>
      </c>
      <c r="AB51" s="151">
        <v>0.25896599999999997</v>
      </c>
      <c r="AC51" s="151">
        <v>0.25647900000000001</v>
      </c>
      <c r="AD51" s="151">
        <v>0.25387900000000002</v>
      </c>
      <c r="AE51" s="151">
        <v>0.251303</v>
      </c>
      <c r="AF51" s="151">
        <v>0.249136</v>
      </c>
      <c r="AG51" s="151">
        <v>0.24709900000000001</v>
      </c>
      <c r="AH51" s="152">
        <v>-6.3103999999999993E-2</v>
      </c>
    </row>
    <row r="52" spans="1:34" ht="15" customHeight="1">
      <c r="A52" s="142" t="s">
        <v>1318</v>
      </c>
      <c r="B52" s="150" t="s">
        <v>1311</v>
      </c>
      <c r="C52" s="151">
        <v>0</v>
      </c>
      <c r="D52" s="151">
        <v>0</v>
      </c>
      <c r="E52" s="151">
        <v>0</v>
      </c>
      <c r="F52" s="151">
        <v>0</v>
      </c>
      <c r="G52" s="151">
        <v>0</v>
      </c>
      <c r="H52" s="151">
        <v>0</v>
      </c>
      <c r="I52" s="151">
        <v>0</v>
      </c>
      <c r="J52" s="151">
        <v>0</v>
      </c>
      <c r="K52" s="151">
        <v>0</v>
      </c>
      <c r="L52" s="151">
        <v>0</v>
      </c>
      <c r="M52" s="151">
        <v>0</v>
      </c>
      <c r="N52" s="151">
        <v>0</v>
      </c>
      <c r="O52" s="151">
        <v>0</v>
      </c>
      <c r="P52" s="151">
        <v>0</v>
      </c>
      <c r="Q52" s="151">
        <v>0</v>
      </c>
      <c r="R52" s="151">
        <v>0</v>
      </c>
      <c r="S52" s="151">
        <v>0</v>
      </c>
      <c r="T52" s="151">
        <v>0</v>
      </c>
      <c r="U52" s="151">
        <v>0</v>
      </c>
      <c r="V52" s="151">
        <v>0</v>
      </c>
      <c r="W52" s="151">
        <v>0</v>
      </c>
      <c r="X52" s="151">
        <v>0</v>
      </c>
      <c r="Y52" s="151">
        <v>0</v>
      </c>
      <c r="Z52" s="151">
        <v>0</v>
      </c>
      <c r="AA52" s="151">
        <v>0</v>
      </c>
      <c r="AB52" s="151">
        <v>0</v>
      </c>
      <c r="AC52" s="151">
        <v>0</v>
      </c>
      <c r="AD52" s="151">
        <v>0</v>
      </c>
      <c r="AE52" s="151">
        <v>0</v>
      </c>
      <c r="AF52" s="151">
        <v>0</v>
      </c>
      <c r="AG52" s="151">
        <v>0</v>
      </c>
      <c r="AH52" s="152" t="s">
        <v>1293</v>
      </c>
    </row>
    <row r="53" spans="1:34" ht="15" customHeight="1">
      <c r="A53" s="142" t="s">
        <v>1319</v>
      </c>
      <c r="B53" s="150" t="s">
        <v>1313</v>
      </c>
      <c r="C53" s="151">
        <v>0.40545300000000001</v>
      </c>
      <c r="D53" s="151">
        <v>0.46397300000000002</v>
      </c>
      <c r="E53" s="151">
        <v>0.50639500000000004</v>
      </c>
      <c r="F53" s="151">
        <v>0.542292</v>
      </c>
      <c r="G53" s="151">
        <v>0.57270900000000002</v>
      </c>
      <c r="H53" s="151">
        <v>0.60082199999999997</v>
      </c>
      <c r="I53" s="151">
        <v>0.61820299999999995</v>
      </c>
      <c r="J53" s="151">
        <v>0.63470300000000002</v>
      </c>
      <c r="K53" s="151">
        <v>0.64931399999999995</v>
      </c>
      <c r="L53" s="151">
        <v>0.66163099999999997</v>
      </c>
      <c r="M53" s="151">
        <v>0.67430299999999999</v>
      </c>
      <c r="N53" s="151">
        <v>0.69768399999999997</v>
      </c>
      <c r="O53" s="151">
        <v>0.71844699999999995</v>
      </c>
      <c r="P53" s="151">
        <v>0.74022100000000002</v>
      </c>
      <c r="Q53" s="151">
        <v>0.76041300000000001</v>
      </c>
      <c r="R53" s="151">
        <v>0.77722199999999997</v>
      </c>
      <c r="S53" s="151">
        <v>0.78785700000000003</v>
      </c>
      <c r="T53" s="151">
        <v>0.80058399999999996</v>
      </c>
      <c r="U53" s="151">
        <v>0.81632099999999996</v>
      </c>
      <c r="V53" s="151">
        <v>0.83378399999999997</v>
      </c>
      <c r="W53" s="151">
        <v>0.87147799999999997</v>
      </c>
      <c r="X53" s="151">
        <v>0.92150500000000002</v>
      </c>
      <c r="Y53" s="151">
        <v>0.97662599999999999</v>
      </c>
      <c r="Z53" s="151">
        <v>1.035649</v>
      </c>
      <c r="AA53" s="151">
        <v>1.0966119999999999</v>
      </c>
      <c r="AB53" s="151">
        <v>1.160372</v>
      </c>
      <c r="AC53" s="151">
        <v>1.2282280000000001</v>
      </c>
      <c r="AD53" s="151">
        <v>1.2992889999999999</v>
      </c>
      <c r="AE53" s="151">
        <v>1.374498</v>
      </c>
      <c r="AF53" s="151">
        <v>1.4562980000000001</v>
      </c>
      <c r="AG53" s="151">
        <v>1.543404</v>
      </c>
      <c r="AH53" s="152">
        <v>4.5566000000000002E-2</v>
      </c>
    </row>
    <row r="55" spans="1:34" ht="15" customHeight="1">
      <c r="A55" s="142" t="s">
        <v>1320</v>
      </c>
      <c r="B55" s="147" t="s">
        <v>278</v>
      </c>
      <c r="C55" s="148">
        <v>855.88696300000004</v>
      </c>
      <c r="D55" s="148">
        <v>881.70080600000006</v>
      </c>
      <c r="E55" s="148">
        <v>972.64324999999997</v>
      </c>
      <c r="F55" s="148">
        <v>970.87982199999999</v>
      </c>
      <c r="G55" s="148">
        <v>965.19226100000003</v>
      </c>
      <c r="H55" s="148">
        <v>931.35583499999996</v>
      </c>
      <c r="I55" s="148">
        <v>931.99438499999997</v>
      </c>
      <c r="J55" s="148">
        <v>919.92712400000005</v>
      </c>
      <c r="K55" s="148">
        <v>918.07238800000005</v>
      </c>
      <c r="L55" s="148">
        <v>916.30334500000004</v>
      </c>
      <c r="M55" s="148">
        <v>934.29516599999999</v>
      </c>
      <c r="N55" s="148">
        <v>919.06488000000002</v>
      </c>
      <c r="O55" s="148">
        <v>918.56048599999997</v>
      </c>
      <c r="P55" s="148">
        <v>917.66113299999995</v>
      </c>
      <c r="Q55" s="148">
        <v>916.96728499999995</v>
      </c>
      <c r="R55" s="148">
        <v>916.10320999999999</v>
      </c>
      <c r="S55" s="148">
        <v>915.49523899999997</v>
      </c>
      <c r="T55" s="148">
        <v>917.196777</v>
      </c>
      <c r="U55" s="148">
        <v>914.793274</v>
      </c>
      <c r="V55" s="148">
        <v>915.17675799999995</v>
      </c>
      <c r="W55" s="148">
        <v>906.15753199999995</v>
      </c>
      <c r="X55" s="148">
        <v>913.17944299999999</v>
      </c>
      <c r="Y55" s="148">
        <v>902.60644500000001</v>
      </c>
      <c r="Z55" s="148">
        <v>902.66882299999997</v>
      </c>
      <c r="AA55" s="148">
        <v>896.37060499999995</v>
      </c>
      <c r="AB55" s="148">
        <v>901.10137899999995</v>
      </c>
      <c r="AC55" s="148">
        <v>895.84240699999998</v>
      </c>
      <c r="AD55" s="148">
        <v>892.96673599999997</v>
      </c>
      <c r="AE55" s="148">
        <v>892.44451900000001</v>
      </c>
      <c r="AF55" s="148">
        <v>892.49841300000003</v>
      </c>
      <c r="AG55" s="148">
        <v>891.563354</v>
      </c>
      <c r="AH55" s="149">
        <v>1.3619999999999999E-3</v>
      </c>
    </row>
    <row r="56" spans="1:34" ht="15" customHeight="1">
      <c r="A56" s="142" t="s">
        <v>1321</v>
      </c>
      <c r="B56" s="150" t="s">
        <v>1275</v>
      </c>
      <c r="C56" s="151">
        <v>425.03616299999999</v>
      </c>
      <c r="D56" s="151">
        <v>369.43725599999999</v>
      </c>
      <c r="E56" s="151">
        <v>254.37545800000001</v>
      </c>
      <c r="F56" s="151">
        <v>253.75943000000001</v>
      </c>
      <c r="G56" s="151">
        <v>258.991669</v>
      </c>
      <c r="H56" s="151">
        <v>301.180725</v>
      </c>
      <c r="I56" s="151">
        <v>298.91192599999999</v>
      </c>
      <c r="J56" s="151">
        <v>314.05200200000002</v>
      </c>
      <c r="K56" s="151">
        <v>314.47595200000001</v>
      </c>
      <c r="L56" s="151">
        <v>316.77172899999999</v>
      </c>
      <c r="M56" s="151">
        <v>297.69558699999999</v>
      </c>
      <c r="N56" s="151">
        <v>315.51928700000002</v>
      </c>
      <c r="O56" s="151">
        <v>315.09667999999999</v>
      </c>
      <c r="P56" s="151">
        <v>316.390625</v>
      </c>
      <c r="Q56" s="151">
        <v>317.075714</v>
      </c>
      <c r="R56" s="151">
        <v>317.70257600000002</v>
      </c>
      <c r="S56" s="151">
        <v>318.64804099999998</v>
      </c>
      <c r="T56" s="151">
        <v>316.17089800000002</v>
      </c>
      <c r="U56" s="151">
        <v>316.74298099999999</v>
      </c>
      <c r="V56" s="151">
        <v>316.71460000000002</v>
      </c>
      <c r="W56" s="151">
        <v>319.240387</v>
      </c>
      <c r="X56" s="151">
        <v>308.55438199999998</v>
      </c>
      <c r="Y56" s="151">
        <v>318.139343</v>
      </c>
      <c r="Z56" s="151">
        <v>315.70648199999999</v>
      </c>
      <c r="AA56" s="151">
        <v>321.895081</v>
      </c>
      <c r="AB56" s="151">
        <v>316.55447400000003</v>
      </c>
      <c r="AC56" s="151">
        <v>319.10607900000002</v>
      </c>
      <c r="AD56" s="151">
        <v>320.95196499999997</v>
      </c>
      <c r="AE56" s="151">
        <v>322.80993699999999</v>
      </c>
      <c r="AF56" s="151">
        <v>323.48590100000001</v>
      </c>
      <c r="AG56" s="151">
        <v>325.54269399999998</v>
      </c>
      <c r="AH56" s="152">
        <v>-8.8500000000000002E-3</v>
      </c>
    </row>
    <row r="57" spans="1:34" ht="15" customHeight="1">
      <c r="A57" s="142" t="s">
        <v>1322</v>
      </c>
      <c r="B57" s="150" t="s">
        <v>1317</v>
      </c>
      <c r="C57" s="151">
        <v>413.53491200000002</v>
      </c>
      <c r="D57" s="151">
        <v>475.12240600000001</v>
      </c>
      <c r="E57" s="151">
        <v>700.88031000000001</v>
      </c>
      <c r="F57" s="151">
        <v>694.17456100000004</v>
      </c>
      <c r="G57" s="151">
        <v>677.93042000000003</v>
      </c>
      <c r="H57" s="151">
        <v>590.71655299999998</v>
      </c>
      <c r="I57" s="151">
        <v>590.575378</v>
      </c>
      <c r="J57" s="151">
        <v>558.66497800000002</v>
      </c>
      <c r="K57" s="151">
        <v>552.52374299999997</v>
      </c>
      <c r="L57" s="151">
        <v>546.58129899999994</v>
      </c>
      <c r="M57" s="151">
        <v>590.391479</v>
      </c>
      <c r="N57" s="151">
        <v>550.49078399999996</v>
      </c>
      <c r="O57" s="151">
        <v>547.76745600000004</v>
      </c>
      <c r="P57" s="151">
        <v>544.09869400000002</v>
      </c>
      <c r="Q57" s="151">
        <v>540.77477999999996</v>
      </c>
      <c r="R57" s="151">
        <v>537.06390399999998</v>
      </c>
      <c r="S57" s="151">
        <v>534.17974900000002</v>
      </c>
      <c r="T57" s="151">
        <v>537.20105000000001</v>
      </c>
      <c r="U57" s="151">
        <v>529.85144000000003</v>
      </c>
      <c r="V57" s="151">
        <v>529.46978799999999</v>
      </c>
      <c r="W57" s="151">
        <v>505.45944200000002</v>
      </c>
      <c r="X57" s="151">
        <v>521.83898899999997</v>
      </c>
      <c r="Y57" s="151">
        <v>493.79272500000002</v>
      </c>
      <c r="Z57" s="151">
        <v>492.544128</v>
      </c>
      <c r="AA57" s="151">
        <v>475.308899</v>
      </c>
      <c r="AB57" s="151">
        <v>485.84277300000002</v>
      </c>
      <c r="AC57" s="151">
        <v>471.23742700000003</v>
      </c>
      <c r="AD57" s="151">
        <v>462.64566000000002</v>
      </c>
      <c r="AE57" s="151">
        <v>459.951843</v>
      </c>
      <c r="AF57" s="151">
        <v>458.70242300000001</v>
      </c>
      <c r="AG57" s="151">
        <v>455.05166600000001</v>
      </c>
      <c r="AH57" s="152">
        <v>3.1939999999999998E-3</v>
      </c>
    </row>
    <row r="58" spans="1:34" ht="15" customHeight="1">
      <c r="A58" s="142" t="s">
        <v>1323</v>
      </c>
      <c r="B58" s="150" t="s">
        <v>1311</v>
      </c>
      <c r="C58" s="151">
        <v>0</v>
      </c>
      <c r="D58" s="151">
        <v>0</v>
      </c>
      <c r="E58" s="151">
        <v>0</v>
      </c>
      <c r="F58" s="151">
        <v>0</v>
      </c>
      <c r="G58" s="151">
        <v>0</v>
      </c>
      <c r="H58" s="151">
        <v>0</v>
      </c>
      <c r="I58" s="151">
        <v>0</v>
      </c>
      <c r="J58" s="151">
        <v>0</v>
      </c>
      <c r="K58" s="151">
        <v>0</v>
      </c>
      <c r="L58" s="151">
        <v>0</v>
      </c>
      <c r="M58" s="151">
        <v>0</v>
      </c>
      <c r="N58" s="151">
        <v>0</v>
      </c>
      <c r="O58" s="151">
        <v>0</v>
      </c>
      <c r="P58" s="151">
        <v>0</v>
      </c>
      <c r="Q58" s="151">
        <v>0</v>
      </c>
      <c r="R58" s="151">
        <v>0</v>
      </c>
      <c r="S58" s="151">
        <v>0</v>
      </c>
      <c r="T58" s="151">
        <v>0</v>
      </c>
      <c r="U58" s="151">
        <v>0</v>
      </c>
      <c r="V58" s="151">
        <v>0</v>
      </c>
      <c r="W58" s="151">
        <v>0</v>
      </c>
      <c r="X58" s="151">
        <v>0</v>
      </c>
      <c r="Y58" s="151">
        <v>0</v>
      </c>
      <c r="Z58" s="151">
        <v>0</v>
      </c>
      <c r="AA58" s="151">
        <v>0</v>
      </c>
      <c r="AB58" s="151">
        <v>0</v>
      </c>
      <c r="AC58" s="151">
        <v>0</v>
      </c>
      <c r="AD58" s="151">
        <v>0</v>
      </c>
      <c r="AE58" s="151">
        <v>0</v>
      </c>
      <c r="AF58" s="151">
        <v>0</v>
      </c>
      <c r="AG58" s="151">
        <v>0</v>
      </c>
      <c r="AH58" s="152" t="s">
        <v>1293</v>
      </c>
    </row>
    <row r="59" spans="1:34" ht="15" customHeight="1">
      <c r="A59" s="142" t="s">
        <v>1324</v>
      </c>
      <c r="B59" s="150" t="s">
        <v>1313</v>
      </c>
      <c r="C59" s="151">
        <v>17.315902999999999</v>
      </c>
      <c r="D59" s="151">
        <v>37.141094000000002</v>
      </c>
      <c r="E59" s="151">
        <v>17.387518</v>
      </c>
      <c r="F59" s="151">
        <v>22.945851999999999</v>
      </c>
      <c r="G59" s="151">
        <v>28.270143999999998</v>
      </c>
      <c r="H59" s="151">
        <v>39.458579999999998</v>
      </c>
      <c r="I59" s="151">
        <v>42.507064999999997</v>
      </c>
      <c r="J59" s="151">
        <v>47.210135999999999</v>
      </c>
      <c r="K59" s="151">
        <v>51.072678000000003</v>
      </c>
      <c r="L59" s="151">
        <v>52.950294</v>
      </c>
      <c r="M59" s="151">
        <v>46.208137999999998</v>
      </c>
      <c r="N59" s="151">
        <v>53.054831999999998</v>
      </c>
      <c r="O59" s="151">
        <v>55.696357999999996</v>
      </c>
      <c r="P59" s="151">
        <v>57.171782999999998</v>
      </c>
      <c r="Q59" s="151">
        <v>59.116829000000003</v>
      </c>
      <c r="R59" s="151">
        <v>61.336731</v>
      </c>
      <c r="S59" s="151">
        <v>62.667499999999997</v>
      </c>
      <c r="T59" s="151">
        <v>63.824818</v>
      </c>
      <c r="U59" s="151">
        <v>68.198845000000006</v>
      </c>
      <c r="V59" s="151">
        <v>68.992378000000002</v>
      </c>
      <c r="W59" s="151">
        <v>81.457679999999996</v>
      </c>
      <c r="X59" s="151">
        <v>82.786072000000004</v>
      </c>
      <c r="Y59" s="151">
        <v>90.674385000000001</v>
      </c>
      <c r="Z59" s="151">
        <v>94.418182000000002</v>
      </c>
      <c r="AA59" s="151">
        <v>99.166649000000007</v>
      </c>
      <c r="AB59" s="151">
        <v>98.704177999999999</v>
      </c>
      <c r="AC59" s="151">
        <v>105.498909</v>
      </c>
      <c r="AD59" s="151">
        <v>109.36906399999999</v>
      </c>
      <c r="AE59" s="151">
        <v>109.682732</v>
      </c>
      <c r="AF59" s="151">
        <v>110.310089</v>
      </c>
      <c r="AG59" s="151">
        <v>110.969025</v>
      </c>
      <c r="AH59" s="152">
        <v>6.3878000000000004E-2</v>
      </c>
    </row>
    <row r="61" spans="1:34" ht="15" customHeight="1">
      <c r="A61" s="142" t="s">
        <v>1325</v>
      </c>
      <c r="B61" s="147" t="s">
        <v>1326</v>
      </c>
      <c r="C61" s="148">
        <v>1860.4852289999999</v>
      </c>
      <c r="D61" s="148">
        <v>2530.8620609999998</v>
      </c>
      <c r="E61" s="148">
        <v>2825.623047</v>
      </c>
      <c r="F61" s="148">
        <v>2960.0009770000001</v>
      </c>
      <c r="G61" s="148">
        <v>3030.0146479999999</v>
      </c>
      <c r="H61" s="148">
        <v>3089.0478520000001</v>
      </c>
      <c r="I61" s="148">
        <v>3108.4465329999998</v>
      </c>
      <c r="J61" s="148">
        <v>3124.8557129999999</v>
      </c>
      <c r="K61" s="148">
        <v>3152.4580080000001</v>
      </c>
      <c r="L61" s="148">
        <v>3174.976318</v>
      </c>
      <c r="M61" s="148">
        <v>3206.1928710000002</v>
      </c>
      <c r="N61" s="148">
        <v>3244.4252929999998</v>
      </c>
      <c r="O61" s="148">
        <v>3291.036865</v>
      </c>
      <c r="P61" s="148">
        <v>3339.7553710000002</v>
      </c>
      <c r="Q61" s="148">
        <v>3388.8032229999999</v>
      </c>
      <c r="R61" s="148">
        <v>3437.039307</v>
      </c>
      <c r="S61" s="148">
        <v>3474.4816890000002</v>
      </c>
      <c r="T61" s="148">
        <v>3507.3378910000001</v>
      </c>
      <c r="U61" s="148">
        <v>3544.564453</v>
      </c>
      <c r="V61" s="148">
        <v>3583.3164059999999</v>
      </c>
      <c r="W61" s="148">
        <v>3629.1682129999999</v>
      </c>
      <c r="X61" s="148">
        <v>3674.0947270000001</v>
      </c>
      <c r="Y61" s="148">
        <v>3724.9174800000001</v>
      </c>
      <c r="Z61" s="148">
        <v>3777.5607909999999</v>
      </c>
      <c r="AA61" s="148">
        <v>3833.1801759999998</v>
      </c>
      <c r="AB61" s="148">
        <v>3885.0659179999998</v>
      </c>
      <c r="AC61" s="148">
        <v>3934.4655760000001</v>
      </c>
      <c r="AD61" s="148">
        <v>3978.9858399999998</v>
      </c>
      <c r="AE61" s="148">
        <v>4020.0786130000001</v>
      </c>
      <c r="AF61" s="148">
        <v>4057.7297359999998</v>
      </c>
      <c r="AG61" s="148">
        <v>4095.6621089999999</v>
      </c>
      <c r="AH61" s="149">
        <v>2.6651999999999999E-2</v>
      </c>
    </row>
    <row r="62" spans="1:34" s="159" customFormat="1" ht="15" customHeight="1">
      <c r="A62" s="155" t="s">
        <v>1327</v>
      </c>
      <c r="B62" s="156" t="s">
        <v>1328</v>
      </c>
      <c r="C62" s="157">
        <v>1838.034302</v>
      </c>
      <c r="D62" s="157">
        <v>2508.4272460000002</v>
      </c>
      <c r="E62" s="157">
        <v>2803.2014159999999</v>
      </c>
      <c r="F62" s="157">
        <v>2937.5903320000002</v>
      </c>
      <c r="G62" s="157">
        <v>3007.6130370000001</v>
      </c>
      <c r="H62" s="157">
        <v>3066.6538089999999</v>
      </c>
      <c r="I62" s="157">
        <v>3086.0588379999999</v>
      </c>
      <c r="J62" s="157">
        <v>3102.4731449999999</v>
      </c>
      <c r="K62" s="157">
        <v>3130.0795899999998</v>
      </c>
      <c r="L62" s="157">
        <v>3152.601318</v>
      </c>
      <c r="M62" s="157">
        <v>3183.8208009999998</v>
      </c>
      <c r="N62" s="157">
        <v>3222.055664</v>
      </c>
      <c r="O62" s="157">
        <v>3268.6691890000002</v>
      </c>
      <c r="P62" s="157">
        <v>3317.389404</v>
      </c>
      <c r="Q62" s="157">
        <v>3366.438721</v>
      </c>
      <c r="R62" s="157">
        <v>3414.6757809999999</v>
      </c>
      <c r="S62" s="157">
        <v>3452.1191410000001</v>
      </c>
      <c r="T62" s="157">
        <v>3484.9760740000002</v>
      </c>
      <c r="U62" s="157">
        <v>3522.2033689999998</v>
      </c>
      <c r="V62" s="157">
        <v>3560.9558109999998</v>
      </c>
      <c r="W62" s="157">
        <v>3606.8081050000001</v>
      </c>
      <c r="X62" s="157">
        <v>3651.735107</v>
      </c>
      <c r="Y62" s="157">
        <v>3702.5581050000001</v>
      </c>
      <c r="Z62" s="157">
        <v>3755.2016600000002</v>
      </c>
      <c r="AA62" s="157">
        <v>3810.821289</v>
      </c>
      <c r="AB62" s="157">
        <v>3862.7070309999999</v>
      </c>
      <c r="AC62" s="157">
        <v>3912.1069339999999</v>
      </c>
      <c r="AD62" s="157">
        <v>3956.6271969999998</v>
      </c>
      <c r="AE62" s="157">
        <v>3997.7202149999998</v>
      </c>
      <c r="AF62" s="157">
        <v>4035.3713379999999</v>
      </c>
      <c r="AG62" s="157">
        <v>4073.303711</v>
      </c>
      <c r="AH62" s="158">
        <v>2.6880000000000001E-2</v>
      </c>
    </row>
    <row r="63" spans="1:34" ht="15" customHeight="1">
      <c r="A63" s="142" t="s">
        <v>1329</v>
      </c>
      <c r="B63" s="150" t="s">
        <v>1330</v>
      </c>
      <c r="C63" s="151">
        <v>22.450932999999999</v>
      </c>
      <c r="D63" s="151">
        <v>22.434891</v>
      </c>
      <c r="E63" s="151">
        <v>22.421617999999999</v>
      </c>
      <c r="F63" s="151">
        <v>22.410634999999999</v>
      </c>
      <c r="G63" s="151">
        <v>22.401547999999998</v>
      </c>
      <c r="H63" s="151">
        <v>22.394031999999999</v>
      </c>
      <c r="I63" s="151">
        <v>22.387812</v>
      </c>
      <c r="J63" s="151">
        <v>22.382666</v>
      </c>
      <c r="K63" s="151">
        <v>22.378406999999999</v>
      </c>
      <c r="L63" s="151">
        <v>22.374884000000002</v>
      </c>
      <c r="M63" s="151">
        <v>22.371969</v>
      </c>
      <c r="N63" s="151">
        <v>22.369558000000001</v>
      </c>
      <c r="O63" s="151">
        <v>22.367563000000001</v>
      </c>
      <c r="P63" s="151">
        <v>22.365911000000001</v>
      </c>
      <c r="Q63" s="151">
        <v>22.364546000000001</v>
      </c>
      <c r="R63" s="151">
        <v>22.363416999999998</v>
      </c>
      <c r="S63" s="151">
        <v>22.362480000000001</v>
      </c>
      <c r="T63" s="151">
        <v>22.361708</v>
      </c>
      <c r="U63" s="151">
        <v>22.361066999999998</v>
      </c>
      <c r="V63" s="151">
        <v>22.360537999999998</v>
      </c>
      <c r="W63" s="151">
        <v>22.360099999999999</v>
      </c>
      <c r="X63" s="151">
        <v>22.359736999999999</v>
      </c>
      <c r="Y63" s="151">
        <v>22.359438000000001</v>
      </c>
      <c r="Z63" s="151">
        <v>22.359190000000002</v>
      </c>
      <c r="AA63" s="151">
        <v>22.358984</v>
      </c>
      <c r="AB63" s="151">
        <v>22.358813999999999</v>
      </c>
      <c r="AC63" s="151">
        <v>22.358673</v>
      </c>
      <c r="AD63" s="151">
        <v>22.358557000000001</v>
      </c>
      <c r="AE63" s="151">
        <v>22.358460999999998</v>
      </c>
      <c r="AF63" s="151">
        <v>22.358381000000001</v>
      </c>
      <c r="AG63" s="151">
        <v>22.358315000000001</v>
      </c>
      <c r="AH63" s="152">
        <v>-1.3799999999999999E-4</v>
      </c>
    </row>
    <row r="65" spans="1:34" ht="15" customHeight="1">
      <c r="A65" s="142" t="s">
        <v>1331</v>
      </c>
      <c r="B65" s="147" t="s">
        <v>1332</v>
      </c>
      <c r="C65" s="148">
        <v>535.96636999999998</v>
      </c>
      <c r="D65" s="148">
        <v>545.011169</v>
      </c>
      <c r="E65" s="148">
        <v>545.74798599999997</v>
      </c>
      <c r="F65" s="148">
        <v>532.56201199999998</v>
      </c>
      <c r="G65" s="148">
        <v>523.87518299999999</v>
      </c>
      <c r="H65" s="148">
        <v>523.34436000000005</v>
      </c>
      <c r="I65" s="148">
        <v>522.08483899999999</v>
      </c>
      <c r="J65" s="148">
        <v>521.91674799999998</v>
      </c>
      <c r="K65" s="148">
        <v>524.79113800000005</v>
      </c>
      <c r="L65" s="148">
        <v>523.639771</v>
      </c>
      <c r="M65" s="148">
        <v>521.66931199999999</v>
      </c>
      <c r="N65" s="148">
        <v>521.58776899999998</v>
      </c>
      <c r="O65" s="148">
        <v>522.42828399999996</v>
      </c>
      <c r="P65" s="148">
        <v>523.29803500000003</v>
      </c>
      <c r="Q65" s="148">
        <v>524.18005400000004</v>
      </c>
      <c r="R65" s="148">
        <v>525.06073000000004</v>
      </c>
      <c r="S65" s="148">
        <v>525.98516800000004</v>
      </c>
      <c r="T65" s="148">
        <v>526.94146699999999</v>
      </c>
      <c r="U65" s="148">
        <v>527.90741000000003</v>
      </c>
      <c r="V65" s="148">
        <v>528.88342299999999</v>
      </c>
      <c r="W65" s="148">
        <v>529.86523399999999</v>
      </c>
      <c r="X65" s="148">
        <v>530.85760500000004</v>
      </c>
      <c r="Y65" s="148">
        <v>531.85070800000005</v>
      </c>
      <c r="Z65" s="148">
        <v>532.85095200000001</v>
      </c>
      <c r="AA65" s="148">
        <v>533.85211200000003</v>
      </c>
      <c r="AB65" s="148">
        <v>534.85876499999995</v>
      </c>
      <c r="AC65" s="148">
        <v>535.86346400000002</v>
      </c>
      <c r="AD65" s="148">
        <v>536.86871299999996</v>
      </c>
      <c r="AE65" s="148">
        <v>537.87383999999997</v>
      </c>
      <c r="AF65" s="148">
        <v>538.87805200000003</v>
      </c>
      <c r="AG65" s="148">
        <v>539.88037099999997</v>
      </c>
      <c r="AH65" s="149">
        <v>2.43E-4</v>
      </c>
    </row>
    <row r="66" spans="1:34" ht="15" customHeight="1">
      <c r="A66" s="142" t="s">
        <v>1333</v>
      </c>
      <c r="B66" s="150" t="s">
        <v>1334</v>
      </c>
      <c r="C66" s="151">
        <v>401.72967499999999</v>
      </c>
      <c r="D66" s="151">
        <v>408.50482199999999</v>
      </c>
      <c r="E66" s="151">
        <v>409.04339599999997</v>
      </c>
      <c r="F66" s="151">
        <v>399.15982100000002</v>
      </c>
      <c r="G66" s="151">
        <v>392.64898699999998</v>
      </c>
      <c r="H66" s="151">
        <v>392.25531000000001</v>
      </c>
      <c r="I66" s="151">
        <v>391.31094400000001</v>
      </c>
      <c r="J66" s="151">
        <v>391.18682899999999</v>
      </c>
      <c r="K66" s="151">
        <v>393.34161399999999</v>
      </c>
      <c r="L66" s="151">
        <v>392.47876000000002</v>
      </c>
      <c r="M66" s="151">
        <v>390.99865699999998</v>
      </c>
      <c r="N66" s="151">
        <v>390.93988000000002</v>
      </c>
      <c r="O66" s="151">
        <v>391.57003800000001</v>
      </c>
      <c r="P66" s="151">
        <v>392.22207600000002</v>
      </c>
      <c r="Q66" s="151">
        <v>392.88311800000002</v>
      </c>
      <c r="R66" s="151">
        <v>393.54321299999998</v>
      </c>
      <c r="S66" s="151">
        <v>394.23605300000003</v>
      </c>
      <c r="T66" s="151">
        <v>394.952271</v>
      </c>
      <c r="U66" s="151">
        <v>395.67669699999999</v>
      </c>
      <c r="V66" s="151">
        <v>396.40820300000001</v>
      </c>
      <c r="W66" s="151">
        <v>397.14566000000002</v>
      </c>
      <c r="X66" s="151">
        <v>397.88799999999998</v>
      </c>
      <c r="Y66" s="151">
        <v>398.63436899999999</v>
      </c>
      <c r="Z66" s="151">
        <v>399.38388099999997</v>
      </c>
      <c r="AA66" s="151">
        <v>400.13562000000002</v>
      </c>
      <c r="AB66" s="151">
        <v>400.88897700000001</v>
      </c>
      <c r="AC66" s="151">
        <v>401.64318800000001</v>
      </c>
      <c r="AD66" s="151">
        <v>402.397491</v>
      </c>
      <c r="AE66" s="151">
        <v>403.15124500000002</v>
      </c>
      <c r="AF66" s="151">
        <v>403.90423600000003</v>
      </c>
      <c r="AG66" s="151">
        <v>404.65606700000001</v>
      </c>
      <c r="AH66" s="152">
        <v>2.42E-4</v>
      </c>
    </row>
    <row r="67" spans="1:34" ht="15" customHeight="1">
      <c r="A67" s="142" t="s">
        <v>1335</v>
      </c>
      <c r="B67" s="150" t="s">
        <v>1309</v>
      </c>
      <c r="C67" s="151">
        <v>19.229748000000001</v>
      </c>
      <c r="D67" s="151">
        <v>19.559823999999999</v>
      </c>
      <c r="E67" s="151">
        <v>19.603838</v>
      </c>
      <c r="F67" s="151">
        <v>19.130904999999998</v>
      </c>
      <c r="G67" s="151">
        <v>18.818822999999998</v>
      </c>
      <c r="H67" s="151">
        <v>18.794409000000002</v>
      </c>
      <c r="I67" s="151">
        <v>18.749573000000002</v>
      </c>
      <c r="J67" s="151">
        <v>18.741123000000002</v>
      </c>
      <c r="K67" s="151">
        <v>18.843910000000001</v>
      </c>
      <c r="L67" s="151">
        <v>18.802408</v>
      </c>
      <c r="M67" s="151">
        <v>18.735818999999999</v>
      </c>
      <c r="N67" s="151">
        <v>18.729821999999999</v>
      </c>
      <c r="O67" s="151">
        <v>18.759786999999999</v>
      </c>
      <c r="P67" s="151">
        <v>18.790856999999999</v>
      </c>
      <c r="Q67" s="151">
        <v>18.822572999999998</v>
      </c>
      <c r="R67" s="151">
        <v>18.854223000000001</v>
      </c>
      <c r="S67" s="151">
        <v>18.887428</v>
      </c>
      <c r="T67" s="151">
        <v>18.922471999999999</v>
      </c>
      <c r="U67" s="151">
        <v>18.956589000000001</v>
      </c>
      <c r="V67" s="151">
        <v>18.991724000000001</v>
      </c>
      <c r="W67" s="151">
        <v>19.024937000000001</v>
      </c>
      <c r="X67" s="151">
        <v>19.062462</v>
      </c>
      <c r="Y67" s="151">
        <v>19.095568</v>
      </c>
      <c r="Z67" s="151">
        <v>19.131703999999999</v>
      </c>
      <c r="AA67" s="151">
        <v>19.165882</v>
      </c>
      <c r="AB67" s="151">
        <v>19.203510000000001</v>
      </c>
      <c r="AC67" s="151">
        <v>19.238115000000001</v>
      </c>
      <c r="AD67" s="151">
        <v>19.273111</v>
      </c>
      <c r="AE67" s="151">
        <v>19.308672000000001</v>
      </c>
      <c r="AF67" s="151">
        <v>19.344358</v>
      </c>
      <c r="AG67" s="151">
        <v>19.379640999999999</v>
      </c>
      <c r="AH67" s="152">
        <v>2.5900000000000001E-4</v>
      </c>
    </row>
    <row r="68" spans="1:34" ht="15" customHeight="1">
      <c r="A68" s="142" t="s">
        <v>1336</v>
      </c>
      <c r="B68" s="150" t="s">
        <v>1337</v>
      </c>
      <c r="C68" s="151">
        <v>115.006958</v>
      </c>
      <c r="D68" s="151">
        <v>116.946556</v>
      </c>
      <c r="E68" s="151">
        <v>117.100723</v>
      </c>
      <c r="F68" s="151">
        <v>114.271271</v>
      </c>
      <c r="G68" s="151">
        <v>112.40735599999999</v>
      </c>
      <c r="H68" s="151">
        <v>112.29464</v>
      </c>
      <c r="I68" s="151">
        <v>112.024292</v>
      </c>
      <c r="J68" s="151">
        <v>111.98877</v>
      </c>
      <c r="K68" s="151">
        <v>112.605637</v>
      </c>
      <c r="L68" s="151">
        <v>112.358604</v>
      </c>
      <c r="M68" s="151">
        <v>111.93487500000001</v>
      </c>
      <c r="N68" s="151">
        <v>111.91806</v>
      </c>
      <c r="O68" s="151">
        <v>112.09845</v>
      </c>
      <c r="P68" s="151">
        <v>112.28511</v>
      </c>
      <c r="Q68" s="151">
        <v>112.474358</v>
      </c>
      <c r="R68" s="151">
        <v>112.663315</v>
      </c>
      <c r="S68" s="151">
        <v>112.861671</v>
      </c>
      <c r="T68" s="151">
        <v>113.06669599999999</v>
      </c>
      <c r="U68" s="151">
        <v>113.274101</v>
      </c>
      <c r="V68" s="151">
        <v>113.483513</v>
      </c>
      <c r="W68" s="151">
        <v>113.69461800000001</v>
      </c>
      <c r="X68" s="151">
        <v>113.90715</v>
      </c>
      <c r="Y68" s="151">
        <v>114.120789</v>
      </c>
      <c r="Z68" s="151">
        <v>114.335358</v>
      </c>
      <c r="AA68" s="151">
        <v>114.550583</v>
      </c>
      <c r="AB68" s="151">
        <v>114.766266</v>
      </c>
      <c r="AC68" s="151">
        <v>114.982162</v>
      </c>
      <c r="AD68" s="151">
        <v>115.198105</v>
      </c>
      <c r="AE68" s="151">
        <v>115.41390199999999</v>
      </c>
      <c r="AF68" s="151">
        <v>115.629471</v>
      </c>
      <c r="AG68" s="151">
        <v>115.844696</v>
      </c>
      <c r="AH68" s="152">
        <v>2.42E-4</v>
      </c>
    </row>
    <row r="70" spans="1:34" ht="12">
      <c r="A70" s="142" t="s">
        <v>1338</v>
      </c>
      <c r="B70" s="147" t="s">
        <v>1339</v>
      </c>
      <c r="C70" s="148">
        <v>123.856003</v>
      </c>
      <c r="D70" s="148">
        <v>155.154358</v>
      </c>
      <c r="E70" s="148">
        <v>177.72671500000001</v>
      </c>
      <c r="F70" s="148">
        <v>194.86828600000001</v>
      </c>
      <c r="G70" s="148">
        <v>207.31390400000001</v>
      </c>
      <c r="H70" s="148">
        <v>216.45732100000001</v>
      </c>
      <c r="I70" s="148">
        <v>222.95347599999999</v>
      </c>
      <c r="J70" s="148">
        <v>227.67343099999999</v>
      </c>
      <c r="K70" s="148">
        <v>230.44757100000001</v>
      </c>
      <c r="L70" s="148">
        <v>232.201752</v>
      </c>
      <c r="M70" s="148">
        <v>233.96052599999999</v>
      </c>
      <c r="N70" s="148">
        <v>234.55418399999999</v>
      </c>
      <c r="O70" s="148">
        <v>235.38012699999999</v>
      </c>
      <c r="P70" s="148">
        <v>235.63919100000001</v>
      </c>
      <c r="Q70" s="148">
        <v>235.674622</v>
      </c>
      <c r="R70" s="148">
        <v>235.55072000000001</v>
      </c>
      <c r="S70" s="148">
        <v>235.36729399999999</v>
      </c>
      <c r="T70" s="148">
        <v>235.01504499999999</v>
      </c>
      <c r="U70" s="148">
        <v>234.55238299999999</v>
      </c>
      <c r="V70" s="148">
        <v>233.79310599999999</v>
      </c>
      <c r="W70" s="148">
        <v>233.285324</v>
      </c>
      <c r="X70" s="148">
        <v>232.389038</v>
      </c>
      <c r="Y70" s="148">
        <v>231.38880900000001</v>
      </c>
      <c r="Z70" s="148">
        <v>230.32920799999999</v>
      </c>
      <c r="AA70" s="148">
        <v>229.15661600000001</v>
      </c>
      <c r="AB70" s="148">
        <v>227.80479399999999</v>
      </c>
      <c r="AC70" s="148">
        <v>226.656631</v>
      </c>
      <c r="AD70" s="148">
        <v>225.222824</v>
      </c>
      <c r="AE70" s="148">
        <v>223.706131</v>
      </c>
      <c r="AF70" s="148">
        <v>221.846283</v>
      </c>
      <c r="AG70" s="148">
        <v>220.191284</v>
      </c>
      <c r="AH70" s="149">
        <v>1.9363999999999999E-2</v>
      </c>
    </row>
    <row r="71" spans="1:34" ht="15" customHeight="1">
      <c r="A71" s="142" t="s">
        <v>1340</v>
      </c>
      <c r="B71" s="150" t="s">
        <v>1341</v>
      </c>
      <c r="C71" s="151">
        <v>66.486678999999995</v>
      </c>
      <c r="D71" s="151">
        <v>77.718436999999994</v>
      </c>
      <c r="E71" s="151">
        <v>85.199935999999994</v>
      </c>
      <c r="F71" s="151">
        <v>91.069991999999999</v>
      </c>
      <c r="G71" s="151">
        <v>95.046386999999996</v>
      </c>
      <c r="H71" s="151">
        <v>97.716431</v>
      </c>
      <c r="I71" s="151">
        <v>99.333472999999998</v>
      </c>
      <c r="J71" s="151">
        <v>100.371437</v>
      </c>
      <c r="K71" s="151">
        <v>100.31616200000001</v>
      </c>
      <c r="L71" s="151">
        <v>99.914444000000003</v>
      </c>
      <c r="M71" s="151">
        <v>100.05526</v>
      </c>
      <c r="N71" s="151">
        <v>99.457511999999994</v>
      </c>
      <c r="O71" s="151">
        <v>99.388762999999997</v>
      </c>
      <c r="P71" s="151">
        <v>99.054046999999997</v>
      </c>
      <c r="Q71" s="151">
        <v>98.745163000000005</v>
      </c>
      <c r="R71" s="151">
        <v>98.433646999999993</v>
      </c>
      <c r="S71" s="151">
        <v>98.199875000000006</v>
      </c>
      <c r="T71" s="151">
        <v>97.899985999999998</v>
      </c>
      <c r="U71" s="151">
        <v>97.569114999999996</v>
      </c>
      <c r="V71" s="151">
        <v>97.001960999999994</v>
      </c>
      <c r="W71" s="151">
        <v>96.744743</v>
      </c>
      <c r="X71" s="151">
        <v>96.138480999999999</v>
      </c>
      <c r="Y71" s="151">
        <v>95.467811999999995</v>
      </c>
      <c r="Z71" s="151">
        <v>94.778458000000001</v>
      </c>
      <c r="AA71" s="151">
        <v>94.020195000000001</v>
      </c>
      <c r="AB71" s="151">
        <v>93.132987999999997</v>
      </c>
      <c r="AC71" s="151">
        <v>92.529015000000001</v>
      </c>
      <c r="AD71" s="151">
        <v>91.735541999999995</v>
      </c>
      <c r="AE71" s="151">
        <v>91.026329000000004</v>
      </c>
      <c r="AF71" s="151">
        <v>90.296463000000003</v>
      </c>
      <c r="AG71" s="151">
        <v>89.721024</v>
      </c>
      <c r="AH71" s="152">
        <v>1.004E-2</v>
      </c>
    </row>
    <row r="72" spans="1:34" ht="15" customHeight="1">
      <c r="A72" s="142" t="s">
        <v>1342</v>
      </c>
      <c r="B72" s="150" t="s">
        <v>1343</v>
      </c>
      <c r="C72" s="151">
        <v>8.2944370000000003</v>
      </c>
      <c r="D72" s="151">
        <v>9.7253760000000007</v>
      </c>
      <c r="E72" s="151">
        <v>10.687709999999999</v>
      </c>
      <c r="F72" s="151">
        <v>11.446012</v>
      </c>
      <c r="G72" s="151">
        <v>11.964333</v>
      </c>
      <c r="H72" s="151">
        <v>12.320256000000001</v>
      </c>
      <c r="I72" s="151">
        <v>12.542351</v>
      </c>
      <c r="J72" s="151">
        <v>12.690239</v>
      </c>
      <c r="K72" s="151">
        <v>12.700675</v>
      </c>
      <c r="L72" s="151">
        <v>12.665661</v>
      </c>
      <c r="M72" s="151">
        <v>12.703147</v>
      </c>
      <c r="N72" s="151">
        <v>12.643801</v>
      </c>
      <c r="O72" s="151">
        <v>12.653769</v>
      </c>
      <c r="P72" s="151">
        <v>12.627928000000001</v>
      </c>
      <c r="Q72" s="151">
        <v>12.605623</v>
      </c>
      <c r="R72" s="151">
        <v>12.582772</v>
      </c>
      <c r="S72" s="151">
        <v>12.569812000000001</v>
      </c>
      <c r="T72" s="151">
        <v>12.547598000000001</v>
      </c>
      <c r="U72" s="151">
        <v>12.521960999999999</v>
      </c>
      <c r="V72" s="151">
        <v>12.464967</v>
      </c>
      <c r="W72" s="151">
        <v>12.449455</v>
      </c>
      <c r="X72" s="151">
        <v>12.388074</v>
      </c>
      <c r="Y72" s="151">
        <v>12.318243000000001</v>
      </c>
      <c r="Z72" s="151">
        <v>12.245979</v>
      </c>
      <c r="AA72" s="151">
        <v>12.16428</v>
      </c>
      <c r="AB72" s="151">
        <v>12.064971999999999</v>
      </c>
      <c r="AC72" s="151">
        <v>12.003693</v>
      </c>
      <c r="AD72" s="151">
        <v>11.916428</v>
      </c>
      <c r="AE72" s="151">
        <v>11.840335</v>
      </c>
      <c r="AF72" s="151">
        <v>11.760712</v>
      </c>
      <c r="AG72" s="151">
        <v>11.701135000000001</v>
      </c>
      <c r="AH72" s="152">
        <v>1.1535999999999999E-2</v>
      </c>
    </row>
    <row r="73" spans="1:34" ht="15" customHeight="1">
      <c r="A73" s="142" t="s">
        <v>1344</v>
      </c>
      <c r="B73" s="150" t="s">
        <v>1345</v>
      </c>
      <c r="C73" s="151">
        <v>4.3340000000000002E-3</v>
      </c>
      <c r="D73" s="151">
        <v>4.9249999999999997E-3</v>
      </c>
      <c r="E73" s="151">
        <v>5.2729999999999999E-3</v>
      </c>
      <c r="F73" s="151">
        <v>5.5490000000000001E-3</v>
      </c>
      <c r="G73" s="151">
        <v>5.7320000000000001E-3</v>
      </c>
      <c r="H73" s="151">
        <v>5.8450000000000004E-3</v>
      </c>
      <c r="I73" s="151">
        <v>5.9090000000000002E-3</v>
      </c>
      <c r="J73" s="151">
        <v>5.9420000000000002E-3</v>
      </c>
      <c r="K73" s="151">
        <v>5.9189999999999998E-3</v>
      </c>
      <c r="L73" s="151">
        <v>5.8770000000000003E-3</v>
      </c>
      <c r="M73" s="151">
        <v>5.8560000000000001E-3</v>
      </c>
      <c r="N73" s="151">
        <v>5.7990000000000003E-3</v>
      </c>
      <c r="O73" s="151">
        <v>5.7660000000000003E-3</v>
      </c>
      <c r="P73" s="151">
        <v>5.7190000000000001E-3</v>
      </c>
      <c r="Q73" s="151">
        <v>5.6740000000000002E-3</v>
      </c>
      <c r="R73" s="151">
        <v>5.6290000000000003E-3</v>
      </c>
      <c r="S73" s="151">
        <v>5.5909999999999996E-3</v>
      </c>
      <c r="T73" s="151">
        <v>5.5510000000000004E-3</v>
      </c>
      <c r="U73" s="151">
        <v>5.5079999999999999E-3</v>
      </c>
      <c r="V73" s="151">
        <v>5.4520000000000002E-3</v>
      </c>
      <c r="W73" s="151">
        <v>5.4070000000000003E-3</v>
      </c>
      <c r="X73" s="151">
        <v>5.3449999999999999E-3</v>
      </c>
      <c r="Y73" s="151">
        <v>5.28E-3</v>
      </c>
      <c r="Z73" s="151">
        <v>5.2129999999999998E-3</v>
      </c>
      <c r="AA73" s="151">
        <v>5.1440000000000001E-3</v>
      </c>
      <c r="AB73" s="151">
        <v>5.0699999999999999E-3</v>
      </c>
      <c r="AC73" s="151">
        <v>5.0080000000000003E-3</v>
      </c>
      <c r="AD73" s="151">
        <v>4.9389999999999998E-3</v>
      </c>
      <c r="AE73" s="151">
        <v>4.8719999999999996E-3</v>
      </c>
      <c r="AF73" s="151">
        <v>4.8069999999999996E-3</v>
      </c>
      <c r="AG73" s="151">
        <v>4.7499999999999999E-3</v>
      </c>
      <c r="AH73" s="152">
        <v>3.0599999999999998E-3</v>
      </c>
    </row>
    <row r="74" spans="1:34" ht="15" customHeight="1">
      <c r="A74" s="142" t="s">
        <v>1346</v>
      </c>
      <c r="B74" s="150" t="s">
        <v>1347</v>
      </c>
      <c r="C74" s="151">
        <v>39.715091999999999</v>
      </c>
      <c r="D74" s="151">
        <v>46.100143000000003</v>
      </c>
      <c r="E74" s="151">
        <v>50.315219999999997</v>
      </c>
      <c r="F74" s="151">
        <v>53.585537000000002</v>
      </c>
      <c r="G74" s="151">
        <v>55.751953</v>
      </c>
      <c r="H74" s="151">
        <v>57.185661000000003</v>
      </c>
      <c r="I74" s="151">
        <v>58.014899999999997</v>
      </c>
      <c r="J74" s="151">
        <v>58.511208000000003</v>
      </c>
      <c r="K74" s="151">
        <v>58.418255000000002</v>
      </c>
      <c r="L74" s="151">
        <v>58.114413999999996</v>
      </c>
      <c r="M74" s="151">
        <v>58.133465000000001</v>
      </c>
      <c r="N74" s="151">
        <v>57.721634000000002</v>
      </c>
      <c r="O74" s="151">
        <v>57.619835000000002</v>
      </c>
      <c r="P74" s="151">
        <v>57.352108000000001</v>
      </c>
      <c r="Q74" s="151">
        <v>57.092457000000003</v>
      </c>
      <c r="R74" s="151">
        <v>56.816422000000003</v>
      </c>
      <c r="S74" s="151">
        <v>56.567303000000003</v>
      </c>
      <c r="T74" s="151">
        <v>56.264876999999998</v>
      </c>
      <c r="U74" s="151">
        <v>55.934680999999998</v>
      </c>
      <c r="V74" s="151">
        <v>55.449944000000002</v>
      </c>
      <c r="W74" s="151">
        <v>55.126690000000004</v>
      </c>
      <c r="X74" s="151">
        <v>54.581589000000001</v>
      </c>
      <c r="Y74" s="151">
        <v>53.975166000000002</v>
      </c>
      <c r="Z74" s="151">
        <v>53.326363000000001</v>
      </c>
      <c r="AA74" s="151">
        <v>52.594073999999999</v>
      </c>
      <c r="AB74" s="151">
        <v>51.730018999999999</v>
      </c>
      <c r="AC74" s="151">
        <v>50.950572999999999</v>
      </c>
      <c r="AD74" s="151">
        <v>49.952086999999999</v>
      </c>
      <c r="AE74" s="151">
        <v>48.82629</v>
      </c>
      <c r="AF74" s="151">
        <v>47.353676</v>
      </c>
      <c r="AG74" s="151">
        <v>46.013267999999997</v>
      </c>
      <c r="AH74" s="152">
        <v>4.9189999999999998E-3</v>
      </c>
    </row>
    <row r="75" spans="1:34" ht="15" customHeight="1">
      <c r="A75" s="142" t="s">
        <v>1348</v>
      </c>
      <c r="B75" s="150" t="s">
        <v>1349</v>
      </c>
      <c r="C75" s="151">
        <v>17.251991</v>
      </c>
      <c r="D75" s="151">
        <v>20.413792000000001</v>
      </c>
      <c r="E75" s="151">
        <v>22.529900000000001</v>
      </c>
      <c r="F75" s="151">
        <v>24.209136999999998</v>
      </c>
      <c r="G75" s="151">
        <v>25.371696</v>
      </c>
      <c r="H75" s="151">
        <v>26.144687999999999</v>
      </c>
      <c r="I75" s="151">
        <v>26.620799999999999</v>
      </c>
      <c r="J75" s="151">
        <v>26.932896</v>
      </c>
      <c r="K75" s="151">
        <v>26.900725999999999</v>
      </c>
      <c r="L75" s="151">
        <v>26.781798999999999</v>
      </c>
      <c r="M75" s="151">
        <v>26.790554</v>
      </c>
      <c r="N75" s="151">
        <v>26.601589000000001</v>
      </c>
      <c r="O75" s="151">
        <v>26.541691</v>
      </c>
      <c r="P75" s="151">
        <v>26.417266999999999</v>
      </c>
      <c r="Q75" s="151">
        <v>26.29776</v>
      </c>
      <c r="R75" s="151">
        <v>26.182413</v>
      </c>
      <c r="S75" s="151">
        <v>26.093631999999999</v>
      </c>
      <c r="T75" s="151">
        <v>25.990044000000001</v>
      </c>
      <c r="U75" s="151">
        <v>25.872814000000002</v>
      </c>
      <c r="V75" s="151">
        <v>25.696041000000001</v>
      </c>
      <c r="W75" s="151">
        <v>25.594916999999999</v>
      </c>
      <c r="X75" s="151">
        <v>25.401630000000001</v>
      </c>
      <c r="Y75" s="151">
        <v>25.188416</v>
      </c>
      <c r="Z75" s="151">
        <v>24.967963999999998</v>
      </c>
      <c r="AA75" s="151">
        <v>24.731241000000001</v>
      </c>
      <c r="AB75" s="151">
        <v>24.464855</v>
      </c>
      <c r="AC75" s="151">
        <v>24.268253000000001</v>
      </c>
      <c r="AD75" s="151">
        <v>24.026084999999998</v>
      </c>
      <c r="AE75" s="151">
        <v>23.802935000000002</v>
      </c>
      <c r="AF75" s="151">
        <v>23.576381999999999</v>
      </c>
      <c r="AG75" s="151">
        <v>23.390915</v>
      </c>
      <c r="AH75" s="152">
        <v>1.0199E-2</v>
      </c>
    </row>
    <row r="76" spans="1:34" ht="15" customHeight="1">
      <c r="A76" s="142" t="s">
        <v>1350</v>
      </c>
      <c r="B76" s="150" t="s">
        <v>1351</v>
      </c>
      <c r="C76" s="151">
        <v>0.86227699999999996</v>
      </c>
      <c r="D76" s="151">
        <v>1.0300750000000001</v>
      </c>
      <c r="E76" s="151">
        <v>1.1456470000000001</v>
      </c>
      <c r="F76" s="151">
        <v>1.2380690000000001</v>
      </c>
      <c r="G76" s="151">
        <v>1.303007</v>
      </c>
      <c r="H76" s="151">
        <v>1.3502719999999999</v>
      </c>
      <c r="I76" s="151">
        <v>1.381985</v>
      </c>
      <c r="J76" s="151">
        <v>1.404825</v>
      </c>
      <c r="K76" s="151">
        <v>1.411664</v>
      </c>
      <c r="L76" s="151">
        <v>1.4127559999999999</v>
      </c>
      <c r="M76" s="151">
        <v>1.4232830000000001</v>
      </c>
      <c r="N76" s="151">
        <v>1.420928</v>
      </c>
      <c r="O76" s="151">
        <v>1.427392</v>
      </c>
      <c r="P76" s="151">
        <v>1.428714</v>
      </c>
      <c r="Q76" s="151">
        <v>1.43042</v>
      </c>
      <c r="R76" s="151">
        <v>1.4320710000000001</v>
      </c>
      <c r="S76" s="151">
        <v>1.435149</v>
      </c>
      <c r="T76" s="151">
        <v>1.4369190000000001</v>
      </c>
      <c r="U76" s="151">
        <v>1.4383889999999999</v>
      </c>
      <c r="V76" s="151">
        <v>1.435546</v>
      </c>
      <c r="W76" s="151">
        <v>1.4382349999999999</v>
      </c>
      <c r="X76" s="151">
        <v>1.4351879999999999</v>
      </c>
      <c r="Y76" s="151">
        <v>1.430968</v>
      </c>
      <c r="Z76" s="151">
        <v>1.4263680000000001</v>
      </c>
      <c r="AA76" s="151">
        <v>1.4204330000000001</v>
      </c>
      <c r="AB76" s="151">
        <v>1.4121159999999999</v>
      </c>
      <c r="AC76" s="151">
        <v>1.409006</v>
      </c>
      <c r="AD76" s="151">
        <v>1.402237</v>
      </c>
      <c r="AE76" s="151">
        <v>1.396865</v>
      </c>
      <c r="AF76" s="151">
        <v>1.3906849999999999</v>
      </c>
      <c r="AG76" s="151">
        <v>1.3869629999999999</v>
      </c>
      <c r="AH76" s="152">
        <v>1.5969000000000001E-2</v>
      </c>
    </row>
    <row r="77" spans="1:34" ht="15" customHeight="1">
      <c r="A77" s="142" t="s">
        <v>1352</v>
      </c>
      <c r="B77" s="150" t="s">
        <v>1353</v>
      </c>
      <c r="C77" s="151">
        <v>0.34800700000000001</v>
      </c>
      <c r="D77" s="151">
        <v>0.43123899999999998</v>
      </c>
      <c r="E77" s="151">
        <v>0.50166999999999995</v>
      </c>
      <c r="F77" s="151">
        <v>0.569878</v>
      </c>
      <c r="G77" s="151">
        <v>0.63292499999999996</v>
      </c>
      <c r="H77" s="151">
        <v>0.692361</v>
      </c>
      <c r="I77" s="151">
        <v>0.74979899999999999</v>
      </c>
      <c r="J77" s="151">
        <v>0.80834700000000004</v>
      </c>
      <c r="K77" s="151">
        <v>0.86099300000000001</v>
      </c>
      <c r="L77" s="151">
        <v>0.91611100000000001</v>
      </c>
      <c r="M77" s="151">
        <v>0.98113300000000003</v>
      </c>
      <c r="N77" s="151">
        <v>1.0460929999999999</v>
      </c>
      <c r="O77" s="151">
        <v>1.1227100000000001</v>
      </c>
      <c r="P77" s="151">
        <v>1.20482</v>
      </c>
      <c r="Q77" s="151">
        <v>1.2958270000000001</v>
      </c>
      <c r="R77" s="151">
        <v>1.3970480000000001</v>
      </c>
      <c r="S77" s="151">
        <v>1.5111669999999999</v>
      </c>
      <c r="T77" s="151">
        <v>1.6378630000000001</v>
      </c>
      <c r="U77" s="151">
        <v>1.77874</v>
      </c>
      <c r="V77" s="151">
        <v>1.9331210000000001</v>
      </c>
      <c r="W77" s="151">
        <v>2.1132499999999999</v>
      </c>
      <c r="X77" s="151">
        <v>2.3100040000000002</v>
      </c>
      <c r="Y77" s="151">
        <v>2.5332659999999998</v>
      </c>
      <c r="Z77" s="151">
        <v>2.7902719999999999</v>
      </c>
      <c r="AA77" s="151">
        <v>3.0889150000000001</v>
      </c>
      <c r="AB77" s="151">
        <v>3.4400369999999998</v>
      </c>
      <c r="AC77" s="151">
        <v>3.8767309999999999</v>
      </c>
      <c r="AD77" s="151">
        <v>4.4182069999999998</v>
      </c>
      <c r="AE77" s="151">
        <v>5.1396379999999997</v>
      </c>
      <c r="AF77" s="151">
        <v>6.1949959999999997</v>
      </c>
      <c r="AG77" s="151">
        <v>7.208939</v>
      </c>
      <c r="AH77" s="152">
        <v>0.106308</v>
      </c>
    </row>
    <row r="78" spans="1:34" ht="15" customHeight="1">
      <c r="A78" s="142" t="s">
        <v>1354</v>
      </c>
      <c r="B78" s="150" t="s">
        <v>1355</v>
      </c>
      <c r="C78" s="151">
        <v>1.0541999999999999E-2</v>
      </c>
      <c r="D78" s="151">
        <v>1.289E-2</v>
      </c>
      <c r="E78" s="151">
        <v>1.4517E-2</v>
      </c>
      <c r="F78" s="151">
        <v>1.5817999999999999E-2</v>
      </c>
      <c r="G78" s="151">
        <v>1.6737999999999999E-2</v>
      </c>
      <c r="H78" s="151">
        <v>1.7350000000000001E-2</v>
      </c>
      <c r="I78" s="151">
        <v>1.7728000000000001E-2</v>
      </c>
      <c r="J78" s="151">
        <v>1.7975999999999999E-2</v>
      </c>
      <c r="K78" s="151">
        <v>1.7930999999999999E-2</v>
      </c>
      <c r="L78" s="151">
        <v>1.7826999999999999E-2</v>
      </c>
      <c r="M78" s="151">
        <v>1.7812000000000001E-2</v>
      </c>
      <c r="N78" s="151">
        <v>1.7666000000000001E-2</v>
      </c>
      <c r="O78" s="151">
        <v>1.7603000000000001E-2</v>
      </c>
      <c r="P78" s="151">
        <v>1.7496999999999999E-2</v>
      </c>
      <c r="Q78" s="151">
        <v>1.7394E-2</v>
      </c>
      <c r="R78" s="151">
        <v>1.7295000000000001E-2</v>
      </c>
      <c r="S78" s="151">
        <v>1.7215000000000001E-2</v>
      </c>
      <c r="T78" s="151">
        <v>1.7125999999999999E-2</v>
      </c>
      <c r="U78" s="151">
        <v>1.7024999999999998E-2</v>
      </c>
      <c r="V78" s="151">
        <v>1.6885000000000001E-2</v>
      </c>
      <c r="W78" s="151">
        <v>1.6792999999999999E-2</v>
      </c>
      <c r="X78" s="151">
        <v>1.6638E-2</v>
      </c>
      <c r="Y78" s="151">
        <v>1.6469000000000001E-2</v>
      </c>
      <c r="Z78" s="151">
        <v>1.6296000000000001E-2</v>
      </c>
      <c r="AA78" s="151">
        <v>1.6112000000000001E-2</v>
      </c>
      <c r="AB78" s="151">
        <v>1.5911000000000002E-2</v>
      </c>
      <c r="AC78" s="151">
        <v>1.5751999999999999E-2</v>
      </c>
      <c r="AD78" s="151">
        <v>1.5566E-2</v>
      </c>
      <c r="AE78" s="151">
        <v>1.5389999999999999E-2</v>
      </c>
      <c r="AF78" s="151">
        <v>1.5214E-2</v>
      </c>
      <c r="AG78" s="151">
        <v>1.5063E-2</v>
      </c>
      <c r="AH78" s="152">
        <v>1.1967999999999999E-2</v>
      </c>
    </row>
    <row r="79" spans="1:34" ht="15" customHeight="1">
      <c r="A79" s="142" t="s">
        <v>1356</v>
      </c>
      <c r="B79" s="150" t="s">
        <v>1357</v>
      </c>
      <c r="C79" s="151">
        <v>21.389296000000002</v>
      </c>
      <c r="D79" s="151">
        <v>24.819659999999999</v>
      </c>
      <c r="E79" s="151">
        <v>27.508773999999999</v>
      </c>
      <c r="F79" s="151">
        <v>29.615561</v>
      </c>
      <c r="G79" s="151">
        <v>31.272079000000002</v>
      </c>
      <c r="H79" s="151">
        <v>32.583652000000001</v>
      </c>
      <c r="I79" s="151">
        <v>33.638534999999997</v>
      </c>
      <c r="J79" s="151">
        <v>34.496861000000003</v>
      </c>
      <c r="K79" s="151">
        <v>35.201259999999998</v>
      </c>
      <c r="L79" s="151">
        <v>35.791018999999999</v>
      </c>
      <c r="M79" s="151">
        <v>36.299830999999998</v>
      </c>
      <c r="N79" s="151">
        <v>36.746929000000002</v>
      </c>
      <c r="O79" s="151">
        <v>37.142226999999998</v>
      </c>
      <c r="P79" s="151">
        <v>37.503906000000001</v>
      </c>
      <c r="Q79" s="151">
        <v>37.841701999999998</v>
      </c>
      <c r="R79" s="151">
        <v>38.154102000000002</v>
      </c>
      <c r="S79" s="151">
        <v>38.444060999999998</v>
      </c>
      <c r="T79" s="151">
        <v>38.717219999999998</v>
      </c>
      <c r="U79" s="151">
        <v>38.979033999999999</v>
      </c>
      <c r="V79" s="151">
        <v>39.231392</v>
      </c>
      <c r="W79" s="151">
        <v>39.476275999999999</v>
      </c>
      <c r="X79" s="151">
        <v>39.713692000000002</v>
      </c>
      <c r="Y79" s="151">
        <v>39.946350000000002</v>
      </c>
      <c r="Z79" s="151">
        <v>40.174610000000001</v>
      </c>
      <c r="AA79" s="151">
        <v>40.397311999999999</v>
      </c>
      <c r="AB79" s="151">
        <v>40.614189000000003</v>
      </c>
      <c r="AC79" s="151">
        <v>40.826667999999998</v>
      </c>
      <c r="AD79" s="151">
        <v>41.035671000000001</v>
      </c>
      <c r="AE79" s="151">
        <v>41.243774000000002</v>
      </c>
      <c r="AF79" s="151">
        <v>41.450133999999998</v>
      </c>
      <c r="AG79" s="151">
        <v>41.654305000000001</v>
      </c>
      <c r="AH79" s="152">
        <v>2.2466E-2</v>
      </c>
    </row>
    <row r="80" spans="1:34" ht="15" customHeight="1">
      <c r="A80" s="142" t="s">
        <v>1358</v>
      </c>
      <c r="B80" s="150" t="s">
        <v>1343</v>
      </c>
      <c r="C80" s="151">
        <v>0</v>
      </c>
      <c r="D80" s="151">
        <v>0</v>
      </c>
      <c r="E80" s="151">
        <v>0</v>
      </c>
      <c r="F80" s="151">
        <v>0</v>
      </c>
      <c r="G80" s="151">
        <v>0</v>
      </c>
      <c r="H80" s="151">
        <v>0</v>
      </c>
      <c r="I80" s="151">
        <v>0</v>
      </c>
      <c r="J80" s="151">
        <v>0</v>
      </c>
      <c r="K80" s="151">
        <v>0</v>
      </c>
      <c r="L80" s="151">
        <v>0</v>
      </c>
      <c r="M80" s="151">
        <v>0</v>
      </c>
      <c r="N80" s="151">
        <v>0</v>
      </c>
      <c r="O80" s="151">
        <v>0</v>
      </c>
      <c r="P80" s="151">
        <v>0</v>
      </c>
      <c r="Q80" s="151">
        <v>0</v>
      </c>
      <c r="R80" s="151">
        <v>0</v>
      </c>
      <c r="S80" s="151">
        <v>0</v>
      </c>
      <c r="T80" s="151">
        <v>0</v>
      </c>
      <c r="U80" s="151">
        <v>0</v>
      </c>
      <c r="V80" s="151">
        <v>0</v>
      </c>
      <c r="W80" s="151">
        <v>0</v>
      </c>
      <c r="X80" s="151">
        <v>0</v>
      </c>
      <c r="Y80" s="151">
        <v>0</v>
      </c>
      <c r="Z80" s="151">
        <v>0</v>
      </c>
      <c r="AA80" s="151">
        <v>0</v>
      </c>
      <c r="AB80" s="151">
        <v>0</v>
      </c>
      <c r="AC80" s="151">
        <v>0</v>
      </c>
      <c r="AD80" s="151">
        <v>0</v>
      </c>
      <c r="AE80" s="151">
        <v>0</v>
      </c>
      <c r="AF80" s="151">
        <v>0</v>
      </c>
      <c r="AG80" s="151">
        <v>0</v>
      </c>
      <c r="AH80" s="152" t="s">
        <v>1293</v>
      </c>
    </row>
    <row r="81" spans="1:34" ht="15" customHeight="1">
      <c r="A81" s="142" t="s">
        <v>1359</v>
      </c>
      <c r="B81" s="150" t="s">
        <v>1345</v>
      </c>
      <c r="C81" s="151">
        <v>0</v>
      </c>
      <c r="D81" s="151">
        <v>0</v>
      </c>
      <c r="E81" s="151">
        <v>0</v>
      </c>
      <c r="F81" s="151">
        <v>0</v>
      </c>
      <c r="G81" s="151">
        <v>0</v>
      </c>
      <c r="H81" s="151">
        <v>0</v>
      </c>
      <c r="I81" s="151">
        <v>0</v>
      </c>
      <c r="J81" s="151">
        <v>0</v>
      </c>
      <c r="K81" s="151">
        <v>0</v>
      </c>
      <c r="L81" s="151">
        <v>0</v>
      </c>
      <c r="M81" s="151">
        <v>0</v>
      </c>
      <c r="N81" s="151">
        <v>0</v>
      </c>
      <c r="O81" s="151">
        <v>0</v>
      </c>
      <c r="P81" s="151">
        <v>0</v>
      </c>
      <c r="Q81" s="151">
        <v>0</v>
      </c>
      <c r="R81" s="151">
        <v>0</v>
      </c>
      <c r="S81" s="151">
        <v>0</v>
      </c>
      <c r="T81" s="151">
        <v>0</v>
      </c>
      <c r="U81" s="151">
        <v>0</v>
      </c>
      <c r="V81" s="151">
        <v>0</v>
      </c>
      <c r="W81" s="151">
        <v>0</v>
      </c>
      <c r="X81" s="151">
        <v>0</v>
      </c>
      <c r="Y81" s="151">
        <v>0</v>
      </c>
      <c r="Z81" s="151">
        <v>0</v>
      </c>
      <c r="AA81" s="151">
        <v>0</v>
      </c>
      <c r="AB81" s="151">
        <v>0</v>
      </c>
      <c r="AC81" s="151">
        <v>0</v>
      </c>
      <c r="AD81" s="151">
        <v>0</v>
      </c>
      <c r="AE81" s="151">
        <v>0</v>
      </c>
      <c r="AF81" s="151">
        <v>0</v>
      </c>
      <c r="AG81" s="151">
        <v>0</v>
      </c>
      <c r="AH81" s="152" t="s">
        <v>1293</v>
      </c>
    </row>
    <row r="82" spans="1:34" ht="15" customHeight="1">
      <c r="A82" s="142" t="s">
        <v>1360</v>
      </c>
      <c r="B82" s="150" t="s">
        <v>1347</v>
      </c>
      <c r="C82" s="151">
        <v>21.389296000000002</v>
      </c>
      <c r="D82" s="151">
        <v>24.819659999999999</v>
      </c>
      <c r="E82" s="151">
        <v>27.508773999999999</v>
      </c>
      <c r="F82" s="151">
        <v>29.615561</v>
      </c>
      <c r="G82" s="151">
        <v>31.272079000000002</v>
      </c>
      <c r="H82" s="151">
        <v>32.583652000000001</v>
      </c>
      <c r="I82" s="151">
        <v>33.638534999999997</v>
      </c>
      <c r="J82" s="151">
        <v>34.496861000000003</v>
      </c>
      <c r="K82" s="151">
        <v>35.201259999999998</v>
      </c>
      <c r="L82" s="151">
        <v>35.791018999999999</v>
      </c>
      <c r="M82" s="151">
        <v>36.299830999999998</v>
      </c>
      <c r="N82" s="151">
        <v>36.746929000000002</v>
      </c>
      <c r="O82" s="151">
        <v>37.142226999999998</v>
      </c>
      <c r="P82" s="151">
        <v>37.503906000000001</v>
      </c>
      <c r="Q82" s="151">
        <v>37.841701999999998</v>
      </c>
      <c r="R82" s="151">
        <v>38.154102000000002</v>
      </c>
      <c r="S82" s="151">
        <v>38.444060999999998</v>
      </c>
      <c r="T82" s="151">
        <v>38.717219999999998</v>
      </c>
      <c r="U82" s="151">
        <v>38.979033999999999</v>
      </c>
      <c r="V82" s="151">
        <v>39.231392</v>
      </c>
      <c r="W82" s="151">
        <v>39.476275999999999</v>
      </c>
      <c r="X82" s="151">
        <v>39.713692000000002</v>
      </c>
      <c r="Y82" s="151">
        <v>39.946350000000002</v>
      </c>
      <c r="Z82" s="151">
        <v>40.174610000000001</v>
      </c>
      <c r="AA82" s="151">
        <v>40.397311999999999</v>
      </c>
      <c r="AB82" s="151">
        <v>40.614189000000003</v>
      </c>
      <c r="AC82" s="151">
        <v>40.826667999999998</v>
      </c>
      <c r="AD82" s="151">
        <v>41.035671000000001</v>
      </c>
      <c r="AE82" s="151">
        <v>41.243774000000002</v>
      </c>
      <c r="AF82" s="151">
        <v>41.450133999999998</v>
      </c>
      <c r="AG82" s="151">
        <v>41.654305000000001</v>
      </c>
      <c r="AH82" s="152">
        <v>2.2466E-2</v>
      </c>
    </row>
    <row r="83" spans="1:34" ht="15" customHeight="1">
      <c r="A83" s="142" t="s">
        <v>1361</v>
      </c>
      <c r="B83" s="150" t="s">
        <v>1349</v>
      </c>
      <c r="C83" s="151">
        <v>0</v>
      </c>
      <c r="D83" s="151">
        <v>0</v>
      </c>
      <c r="E83" s="151">
        <v>0</v>
      </c>
      <c r="F83" s="151">
        <v>0</v>
      </c>
      <c r="G83" s="151">
        <v>0</v>
      </c>
      <c r="H83" s="151">
        <v>0</v>
      </c>
      <c r="I83" s="151">
        <v>0</v>
      </c>
      <c r="J83" s="151">
        <v>0</v>
      </c>
      <c r="K83" s="151">
        <v>0</v>
      </c>
      <c r="L83" s="151">
        <v>0</v>
      </c>
      <c r="M83" s="151">
        <v>0</v>
      </c>
      <c r="N83" s="151">
        <v>0</v>
      </c>
      <c r="O83" s="151">
        <v>0</v>
      </c>
      <c r="P83" s="151">
        <v>0</v>
      </c>
      <c r="Q83" s="151">
        <v>0</v>
      </c>
      <c r="R83" s="151">
        <v>0</v>
      </c>
      <c r="S83" s="151">
        <v>0</v>
      </c>
      <c r="T83" s="151">
        <v>0</v>
      </c>
      <c r="U83" s="151">
        <v>0</v>
      </c>
      <c r="V83" s="151">
        <v>0</v>
      </c>
      <c r="W83" s="151">
        <v>0</v>
      </c>
      <c r="X83" s="151">
        <v>0</v>
      </c>
      <c r="Y83" s="151">
        <v>0</v>
      </c>
      <c r="Z83" s="151">
        <v>0</v>
      </c>
      <c r="AA83" s="151">
        <v>0</v>
      </c>
      <c r="AB83" s="151">
        <v>0</v>
      </c>
      <c r="AC83" s="151">
        <v>0</v>
      </c>
      <c r="AD83" s="151">
        <v>0</v>
      </c>
      <c r="AE83" s="151">
        <v>0</v>
      </c>
      <c r="AF83" s="151">
        <v>0</v>
      </c>
      <c r="AG83" s="151">
        <v>0</v>
      </c>
      <c r="AH83" s="152" t="s">
        <v>1293</v>
      </c>
    </row>
    <row r="84" spans="1:34" ht="15" customHeight="1">
      <c r="A84" s="142" t="s">
        <v>1362</v>
      </c>
      <c r="B84" s="150" t="s">
        <v>1351</v>
      </c>
      <c r="C84" s="151">
        <v>0</v>
      </c>
      <c r="D84" s="151">
        <v>0</v>
      </c>
      <c r="E84" s="151">
        <v>0</v>
      </c>
      <c r="F84" s="151">
        <v>0</v>
      </c>
      <c r="G84" s="151">
        <v>0</v>
      </c>
      <c r="H84" s="151">
        <v>0</v>
      </c>
      <c r="I84" s="151">
        <v>0</v>
      </c>
      <c r="J84" s="151">
        <v>0</v>
      </c>
      <c r="K84" s="151">
        <v>0</v>
      </c>
      <c r="L84" s="151">
        <v>0</v>
      </c>
      <c r="M84" s="151">
        <v>0</v>
      </c>
      <c r="N84" s="151">
        <v>0</v>
      </c>
      <c r="O84" s="151">
        <v>0</v>
      </c>
      <c r="P84" s="151">
        <v>0</v>
      </c>
      <c r="Q84" s="151">
        <v>0</v>
      </c>
      <c r="R84" s="151">
        <v>0</v>
      </c>
      <c r="S84" s="151">
        <v>0</v>
      </c>
      <c r="T84" s="151">
        <v>0</v>
      </c>
      <c r="U84" s="151">
        <v>0</v>
      </c>
      <c r="V84" s="151">
        <v>0</v>
      </c>
      <c r="W84" s="151">
        <v>0</v>
      </c>
      <c r="X84" s="151">
        <v>0</v>
      </c>
      <c r="Y84" s="151">
        <v>0</v>
      </c>
      <c r="Z84" s="151">
        <v>0</v>
      </c>
      <c r="AA84" s="151">
        <v>0</v>
      </c>
      <c r="AB84" s="151">
        <v>0</v>
      </c>
      <c r="AC84" s="151">
        <v>0</v>
      </c>
      <c r="AD84" s="151">
        <v>0</v>
      </c>
      <c r="AE84" s="151">
        <v>0</v>
      </c>
      <c r="AF84" s="151">
        <v>0</v>
      </c>
      <c r="AG84" s="151">
        <v>0</v>
      </c>
      <c r="AH84" s="152" t="s">
        <v>1293</v>
      </c>
    </row>
    <row r="85" spans="1:34" ht="15" customHeight="1">
      <c r="A85" s="142" t="s">
        <v>1363</v>
      </c>
      <c r="B85" s="150" t="s">
        <v>1353</v>
      </c>
      <c r="C85" s="151">
        <v>0</v>
      </c>
      <c r="D85" s="151">
        <v>0</v>
      </c>
      <c r="E85" s="151">
        <v>0</v>
      </c>
      <c r="F85" s="151">
        <v>0</v>
      </c>
      <c r="G85" s="151">
        <v>0</v>
      </c>
      <c r="H85" s="151">
        <v>0</v>
      </c>
      <c r="I85" s="151">
        <v>0</v>
      </c>
      <c r="J85" s="151">
        <v>0</v>
      </c>
      <c r="K85" s="151">
        <v>0</v>
      </c>
      <c r="L85" s="151">
        <v>0</v>
      </c>
      <c r="M85" s="151">
        <v>0</v>
      </c>
      <c r="N85" s="151">
        <v>0</v>
      </c>
      <c r="O85" s="151">
        <v>0</v>
      </c>
      <c r="P85" s="151">
        <v>0</v>
      </c>
      <c r="Q85" s="151">
        <v>0</v>
      </c>
      <c r="R85" s="151">
        <v>0</v>
      </c>
      <c r="S85" s="151">
        <v>0</v>
      </c>
      <c r="T85" s="151">
        <v>0</v>
      </c>
      <c r="U85" s="151">
        <v>0</v>
      </c>
      <c r="V85" s="151">
        <v>0</v>
      </c>
      <c r="W85" s="151">
        <v>0</v>
      </c>
      <c r="X85" s="151">
        <v>0</v>
      </c>
      <c r="Y85" s="151">
        <v>0</v>
      </c>
      <c r="Z85" s="151">
        <v>0</v>
      </c>
      <c r="AA85" s="151">
        <v>0</v>
      </c>
      <c r="AB85" s="151">
        <v>0</v>
      </c>
      <c r="AC85" s="151">
        <v>0</v>
      </c>
      <c r="AD85" s="151">
        <v>0</v>
      </c>
      <c r="AE85" s="151">
        <v>0</v>
      </c>
      <c r="AF85" s="151">
        <v>0</v>
      </c>
      <c r="AG85" s="151">
        <v>0</v>
      </c>
      <c r="AH85" s="152" t="s">
        <v>1293</v>
      </c>
    </row>
    <row r="86" spans="1:34" ht="15" customHeight="1">
      <c r="A86" s="142" t="s">
        <v>1364</v>
      </c>
      <c r="B86" s="150" t="s">
        <v>1355</v>
      </c>
      <c r="C86" s="151">
        <v>0</v>
      </c>
      <c r="D86" s="151">
        <v>0</v>
      </c>
      <c r="E86" s="151">
        <v>0</v>
      </c>
      <c r="F86" s="151">
        <v>0</v>
      </c>
      <c r="G86" s="151">
        <v>0</v>
      </c>
      <c r="H86" s="151">
        <v>0</v>
      </c>
      <c r="I86" s="151">
        <v>0</v>
      </c>
      <c r="J86" s="151">
        <v>0</v>
      </c>
      <c r="K86" s="151">
        <v>0</v>
      </c>
      <c r="L86" s="151">
        <v>0</v>
      </c>
      <c r="M86" s="151">
        <v>0</v>
      </c>
      <c r="N86" s="151">
        <v>0</v>
      </c>
      <c r="O86" s="151">
        <v>0</v>
      </c>
      <c r="P86" s="151">
        <v>0</v>
      </c>
      <c r="Q86" s="151">
        <v>0</v>
      </c>
      <c r="R86" s="151">
        <v>0</v>
      </c>
      <c r="S86" s="151">
        <v>0</v>
      </c>
      <c r="T86" s="151">
        <v>0</v>
      </c>
      <c r="U86" s="151">
        <v>0</v>
      </c>
      <c r="V86" s="151">
        <v>0</v>
      </c>
      <c r="W86" s="151">
        <v>0</v>
      </c>
      <c r="X86" s="151">
        <v>0</v>
      </c>
      <c r="Y86" s="151">
        <v>0</v>
      </c>
      <c r="Z86" s="151">
        <v>0</v>
      </c>
      <c r="AA86" s="151">
        <v>0</v>
      </c>
      <c r="AB86" s="151">
        <v>0</v>
      </c>
      <c r="AC86" s="151">
        <v>0</v>
      </c>
      <c r="AD86" s="151">
        <v>0</v>
      </c>
      <c r="AE86" s="151">
        <v>0</v>
      </c>
      <c r="AF86" s="151">
        <v>0</v>
      </c>
      <c r="AG86" s="151">
        <v>0</v>
      </c>
      <c r="AH86" s="152" t="s">
        <v>1293</v>
      </c>
    </row>
    <row r="87" spans="1:34" ht="15" customHeight="1">
      <c r="A87" s="142" t="s">
        <v>1365</v>
      </c>
      <c r="B87" s="150" t="s">
        <v>1366</v>
      </c>
      <c r="C87" s="151">
        <v>36.342906999999997</v>
      </c>
      <c r="D87" s="151">
        <v>53.065311000000001</v>
      </c>
      <c r="E87" s="151">
        <v>65.539467000000002</v>
      </c>
      <c r="F87" s="151">
        <v>74.773978999999997</v>
      </c>
      <c r="G87" s="151">
        <v>81.650833000000006</v>
      </c>
      <c r="H87" s="151">
        <v>86.872803000000005</v>
      </c>
      <c r="I87" s="151">
        <v>90.754906000000005</v>
      </c>
      <c r="J87" s="151">
        <v>93.637412999999995</v>
      </c>
      <c r="K87" s="151">
        <v>95.815002000000007</v>
      </c>
      <c r="L87" s="151">
        <v>97.436104</v>
      </c>
      <c r="M87" s="151">
        <v>98.610245000000006</v>
      </c>
      <c r="N87" s="151">
        <v>99.419303999999997</v>
      </c>
      <c r="O87" s="151">
        <v>99.995209000000003</v>
      </c>
      <c r="P87" s="151">
        <v>100.309273</v>
      </c>
      <c r="Q87" s="151">
        <v>100.40667000000001</v>
      </c>
      <c r="R87" s="151">
        <v>100.38294999999999</v>
      </c>
      <c r="S87" s="151">
        <v>100.257339</v>
      </c>
      <c r="T87" s="151">
        <v>100.058403</v>
      </c>
      <c r="U87" s="151">
        <v>99.805510999999996</v>
      </c>
      <c r="V87" s="151">
        <v>99.515220999999997</v>
      </c>
      <c r="W87" s="151">
        <v>99.199759999999998</v>
      </c>
      <c r="X87" s="151">
        <v>98.868858000000003</v>
      </c>
      <c r="Y87" s="151">
        <v>98.529670999999993</v>
      </c>
      <c r="Z87" s="151">
        <v>98.187920000000005</v>
      </c>
      <c r="AA87" s="151">
        <v>97.849258000000006</v>
      </c>
      <c r="AB87" s="151">
        <v>97.518638999999993</v>
      </c>
      <c r="AC87" s="151">
        <v>97.198441000000003</v>
      </c>
      <c r="AD87" s="151">
        <v>96.890311999999994</v>
      </c>
      <c r="AE87" s="151">
        <v>96.595939999999999</v>
      </c>
      <c r="AF87" s="151">
        <v>96.314689999999999</v>
      </c>
      <c r="AG87" s="151">
        <v>96.044708</v>
      </c>
      <c r="AH87" s="152">
        <v>3.2924000000000002E-2</v>
      </c>
    </row>
    <row r="88" spans="1:34" ht="15" customHeight="1">
      <c r="A88" s="142" t="s">
        <v>1367</v>
      </c>
      <c r="B88" s="150" t="s">
        <v>1343</v>
      </c>
      <c r="C88" s="151">
        <v>4.0336290000000004</v>
      </c>
      <c r="D88" s="151">
        <v>5.8896179999999996</v>
      </c>
      <c r="E88" s="151">
        <v>7.2741009999999999</v>
      </c>
      <c r="F88" s="151">
        <v>8.2990220000000008</v>
      </c>
      <c r="G88" s="151">
        <v>9.0622699999999998</v>
      </c>
      <c r="H88" s="151">
        <v>9.6418470000000003</v>
      </c>
      <c r="I88" s="151">
        <v>10.072714</v>
      </c>
      <c r="J88" s="151">
        <v>10.392637000000001</v>
      </c>
      <c r="K88" s="151">
        <v>10.634325</v>
      </c>
      <c r="L88" s="151">
        <v>10.814247999999999</v>
      </c>
      <c r="M88" s="151">
        <v>10.944561999999999</v>
      </c>
      <c r="N88" s="151">
        <v>11.034359</v>
      </c>
      <c r="O88" s="151">
        <v>11.098278000000001</v>
      </c>
      <c r="P88" s="151">
        <v>11.133133000000001</v>
      </c>
      <c r="Q88" s="151">
        <v>11.143943999999999</v>
      </c>
      <c r="R88" s="151">
        <v>11.141311999999999</v>
      </c>
      <c r="S88" s="151">
        <v>11.127371999999999</v>
      </c>
      <c r="T88" s="151">
        <v>11.105289000000001</v>
      </c>
      <c r="U88" s="151">
        <v>11.077222000000001</v>
      </c>
      <c r="V88" s="151">
        <v>11.045005</v>
      </c>
      <c r="W88" s="151">
        <v>11.009993</v>
      </c>
      <c r="X88" s="151">
        <v>10.973265</v>
      </c>
      <c r="Y88" s="151">
        <v>10.935619000000001</v>
      </c>
      <c r="Z88" s="151">
        <v>10.897690000000001</v>
      </c>
      <c r="AA88" s="151">
        <v>10.860104</v>
      </c>
      <c r="AB88" s="151">
        <v>10.823408000000001</v>
      </c>
      <c r="AC88" s="151">
        <v>10.787869000000001</v>
      </c>
      <c r="AD88" s="151">
        <v>10.753671000000001</v>
      </c>
      <c r="AE88" s="151">
        <v>10.720997000000001</v>
      </c>
      <c r="AF88" s="151">
        <v>10.689784</v>
      </c>
      <c r="AG88" s="151">
        <v>10.659818</v>
      </c>
      <c r="AH88" s="152">
        <v>3.2924000000000002E-2</v>
      </c>
    </row>
    <row r="89" spans="1:34" ht="15" customHeight="1">
      <c r="A89" s="142" t="s">
        <v>1368</v>
      </c>
      <c r="B89" s="150" t="s">
        <v>1345</v>
      </c>
      <c r="C89" s="151">
        <v>0</v>
      </c>
      <c r="D89" s="151">
        <v>0</v>
      </c>
      <c r="E89" s="151">
        <v>0</v>
      </c>
      <c r="F89" s="151">
        <v>0</v>
      </c>
      <c r="G89" s="151">
        <v>0</v>
      </c>
      <c r="H89" s="151">
        <v>0</v>
      </c>
      <c r="I89" s="151">
        <v>0</v>
      </c>
      <c r="J89" s="151">
        <v>0</v>
      </c>
      <c r="K89" s="151">
        <v>0</v>
      </c>
      <c r="L89" s="151">
        <v>0</v>
      </c>
      <c r="M89" s="151">
        <v>0</v>
      </c>
      <c r="N89" s="151">
        <v>0</v>
      </c>
      <c r="O89" s="151">
        <v>0</v>
      </c>
      <c r="P89" s="151">
        <v>0</v>
      </c>
      <c r="Q89" s="151">
        <v>0</v>
      </c>
      <c r="R89" s="151">
        <v>0</v>
      </c>
      <c r="S89" s="151">
        <v>0</v>
      </c>
      <c r="T89" s="151">
        <v>0</v>
      </c>
      <c r="U89" s="151">
        <v>0</v>
      </c>
      <c r="V89" s="151">
        <v>0</v>
      </c>
      <c r="W89" s="151">
        <v>0</v>
      </c>
      <c r="X89" s="151">
        <v>0</v>
      </c>
      <c r="Y89" s="151">
        <v>0</v>
      </c>
      <c r="Z89" s="151">
        <v>0</v>
      </c>
      <c r="AA89" s="151">
        <v>0</v>
      </c>
      <c r="AB89" s="151">
        <v>0</v>
      </c>
      <c r="AC89" s="151">
        <v>0</v>
      </c>
      <c r="AD89" s="151">
        <v>0</v>
      </c>
      <c r="AE89" s="151">
        <v>0</v>
      </c>
      <c r="AF89" s="151">
        <v>0</v>
      </c>
      <c r="AG89" s="151">
        <v>0</v>
      </c>
      <c r="AH89" s="152" t="s">
        <v>1293</v>
      </c>
    </row>
    <row r="90" spans="1:34">
      <c r="A90" s="142" t="s">
        <v>1369</v>
      </c>
      <c r="B90" s="150" t="s">
        <v>1347</v>
      </c>
      <c r="C90" s="151">
        <v>31.980042000000001</v>
      </c>
      <c r="D90" s="151">
        <v>46.692740999999998</v>
      </c>
      <c r="E90" s="151">
        <v>57.664776000000003</v>
      </c>
      <c r="F90" s="151">
        <v>65.781020999999996</v>
      </c>
      <c r="G90" s="151">
        <v>71.818886000000006</v>
      </c>
      <c r="H90" s="151">
        <v>76.398078999999996</v>
      </c>
      <c r="I90" s="151">
        <v>79.796454999999995</v>
      </c>
      <c r="J90" s="151">
        <v>82.314116999999996</v>
      </c>
      <c r="K90" s="151">
        <v>84.209557000000004</v>
      </c>
      <c r="L90" s="151">
        <v>85.614531999999997</v>
      </c>
      <c r="M90" s="151">
        <v>86.628876000000005</v>
      </c>
      <c r="N90" s="151">
        <v>87.321472</v>
      </c>
      <c r="O90" s="151">
        <v>87.808516999999995</v>
      </c>
      <c r="P90" s="151">
        <v>88.065162999999998</v>
      </c>
      <c r="Q90" s="151">
        <v>88.131011999999998</v>
      </c>
      <c r="R90" s="151">
        <v>88.090096000000003</v>
      </c>
      <c r="S90" s="151">
        <v>87.959311999999997</v>
      </c>
      <c r="T90" s="151">
        <v>87.763312999999997</v>
      </c>
      <c r="U90" s="151">
        <v>87.519240999999994</v>
      </c>
      <c r="V90" s="151">
        <v>87.242385999999996</v>
      </c>
      <c r="W90" s="151">
        <v>86.942169000000007</v>
      </c>
      <c r="X90" s="151">
        <v>86.627692999999994</v>
      </c>
      <c r="Y90" s="151">
        <v>86.305435000000003</v>
      </c>
      <c r="Z90" s="151">
        <v>85.980209000000002</v>
      </c>
      <c r="AA90" s="151">
        <v>85.657646</v>
      </c>
      <c r="AB90" s="151">
        <v>85.341896000000006</v>
      </c>
      <c r="AC90" s="151">
        <v>85.034347999999994</v>
      </c>
      <c r="AD90" s="151">
        <v>84.736877000000007</v>
      </c>
      <c r="AE90" s="151">
        <v>84.451606999999996</v>
      </c>
      <c r="AF90" s="151">
        <v>84.177605</v>
      </c>
      <c r="AG90" s="151">
        <v>83.913582000000005</v>
      </c>
      <c r="AH90" s="152">
        <v>3.2677999999999999E-2</v>
      </c>
    </row>
    <row r="91" spans="1:34" ht="15" customHeight="1">
      <c r="A91" s="142" t="s">
        <v>1370</v>
      </c>
      <c r="B91" s="150" t="s">
        <v>1349</v>
      </c>
      <c r="C91" s="151">
        <v>0.29810500000000001</v>
      </c>
      <c r="D91" s="151">
        <v>0.4375</v>
      </c>
      <c r="E91" s="151">
        <v>0.54446000000000006</v>
      </c>
      <c r="F91" s="151">
        <v>0.62989300000000004</v>
      </c>
      <c r="G91" s="151">
        <v>0.69974000000000003</v>
      </c>
      <c r="H91" s="151">
        <v>0.75846599999999997</v>
      </c>
      <c r="I91" s="151">
        <v>0.80800099999999997</v>
      </c>
      <c r="J91" s="151">
        <v>0.85044900000000001</v>
      </c>
      <c r="K91" s="151">
        <v>0.88905400000000001</v>
      </c>
      <c r="L91" s="151">
        <v>0.92386800000000002</v>
      </c>
      <c r="M91" s="151">
        <v>0.95233599999999996</v>
      </c>
      <c r="N91" s="151">
        <v>0.97831100000000004</v>
      </c>
      <c r="O91" s="151">
        <v>1.002759</v>
      </c>
      <c r="P91" s="151">
        <v>1.025053</v>
      </c>
      <c r="Q91" s="151">
        <v>1.0457080000000001</v>
      </c>
      <c r="R91" s="151">
        <v>1.0655619999999999</v>
      </c>
      <c r="S91" s="151">
        <v>1.0847800000000001</v>
      </c>
      <c r="T91" s="151">
        <v>1.104093</v>
      </c>
      <c r="U91" s="151">
        <v>1.1235550000000001</v>
      </c>
      <c r="V91" s="151">
        <v>1.1425959999999999</v>
      </c>
      <c r="W91" s="151">
        <v>1.1626259999999999</v>
      </c>
      <c r="X91" s="151">
        <v>1.183211</v>
      </c>
      <c r="Y91" s="151">
        <v>1.2042170000000001</v>
      </c>
      <c r="Z91" s="151">
        <v>1.225922</v>
      </c>
      <c r="AA91" s="151">
        <v>1.2477009999999999</v>
      </c>
      <c r="AB91" s="151">
        <v>1.269806</v>
      </c>
      <c r="AC91" s="151">
        <v>1.292969</v>
      </c>
      <c r="AD91" s="151">
        <v>1.31677</v>
      </c>
      <c r="AE91" s="151">
        <v>1.3405879999999999</v>
      </c>
      <c r="AF91" s="151">
        <v>1.3648089999999999</v>
      </c>
      <c r="AG91" s="151">
        <v>1.389035</v>
      </c>
      <c r="AH91" s="152">
        <v>5.2636000000000002E-2</v>
      </c>
    </row>
    <row r="92" spans="1:34" ht="15" customHeight="1">
      <c r="A92" s="142" t="s">
        <v>1371</v>
      </c>
      <c r="B92" s="150" t="s">
        <v>1351</v>
      </c>
      <c r="C92" s="151">
        <v>3.1129E-2</v>
      </c>
      <c r="D92" s="151">
        <v>4.5453E-2</v>
      </c>
      <c r="E92" s="151">
        <v>5.6136999999999999E-2</v>
      </c>
      <c r="F92" s="151">
        <v>6.4047000000000007E-2</v>
      </c>
      <c r="G92" s="151">
        <v>6.9936999999999999E-2</v>
      </c>
      <c r="H92" s="151">
        <v>7.4410000000000004E-2</v>
      </c>
      <c r="I92" s="151">
        <v>7.7734999999999999E-2</v>
      </c>
      <c r="J92" s="151">
        <v>8.0203999999999998E-2</v>
      </c>
      <c r="K92" s="151">
        <v>8.2070000000000004E-2</v>
      </c>
      <c r="L92" s="151">
        <v>8.3458000000000004E-2</v>
      </c>
      <c r="M92" s="151">
        <v>8.4463999999999997E-2</v>
      </c>
      <c r="N92" s="151">
        <v>8.5156999999999997E-2</v>
      </c>
      <c r="O92" s="151">
        <v>8.5650000000000004E-2</v>
      </c>
      <c r="P92" s="151">
        <v>8.5918999999999995E-2</v>
      </c>
      <c r="Q92" s="151">
        <v>8.6002999999999996E-2</v>
      </c>
      <c r="R92" s="151">
        <v>8.5982000000000003E-2</v>
      </c>
      <c r="S92" s="151">
        <v>8.5875000000000007E-2</v>
      </c>
      <c r="T92" s="151">
        <v>8.5704000000000002E-2</v>
      </c>
      <c r="U92" s="151">
        <v>8.5487999999999995E-2</v>
      </c>
      <c r="V92" s="151">
        <v>8.5238999999999995E-2</v>
      </c>
      <c r="W92" s="151">
        <v>8.4969000000000003E-2</v>
      </c>
      <c r="X92" s="151">
        <v>8.4684999999999996E-2</v>
      </c>
      <c r="Y92" s="151">
        <v>8.4394999999999998E-2</v>
      </c>
      <c r="Z92" s="151">
        <v>8.4101999999999996E-2</v>
      </c>
      <c r="AA92" s="151">
        <v>8.3811999999999998E-2</v>
      </c>
      <c r="AB92" s="151">
        <v>8.3529000000000006E-2</v>
      </c>
      <c r="AC92" s="151">
        <v>8.3254999999999996E-2</v>
      </c>
      <c r="AD92" s="151">
        <v>8.2990999999999995E-2</v>
      </c>
      <c r="AE92" s="151">
        <v>8.2738999999999993E-2</v>
      </c>
      <c r="AF92" s="151">
        <v>8.2498000000000002E-2</v>
      </c>
      <c r="AG92" s="151">
        <v>8.2266000000000006E-2</v>
      </c>
      <c r="AH92" s="152">
        <v>3.2924000000000002E-2</v>
      </c>
    </row>
    <row r="93" spans="1:34" ht="15" customHeight="1">
      <c r="A93" s="142" t="s">
        <v>1372</v>
      </c>
      <c r="B93" s="150" t="s">
        <v>1353</v>
      </c>
      <c r="C93" s="151">
        <v>0</v>
      </c>
      <c r="D93" s="151">
        <v>0</v>
      </c>
      <c r="E93" s="151">
        <v>0</v>
      </c>
      <c r="F93" s="151">
        <v>0</v>
      </c>
      <c r="G93" s="151">
        <v>0</v>
      </c>
      <c r="H93" s="151">
        <v>0</v>
      </c>
      <c r="I93" s="151">
        <v>0</v>
      </c>
      <c r="J93" s="151">
        <v>0</v>
      </c>
      <c r="K93" s="151">
        <v>0</v>
      </c>
      <c r="L93" s="151">
        <v>0</v>
      </c>
      <c r="M93" s="151">
        <v>0</v>
      </c>
      <c r="N93" s="151">
        <v>0</v>
      </c>
      <c r="O93" s="151">
        <v>0</v>
      </c>
      <c r="P93" s="151">
        <v>0</v>
      </c>
      <c r="Q93" s="151">
        <v>0</v>
      </c>
      <c r="R93" s="151">
        <v>0</v>
      </c>
      <c r="S93" s="151">
        <v>0</v>
      </c>
      <c r="T93" s="151">
        <v>0</v>
      </c>
      <c r="U93" s="151">
        <v>0</v>
      </c>
      <c r="V93" s="151">
        <v>0</v>
      </c>
      <c r="W93" s="151">
        <v>0</v>
      </c>
      <c r="X93" s="151">
        <v>0</v>
      </c>
      <c r="Y93" s="151">
        <v>0</v>
      </c>
      <c r="Z93" s="151">
        <v>0</v>
      </c>
      <c r="AA93" s="151">
        <v>0</v>
      </c>
      <c r="AB93" s="151">
        <v>0</v>
      </c>
      <c r="AC93" s="151">
        <v>0</v>
      </c>
      <c r="AD93" s="151">
        <v>0</v>
      </c>
      <c r="AE93" s="151">
        <v>0</v>
      </c>
      <c r="AF93" s="151">
        <v>0</v>
      </c>
      <c r="AG93" s="151">
        <v>0</v>
      </c>
      <c r="AH93" s="152" t="s">
        <v>1293</v>
      </c>
    </row>
    <row r="94" spans="1:34" ht="15" customHeight="1">
      <c r="A94" s="142" t="s">
        <v>1373</v>
      </c>
      <c r="B94" s="150" t="s">
        <v>1355</v>
      </c>
      <c r="C94" s="151">
        <v>0</v>
      </c>
      <c r="D94" s="151">
        <v>0</v>
      </c>
      <c r="E94" s="151">
        <v>0</v>
      </c>
      <c r="F94" s="151">
        <v>0</v>
      </c>
      <c r="G94" s="151">
        <v>0</v>
      </c>
      <c r="H94" s="151">
        <v>0</v>
      </c>
      <c r="I94" s="151">
        <v>0</v>
      </c>
      <c r="J94" s="151">
        <v>0</v>
      </c>
      <c r="K94" s="151">
        <v>0</v>
      </c>
      <c r="L94" s="151">
        <v>0</v>
      </c>
      <c r="M94" s="151">
        <v>0</v>
      </c>
      <c r="N94" s="151">
        <v>0</v>
      </c>
      <c r="O94" s="151">
        <v>0</v>
      </c>
      <c r="P94" s="151">
        <v>0</v>
      </c>
      <c r="Q94" s="151">
        <v>0</v>
      </c>
      <c r="R94" s="151">
        <v>0</v>
      </c>
      <c r="S94" s="151">
        <v>0</v>
      </c>
      <c r="T94" s="151">
        <v>0</v>
      </c>
      <c r="U94" s="151">
        <v>0</v>
      </c>
      <c r="V94" s="151">
        <v>0</v>
      </c>
      <c r="W94" s="151">
        <v>0</v>
      </c>
      <c r="X94" s="151">
        <v>0</v>
      </c>
      <c r="Y94" s="151">
        <v>0</v>
      </c>
      <c r="Z94" s="151">
        <v>0</v>
      </c>
      <c r="AA94" s="151">
        <v>0</v>
      </c>
      <c r="AB94" s="151">
        <v>0</v>
      </c>
      <c r="AC94" s="151">
        <v>0</v>
      </c>
      <c r="AD94" s="151">
        <v>0</v>
      </c>
      <c r="AE94" s="151">
        <v>0</v>
      </c>
      <c r="AF94" s="151">
        <v>0</v>
      </c>
      <c r="AG94" s="151">
        <v>0</v>
      </c>
      <c r="AH94" s="152" t="s">
        <v>1293</v>
      </c>
    </row>
    <row r="95" spans="1:34" ht="12">
      <c r="A95" s="142" t="s">
        <v>1374</v>
      </c>
      <c r="B95" s="147" t="s">
        <v>1375</v>
      </c>
      <c r="C95" s="148">
        <v>29.648121</v>
      </c>
      <c r="D95" s="148">
        <v>35.371529000000002</v>
      </c>
      <c r="E95" s="148">
        <v>39.948593000000002</v>
      </c>
      <c r="F95" s="148">
        <v>43.489071000000003</v>
      </c>
      <c r="G95" s="148">
        <v>45.984451</v>
      </c>
      <c r="H95" s="148">
        <v>47.931637000000002</v>
      </c>
      <c r="I95" s="148">
        <v>49.326576000000003</v>
      </c>
      <c r="J95" s="148">
        <v>50.384087000000001</v>
      </c>
      <c r="K95" s="148">
        <v>50.867260000000002</v>
      </c>
      <c r="L95" s="148">
        <v>51.175823000000001</v>
      </c>
      <c r="M95" s="148">
        <v>51.805678999999998</v>
      </c>
      <c r="N95" s="148">
        <v>52.263584000000002</v>
      </c>
      <c r="O95" s="148">
        <v>52.979560999999997</v>
      </c>
      <c r="P95" s="148">
        <v>53.628819</v>
      </c>
      <c r="Q95" s="148">
        <v>54.341025999999999</v>
      </c>
      <c r="R95" s="148">
        <v>55.025925000000001</v>
      </c>
      <c r="S95" s="148">
        <v>55.647742999999998</v>
      </c>
      <c r="T95" s="148">
        <v>56.227173000000001</v>
      </c>
      <c r="U95" s="148">
        <v>56.842598000000002</v>
      </c>
      <c r="V95" s="148">
        <v>57.419387999999998</v>
      </c>
      <c r="W95" s="148">
        <v>58.185710999999998</v>
      </c>
      <c r="X95" s="148">
        <v>58.848866000000001</v>
      </c>
      <c r="Y95" s="148">
        <v>59.567070000000001</v>
      </c>
      <c r="Z95" s="148">
        <v>60.339469999999999</v>
      </c>
      <c r="AA95" s="148">
        <v>61.091625000000001</v>
      </c>
      <c r="AB95" s="148">
        <v>61.766444999999997</v>
      </c>
      <c r="AC95" s="148">
        <v>62.538589000000002</v>
      </c>
      <c r="AD95" s="148">
        <v>63.216248</v>
      </c>
      <c r="AE95" s="148">
        <v>63.947929000000002</v>
      </c>
      <c r="AF95" s="148">
        <v>64.641281000000006</v>
      </c>
      <c r="AG95" s="148">
        <v>65.327652</v>
      </c>
      <c r="AH95" s="149">
        <v>2.6683999999999999E-2</v>
      </c>
    </row>
    <row r="96" spans="1:34" ht="15" customHeight="1">
      <c r="A96" s="142" t="s">
        <v>1376</v>
      </c>
      <c r="B96" s="150" t="s">
        <v>1377</v>
      </c>
      <c r="C96" s="151">
        <v>5.3958890000000004</v>
      </c>
      <c r="D96" s="151">
        <v>7.0870160000000002</v>
      </c>
      <c r="E96" s="151">
        <v>8.3169389999999996</v>
      </c>
      <c r="F96" s="151">
        <v>9.2207779999999993</v>
      </c>
      <c r="G96" s="151">
        <v>9.8915889999999997</v>
      </c>
      <c r="H96" s="151">
        <v>10.394147999999999</v>
      </c>
      <c r="I96" s="151">
        <v>10.780244</v>
      </c>
      <c r="J96" s="151">
        <v>11.083335</v>
      </c>
      <c r="K96" s="151">
        <v>11.181946999999999</v>
      </c>
      <c r="L96" s="151">
        <v>11.279498999999999</v>
      </c>
      <c r="M96" s="151">
        <v>11.376509</v>
      </c>
      <c r="N96" s="151">
        <v>11.472944</v>
      </c>
      <c r="O96" s="151">
        <v>11.567451999999999</v>
      </c>
      <c r="P96" s="151">
        <v>11.662525</v>
      </c>
      <c r="Q96" s="151">
        <v>11.758153</v>
      </c>
      <c r="R96" s="151">
        <v>11.852736999999999</v>
      </c>
      <c r="S96" s="151">
        <v>11.946493</v>
      </c>
      <c r="T96" s="151">
        <v>12.039237</v>
      </c>
      <c r="U96" s="151">
        <v>12.130905</v>
      </c>
      <c r="V96" s="151">
        <v>12.22143</v>
      </c>
      <c r="W96" s="151">
        <v>12.310779999999999</v>
      </c>
      <c r="X96" s="151">
        <v>12.398965</v>
      </c>
      <c r="Y96" s="151">
        <v>12.486036</v>
      </c>
      <c r="Z96" s="151">
        <v>12.572056999999999</v>
      </c>
      <c r="AA96" s="151">
        <v>12.657107999999999</v>
      </c>
      <c r="AB96" s="151">
        <v>12.741284</v>
      </c>
      <c r="AC96" s="151">
        <v>12.824712999999999</v>
      </c>
      <c r="AD96" s="151">
        <v>12.907496999999999</v>
      </c>
      <c r="AE96" s="151">
        <v>12.98976</v>
      </c>
      <c r="AF96" s="151">
        <v>13.071688</v>
      </c>
      <c r="AG96" s="151">
        <v>13.153475</v>
      </c>
      <c r="AH96" s="152">
        <v>3.0147E-2</v>
      </c>
    </row>
    <row r="97" spans="1:34">
      <c r="A97" s="142" t="s">
        <v>1378</v>
      </c>
      <c r="B97" s="150" t="s">
        <v>1353</v>
      </c>
      <c r="C97" s="151">
        <v>0.83852300000000002</v>
      </c>
      <c r="D97" s="151">
        <v>1.1013250000000001</v>
      </c>
      <c r="E97" s="151">
        <v>1.292456</v>
      </c>
      <c r="F97" s="151">
        <v>1.4329130000000001</v>
      </c>
      <c r="G97" s="151">
        <v>1.5371570000000001</v>
      </c>
      <c r="H97" s="151">
        <v>1.615254</v>
      </c>
      <c r="I97" s="151">
        <v>1.675254</v>
      </c>
      <c r="J97" s="151">
        <v>1.7223550000000001</v>
      </c>
      <c r="K97" s="151">
        <v>1.737679</v>
      </c>
      <c r="L97" s="151">
        <v>1.752839</v>
      </c>
      <c r="M97" s="151">
        <v>1.767914</v>
      </c>
      <c r="N97" s="151">
        <v>1.7828999999999999</v>
      </c>
      <c r="O97" s="151">
        <v>1.7975859999999999</v>
      </c>
      <c r="P97" s="151">
        <v>1.8123610000000001</v>
      </c>
      <c r="Q97" s="151">
        <v>1.8272219999999999</v>
      </c>
      <c r="R97" s="151">
        <v>1.84192</v>
      </c>
      <c r="S97" s="151">
        <v>1.85649</v>
      </c>
      <c r="T97" s="151">
        <v>1.8709020000000001</v>
      </c>
      <c r="U97" s="151">
        <v>1.8851469999999999</v>
      </c>
      <c r="V97" s="151">
        <v>1.8992150000000001</v>
      </c>
      <c r="W97" s="151">
        <v>1.9131</v>
      </c>
      <c r="X97" s="151">
        <v>1.926804</v>
      </c>
      <c r="Y97" s="151">
        <v>1.9403349999999999</v>
      </c>
      <c r="Z97" s="151">
        <v>1.953703</v>
      </c>
      <c r="AA97" s="151">
        <v>1.96692</v>
      </c>
      <c r="AB97" s="151">
        <v>1.98</v>
      </c>
      <c r="AC97" s="151">
        <v>1.992966</v>
      </c>
      <c r="AD97" s="151">
        <v>2.00583</v>
      </c>
      <c r="AE97" s="151">
        <v>2.0186139999999999</v>
      </c>
      <c r="AF97" s="151">
        <v>2.031345</v>
      </c>
      <c r="AG97" s="151">
        <v>2.0440550000000002</v>
      </c>
      <c r="AH97" s="152">
        <v>3.0147E-2</v>
      </c>
    </row>
    <row r="98" spans="1:34" ht="15" customHeight="1">
      <c r="A98" s="142" t="s">
        <v>1379</v>
      </c>
      <c r="B98" s="150" t="s">
        <v>1380</v>
      </c>
      <c r="C98" s="151">
        <v>4.557366</v>
      </c>
      <c r="D98" s="151">
        <v>5.9856910000000001</v>
      </c>
      <c r="E98" s="151">
        <v>7.0244840000000002</v>
      </c>
      <c r="F98" s="151">
        <v>7.7878660000000002</v>
      </c>
      <c r="G98" s="151">
        <v>8.3544319999999992</v>
      </c>
      <c r="H98" s="151">
        <v>8.7788930000000001</v>
      </c>
      <c r="I98" s="151">
        <v>9.1049900000000008</v>
      </c>
      <c r="J98" s="151">
        <v>9.3609799999999996</v>
      </c>
      <c r="K98" s="151">
        <v>9.4442679999999992</v>
      </c>
      <c r="L98" s="151">
        <v>9.5266599999999997</v>
      </c>
      <c r="M98" s="151">
        <v>9.6085949999999993</v>
      </c>
      <c r="N98" s="151">
        <v>9.6900440000000003</v>
      </c>
      <c r="O98" s="151">
        <v>9.7698660000000004</v>
      </c>
      <c r="P98" s="151">
        <v>9.8501639999999995</v>
      </c>
      <c r="Q98" s="151">
        <v>9.9309309999999993</v>
      </c>
      <c r="R98" s="151">
        <v>10.010818</v>
      </c>
      <c r="S98" s="151">
        <v>10.090002999999999</v>
      </c>
      <c r="T98" s="151">
        <v>10.168335000000001</v>
      </c>
      <c r="U98" s="151">
        <v>10.245758</v>
      </c>
      <c r="V98" s="151">
        <v>10.322215</v>
      </c>
      <c r="W98" s="151">
        <v>10.397679</v>
      </c>
      <c r="X98" s="151">
        <v>10.472161</v>
      </c>
      <c r="Y98" s="151">
        <v>10.545700999999999</v>
      </c>
      <c r="Z98" s="151">
        <v>10.618354</v>
      </c>
      <c r="AA98" s="151">
        <v>10.690187999999999</v>
      </c>
      <c r="AB98" s="151">
        <v>10.761284</v>
      </c>
      <c r="AC98" s="151">
        <v>10.831747</v>
      </c>
      <c r="AD98" s="151">
        <v>10.901668000000001</v>
      </c>
      <c r="AE98" s="151">
        <v>10.971147</v>
      </c>
      <c r="AF98" s="151">
        <v>11.040342000000001</v>
      </c>
      <c r="AG98" s="151">
        <v>11.10942</v>
      </c>
      <c r="AH98" s="152">
        <v>3.0147E-2</v>
      </c>
    </row>
    <row r="99" spans="1:34" ht="15" customHeight="1">
      <c r="A99" s="142" t="s">
        <v>1381</v>
      </c>
      <c r="B99" s="150" t="s">
        <v>1382</v>
      </c>
      <c r="C99" s="151">
        <v>0</v>
      </c>
      <c r="D99" s="151">
        <v>0</v>
      </c>
      <c r="E99" s="151">
        <v>0</v>
      </c>
      <c r="F99" s="151">
        <v>0</v>
      </c>
      <c r="G99" s="151">
        <v>0</v>
      </c>
      <c r="H99" s="151">
        <v>0</v>
      </c>
      <c r="I99" s="151">
        <v>0</v>
      </c>
      <c r="J99" s="151">
        <v>0</v>
      </c>
      <c r="K99" s="151">
        <v>0</v>
      </c>
      <c r="L99" s="151">
        <v>0</v>
      </c>
      <c r="M99" s="151">
        <v>0</v>
      </c>
      <c r="N99" s="151">
        <v>0</v>
      </c>
      <c r="O99" s="151">
        <v>0</v>
      </c>
      <c r="P99" s="151">
        <v>0</v>
      </c>
      <c r="Q99" s="151">
        <v>0</v>
      </c>
      <c r="R99" s="151">
        <v>0</v>
      </c>
      <c r="S99" s="151">
        <v>0</v>
      </c>
      <c r="T99" s="151">
        <v>0</v>
      </c>
      <c r="U99" s="151">
        <v>0</v>
      </c>
      <c r="V99" s="151">
        <v>0</v>
      </c>
      <c r="W99" s="151">
        <v>0</v>
      </c>
      <c r="X99" s="151">
        <v>0</v>
      </c>
      <c r="Y99" s="151">
        <v>0</v>
      </c>
      <c r="Z99" s="151">
        <v>0</v>
      </c>
      <c r="AA99" s="151">
        <v>0</v>
      </c>
      <c r="AB99" s="151">
        <v>0</v>
      </c>
      <c r="AC99" s="151">
        <v>0</v>
      </c>
      <c r="AD99" s="151">
        <v>0</v>
      </c>
      <c r="AE99" s="151">
        <v>0</v>
      </c>
      <c r="AF99" s="151">
        <v>0</v>
      </c>
      <c r="AG99" s="151">
        <v>0</v>
      </c>
      <c r="AH99" s="152" t="s">
        <v>1293</v>
      </c>
    </row>
    <row r="100" spans="1:34" ht="15" customHeight="1">
      <c r="A100" s="142" t="s">
        <v>1383</v>
      </c>
      <c r="B100" s="150" t="s">
        <v>1384</v>
      </c>
      <c r="C100" s="151">
        <v>0</v>
      </c>
      <c r="D100" s="151">
        <v>0</v>
      </c>
      <c r="E100" s="151">
        <v>0</v>
      </c>
      <c r="F100" s="151">
        <v>0</v>
      </c>
      <c r="G100" s="151">
        <v>0</v>
      </c>
      <c r="H100" s="151">
        <v>0</v>
      </c>
      <c r="I100" s="151">
        <v>0</v>
      </c>
      <c r="J100" s="151">
        <v>0</v>
      </c>
      <c r="K100" s="151">
        <v>0</v>
      </c>
      <c r="L100" s="151">
        <v>0</v>
      </c>
      <c r="M100" s="151">
        <v>0</v>
      </c>
      <c r="N100" s="151">
        <v>0</v>
      </c>
      <c r="O100" s="151">
        <v>0</v>
      </c>
      <c r="P100" s="151">
        <v>0</v>
      </c>
      <c r="Q100" s="151">
        <v>0</v>
      </c>
      <c r="R100" s="151">
        <v>0</v>
      </c>
      <c r="S100" s="151">
        <v>0</v>
      </c>
      <c r="T100" s="151">
        <v>0</v>
      </c>
      <c r="U100" s="151">
        <v>0</v>
      </c>
      <c r="V100" s="151">
        <v>0</v>
      </c>
      <c r="W100" s="151">
        <v>0</v>
      </c>
      <c r="X100" s="151">
        <v>0</v>
      </c>
      <c r="Y100" s="151">
        <v>0</v>
      </c>
      <c r="Z100" s="151">
        <v>0</v>
      </c>
      <c r="AA100" s="151">
        <v>0</v>
      </c>
      <c r="AB100" s="151">
        <v>0</v>
      </c>
      <c r="AC100" s="151">
        <v>0</v>
      </c>
      <c r="AD100" s="151">
        <v>0</v>
      </c>
      <c r="AE100" s="151">
        <v>0</v>
      </c>
      <c r="AF100" s="151">
        <v>0</v>
      </c>
      <c r="AG100" s="151">
        <v>0</v>
      </c>
      <c r="AH100" s="152" t="s">
        <v>1293</v>
      </c>
    </row>
    <row r="101" spans="1:34" ht="15" customHeight="1">
      <c r="A101" s="142" t="s">
        <v>1385</v>
      </c>
      <c r="B101" s="150" t="s">
        <v>1386</v>
      </c>
      <c r="C101" s="151">
        <v>10.496859000000001</v>
      </c>
      <c r="D101" s="151">
        <v>12.531306000000001</v>
      </c>
      <c r="E101" s="151">
        <v>14.18825</v>
      </c>
      <c r="F101" s="151">
        <v>15.491113</v>
      </c>
      <c r="G101" s="151">
        <v>16.396187000000001</v>
      </c>
      <c r="H101" s="151">
        <v>17.112494999999999</v>
      </c>
      <c r="I101" s="151">
        <v>17.610047999999999</v>
      </c>
      <c r="J101" s="151">
        <v>17.983032000000001</v>
      </c>
      <c r="K101" s="151">
        <v>18.170107000000002</v>
      </c>
      <c r="L101" s="151">
        <v>18.267681</v>
      </c>
      <c r="M101" s="151">
        <v>18.522461</v>
      </c>
      <c r="N101" s="151">
        <v>18.659571</v>
      </c>
      <c r="O101" s="151">
        <v>18.927337999999999</v>
      </c>
      <c r="P101" s="151">
        <v>19.149619999999999</v>
      </c>
      <c r="Q101" s="151">
        <v>19.398731000000002</v>
      </c>
      <c r="R101" s="151">
        <v>19.631174000000001</v>
      </c>
      <c r="S101" s="151">
        <v>19.836323</v>
      </c>
      <c r="T101" s="151">
        <v>20.019264</v>
      </c>
      <c r="U101" s="151">
        <v>20.215281000000001</v>
      </c>
      <c r="V101" s="151">
        <v>20.378378000000001</v>
      </c>
      <c r="W101" s="151">
        <v>20.633683999999999</v>
      </c>
      <c r="X101" s="151">
        <v>20.829464000000002</v>
      </c>
      <c r="Y101" s="151">
        <v>21.040457</v>
      </c>
      <c r="Z101" s="151">
        <v>21.272310000000001</v>
      </c>
      <c r="AA101" s="151">
        <v>21.492653000000001</v>
      </c>
      <c r="AB101" s="151">
        <v>21.677834000000001</v>
      </c>
      <c r="AC101" s="151">
        <v>21.925964</v>
      </c>
      <c r="AD101" s="151">
        <v>22.135090000000002</v>
      </c>
      <c r="AE101" s="151">
        <v>22.384267999999999</v>
      </c>
      <c r="AF101" s="151">
        <v>22.630649999999999</v>
      </c>
      <c r="AG101" s="151">
        <v>22.897808000000001</v>
      </c>
      <c r="AH101" s="152">
        <v>2.6339999999999999E-2</v>
      </c>
    </row>
    <row r="102" spans="1:34" ht="15" customHeight="1">
      <c r="A102" s="142" t="s">
        <v>1387</v>
      </c>
      <c r="B102" s="150" t="s">
        <v>1353</v>
      </c>
      <c r="C102" s="151">
        <v>10.496859000000001</v>
      </c>
      <c r="D102" s="151">
        <v>12.531306000000001</v>
      </c>
      <c r="E102" s="151">
        <v>14.18825</v>
      </c>
      <c r="F102" s="151">
        <v>15.491113</v>
      </c>
      <c r="G102" s="151">
        <v>16.396187000000001</v>
      </c>
      <c r="H102" s="151">
        <v>17.112494999999999</v>
      </c>
      <c r="I102" s="151">
        <v>17.610047999999999</v>
      </c>
      <c r="J102" s="151">
        <v>17.983032000000001</v>
      </c>
      <c r="K102" s="151">
        <v>18.170107000000002</v>
      </c>
      <c r="L102" s="151">
        <v>18.267681</v>
      </c>
      <c r="M102" s="151">
        <v>18.522461</v>
      </c>
      <c r="N102" s="151">
        <v>18.659571</v>
      </c>
      <c r="O102" s="151">
        <v>18.927337999999999</v>
      </c>
      <c r="P102" s="151">
        <v>19.149619999999999</v>
      </c>
      <c r="Q102" s="151">
        <v>19.398731000000002</v>
      </c>
      <c r="R102" s="151">
        <v>19.631174000000001</v>
      </c>
      <c r="S102" s="151">
        <v>19.836323</v>
      </c>
      <c r="T102" s="151">
        <v>20.019264</v>
      </c>
      <c r="U102" s="151">
        <v>20.215281000000001</v>
      </c>
      <c r="V102" s="151">
        <v>20.378378000000001</v>
      </c>
      <c r="W102" s="151">
        <v>20.633683999999999</v>
      </c>
      <c r="X102" s="151">
        <v>20.829464000000002</v>
      </c>
      <c r="Y102" s="151">
        <v>21.040457</v>
      </c>
      <c r="Z102" s="151">
        <v>21.272310000000001</v>
      </c>
      <c r="AA102" s="151">
        <v>21.492653000000001</v>
      </c>
      <c r="AB102" s="151">
        <v>21.677834000000001</v>
      </c>
      <c r="AC102" s="151">
        <v>21.925964</v>
      </c>
      <c r="AD102" s="151">
        <v>22.135090000000002</v>
      </c>
      <c r="AE102" s="151">
        <v>22.384267999999999</v>
      </c>
      <c r="AF102" s="151">
        <v>22.630649999999999</v>
      </c>
      <c r="AG102" s="151">
        <v>22.897808000000001</v>
      </c>
      <c r="AH102" s="152">
        <v>2.6339999999999999E-2</v>
      </c>
    </row>
    <row r="103" spans="1:34" ht="15" customHeight="1">
      <c r="A103" s="142" t="s">
        <v>1388</v>
      </c>
      <c r="B103" s="150" t="s">
        <v>1389</v>
      </c>
      <c r="C103" s="151">
        <v>13.755371</v>
      </c>
      <c r="D103" s="151">
        <v>15.753208000000001</v>
      </c>
      <c r="E103" s="151">
        <v>17.443404999999998</v>
      </c>
      <c r="F103" s="151">
        <v>18.777182</v>
      </c>
      <c r="G103" s="151">
        <v>19.696676</v>
      </c>
      <c r="H103" s="151">
        <v>20.424992</v>
      </c>
      <c r="I103" s="151">
        <v>20.936281000000001</v>
      </c>
      <c r="J103" s="151">
        <v>21.317719</v>
      </c>
      <c r="K103" s="151">
        <v>21.515207</v>
      </c>
      <c r="L103" s="151">
        <v>21.628643</v>
      </c>
      <c r="M103" s="151">
        <v>21.90671</v>
      </c>
      <c r="N103" s="151">
        <v>22.131070999999999</v>
      </c>
      <c r="O103" s="151">
        <v>22.484774000000002</v>
      </c>
      <c r="P103" s="151">
        <v>22.816670999999999</v>
      </c>
      <c r="Q103" s="151">
        <v>23.184141</v>
      </c>
      <c r="R103" s="151">
        <v>23.542010999999999</v>
      </c>
      <c r="S103" s="151">
        <v>23.864924999999999</v>
      </c>
      <c r="T103" s="151">
        <v>24.168671</v>
      </c>
      <c r="U103" s="151">
        <v>24.496414000000001</v>
      </c>
      <c r="V103" s="151">
        <v>24.819579999999998</v>
      </c>
      <c r="W103" s="151">
        <v>25.241244999999999</v>
      </c>
      <c r="X103" s="151">
        <v>25.620438</v>
      </c>
      <c r="Y103" s="151">
        <v>26.040579000000001</v>
      </c>
      <c r="Z103" s="151">
        <v>26.495101999999999</v>
      </c>
      <c r="AA103" s="151">
        <v>26.941863999999999</v>
      </c>
      <c r="AB103" s="151">
        <v>27.347328000000001</v>
      </c>
      <c r="AC103" s="151">
        <v>27.78791</v>
      </c>
      <c r="AD103" s="151">
        <v>28.173660000000002</v>
      </c>
      <c r="AE103" s="151">
        <v>28.573902</v>
      </c>
      <c r="AF103" s="151">
        <v>28.938943999999999</v>
      </c>
      <c r="AG103" s="151">
        <v>29.276371000000001</v>
      </c>
      <c r="AH103" s="152">
        <v>2.5498E-2</v>
      </c>
    </row>
    <row r="104" spans="1:34" ht="15" customHeight="1">
      <c r="A104" s="142" t="s">
        <v>1390</v>
      </c>
      <c r="B104" s="150" t="s">
        <v>1353</v>
      </c>
      <c r="C104" s="151">
        <v>4.5316289999999997</v>
      </c>
      <c r="D104" s="151">
        <v>5.0189890000000004</v>
      </c>
      <c r="E104" s="151">
        <v>5.4688230000000004</v>
      </c>
      <c r="F104" s="151">
        <v>5.8185359999999999</v>
      </c>
      <c r="G104" s="151">
        <v>6.0522960000000001</v>
      </c>
      <c r="H104" s="151">
        <v>6.2448699999999997</v>
      </c>
      <c r="I104" s="151">
        <v>6.3823530000000002</v>
      </c>
      <c r="J104" s="151">
        <v>6.4872920000000001</v>
      </c>
      <c r="K104" s="151">
        <v>6.5600569999999996</v>
      </c>
      <c r="L104" s="151">
        <v>6.6077240000000002</v>
      </c>
      <c r="M104" s="151">
        <v>6.7037319999999996</v>
      </c>
      <c r="N104" s="151">
        <v>6.796278</v>
      </c>
      <c r="O104" s="151">
        <v>6.9279900000000003</v>
      </c>
      <c r="P104" s="151">
        <v>7.0574789999999998</v>
      </c>
      <c r="Q104" s="151">
        <v>7.1985919999999997</v>
      </c>
      <c r="R104" s="151">
        <v>7.3339540000000003</v>
      </c>
      <c r="S104" s="151">
        <v>7.4522040000000001</v>
      </c>
      <c r="T104" s="151">
        <v>7.5639430000000001</v>
      </c>
      <c r="U104" s="151">
        <v>7.6840390000000003</v>
      </c>
      <c r="V104" s="151">
        <v>7.8060970000000003</v>
      </c>
      <c r="W104" s="151">
        <v>7.9573999999999998</v>
      </c>
      <c r="X104" s="151">
        <v>8.0986340000000006</v>
      </c>
      <c r="Y104" s="151">
        <v>8.2545739999999999</v>
      </c>
      <c r="Z104" s="151">
        <v>8.42272</v>
      </c>
      <c r="AA104" s="151">
        <v>8.5882039999999993</v>
      </c>
      <c r="AB104" s="151">
        <v>8.7400699999999993</v>
      </c>
      <c r="AC104" s="151">
        <v>8.8974639999999994</v>
      </c>
      <c r="AD104" s="151">
        <v>9.0395810000000001</v>
      </c>
      <c r="AE104" s="151">
        <v>9.1864120000000007</v>
      </c>
      <c r="AF104" s="151">
        <v>9.3231540000000006</v>
      </c>
      <c r="AG104" s="151">
        <v>9.4483049999999995</v>
      </c>
      <c r="AH104" s="152">
        <v>2.4794E-2</v>
      </c>
    </row>
    <row r="105" spans="1:34" ht="15" customHeight="1">
      <c r="A105" s="142" t="s">
        <v>1391</v>
      </c>
      <c r="B105" s="150" t="s">
        <v>1380</v>
      </c>
      <c r="C105" s="151">
        <v>9.2237419999999997</v>
      </c>
      <c r="D105" s="151">
        <v>10.734220000000001</v>
      </c>
      <c r="E105" s="151">
        <v>11.974583000000001</v>
      </c>
      <c r="F105" s="151">
        <v>12.958646</v>
      </c>
      <c r="G105" s="151">
        <v>13.644380999999999</v>
      </c>
      <c r="H105" s="151">
        <v>14.180122000000001</v>
      </c>
      <c r="I105" s="151">
        <v>14.553927</v>
      </c>
      <c r="J105" s="151">
        <v>14.830425</v>
      </c>
      <c r="K105" s="151">
        <v>14.955151000000001</v>
      </c>
      <c r="L105" s="151">
        <v>15.020918999999999</v>
      </c>
      <c r="M105" s="151">
        <v>15.202977000000001</v>
      </c>
      <c r="N105" s="151">
        <v>15.334794</v>
      </c>
      <c r="O105" s="151">
        <v>15.556784</v>
      </c>
      <c r="P105" s="151">
        <v>15.759192000000001</v>
      </c>
      <c r="Q105" s="151">
        <v>15.985549000000001</v>
      </c>
      <c r="R105" s="151">
        <v>16.208057</v>
      </c>
      <c r="S105" s="151">
        <v>16.412721999999999</v>
      </c>
      <c r="T105" s="151">
        <v>16.604728999999999</v>
      </c>
      <c r="U105" s="151">
        <v>16.812376</v>
      </c>
      <c r="V105" s="151">
        <v>17.013483000000001</v>
      </c>
      <c r="W105" s="151">
        <v>17.283843999999998</v>
      </c>
      <c r="X105" s="151">
        <v>17.521805000000001</v>
      </c>
      <c r="Y105" s="151">
        <v>17.786004999999999</v>
      </c>
      <c r="Z105" s="151">
        <v>18.072382000000001</v>
      </c>
      <c r="AA105" s="151">
        <v>18.353660999999999</v>
      </c>
      <c r="AB105" s="151">
        <v>18.607258000000002</v>
      </c>
      <c r="AC105" s="151">
        <v>18.890447999999999</v>
      </c>
      <c r="AD105" s="151">
        <v>19.134079</v>
      </c>
      <c r="AE105" s="151">
        <v>19.387488999999999</v>
      </c>
      <c r="AF105" s="151">
        <v>19.615788999999999</v>
      </c>
      <c r="AG105" s="151">
        <v>19.828066</v>
      </c>
      <c r="AH105" s="152">
        <v>2.5839000000000001E-2</v>
      </c>
    </row>
    <row r="106" spans="1:34" ht="15" customHeight="1">
      <c r="A106" s="142" t="s">
        <v>1392</v>
      </c>
      <c r="B106" s="150" t="s">
        <v>1382</v>
      </c>
      <c r="C106" s="151">
        <v>0</v>
      </c>
      <c r="D106" s="151">
        <v>0</v>
      </c>
      <c r="E106" s="151">
        <v>0</v>
      </c>
      <c r="F106" s="151">
        <v>0</v>
      </c>
      <c r="G106" s="151">
        <v>0</v>
      </c>
      <c r="H106" s="151">
        <v>0</v>
      </c>
      <c r="I106" s="151">
        <v>0</v>
      </c>
      <c r="J106" s="151">
        <v>0</v>
      </c>
      <c r="K106" s="151">
        <v>0</v>
      </c>
      <c r="L106" s="151">
        <v>0</v>
      </c>
      <c r="M106" s="151">
        <v>0</v>
      </c>
      <c r="N106" s="151">
        <v>0</v>
      </c>
      <c r="O106" s="151">
        <v>0</v>
      </c>
      <c r="P106" s="151">
        <v>0</v>
      </c>
      <c r="Q106" s="151">
        <v>0</v>
      </c>
      <c r="R106" s="151">
        <v>0</v>
      </c>
      <c r="S106" s="151">
        <v>0</v>
      </c>
      <c r="T106" s="151">
        <v>0</v>
      </c>
      <c r="U106" s="151">
        <v>0</v>
      </c>
      <c r="V106" s="151">
        <v>0</v>
      </c>
      <c r="W106" s="151">
        <v>0</v>
      </c>
      <c r="X106" s="151">
        <v>0</v>
      </c>
      <c r="Y106" s="151">
        <v>0</v>
      </c>
      <c r="Z106" s="151">
        <v>0</v>
      </c>
      <c r="AA106" s="151">
        <v>0</v>
      </c>
      <c r="AB106" s="151">
        <v>0</v>
      </c>
      <c r="AC106" s="151">
        <v>0</v>
      </c>
      <c r="AD106" s="151">
        <v>0</v>
      </c>
      <c r="AE106" s="151">
        <v>0</v>
      </c>
      <c r="AF106" s="151">
        <v>0</v>
      </c>
      <c r="AG106" s="151">
        <v>0</v>
      </c>
      <c r="AH106" s="152" t="s">
        <v>1293</v>
      </c>
    </row>
    <row r="107" spans="1:34" ht="15" customHeight="1">
      <c r="A107" s="142" t="s">
        <v>1393</v>
      </c>
      <c r="B107" s="150" t="s">
        <v>1384</v>
      </c>
      <c r="C107" s="151">
        <v>0</v>
      </c>
      <c r="D107" s="151">
        <v>0</v>
      </c>
      <c r="E107" s="151">
        <v>0</v>
      </c>
      <c r="F107" s="151">
        <v>0</v>
      </c>
      <c r="G107" s="151">
        <v>0</v>
      </c>
      <c r="H107" s="151">
        <v>0</v>
      </c>
      <c r="I107" s="151">
        <v>0</v>
      </c>
      <c r="J107" s="151">
        <v>0</v>
      </c>
      <c r="K107" s="151">
        <v>0</v>
      </c>
      <c r="L107" s="151">
        <v>0</v>
      </c>
      <c r="M107" s="151">
        <v>0</v>
      </c>
      <c r="N107" s="151">
        <v>0</v>
      </c>
      <c r="O107" s="151">
        <v>0</v>
      </c>
      <c r="P107" s="151">
        <v>0</v>
      </c>
      <c r="Q107" s="151">
        <v>0</v>
      </c>
      <c r="R107" s="151">
        <v>0</v>
      </c>
      <c r="S107" s="151">
        <v>0</v>
      </c>
      <c r="T107" s="151">
        <v>0</v>
      </c>
      <c r="U107" s="151">
        <v>0</v>
      </c>
      <c r="V107" s="151">
        <v>0</v>
      </c>
      <c r="W107" s="151">
        <v>0</v>
      </c>
      <c r="X107" s="151">
        <v>0</v>
      </c>
      <c r="Y107" s="151">
        <v>0</v>
      </c>
      <c r="Z107" s="151">
        <v>0</v>
      </c>
      <c r="AA107" s="151">
        <v>0</v>
      </c>
      <c r="AB107" s="151">
        <v>0</v>
      </c>
      <c r="AC107" s="151">
        <v>0</v>
      </c>
      <c r="AD107" s="151">
        <v>0</v>
      </c>
      <c r="AE107" s="151">
        <v>0</v>
      </c>
      <c r="AF107" s="151">
        <v>0</v>
      </c>
      <c r="AG107" s="151">
        <v>0</v>
      </c>
      <c r="AH107" s="152" t="s">
        <v>1293</v>
      </c>
    </row>
    <row r="109" spans="1:34" ht="15" customHeight="1">
      <c r="A109" s="142" t="s">
        <v>1394</v>
      </c>
      <c r="B109" s="147" t="s">
        <v>1395</v>
      </c>
      <c r="C109" s="148">
        <v>195.878433</v>
      </c>
      <c r="D109" s="148">
        <v>196.62325999999999</v>
      </c>
      <c r="E109" s="148">
        <v>199.51603700000001</v>
      </c>
      <c r="F109" s="148">
        <v>200.52346800000001</v>
      </c>
      <c r="G109" s="148">
        <v>200.21253999999999</v>
      </c>
      <c r="H109" s="148">
        <v>199.85818499999999</v>
      </c>
      <c r="I109" s="148">
        <v>198.969528</v>
      </c>
      <c r="J109" s="148">
        <v>197.705521</v>
      </c>
      <c r="K109" s="148">
        <v>196.210632</v>
      </c>
      <c r="L109" s="148">
        <v>194.54727199999999</v>
      </c>
      <c r="M109" s="148">
        <v>193.28450000000001</v>
      </c>
      <c r="N109" s="148">
        <v>192.31613200000001</v>
      </c>
      <c r="O109" s="148">
        <v>191.53064000000001</v>
      </c>
      <c r="P109" s="148">
        <v>190.79461699999999</v>
      </c>
      <c r="Q109" s="148">
        <v>190.19899000000001</v>
      </c>
      <c r="R109" s="148">
        <v>189.47903400000001</v>
      </c>
      <c r="S109" s="148">
        <v>188.410889</v>
      </c>
      <c r="T109" s="148">
        <v>187.227859</v>
      </c>
      <c r="U109" s="148">
        <v>186.16619900000001</v>
      </c>
      <c r="V109" s="148">
        <v>185.21444700000001</v>
      </c>
      <c r="W109" s="148">
        <v>184.39797999999999</v>
      </c>
      <c r="X109" s="148">
        <v>183.612289</v>
      </c>
      <c r="Y109" s="148">
        <v>182.97316000000001</v>
      </c>
      <c r="Z109" s="148">
        <v>182.42952</v>
      </c>
      <c r="AA109" s="148">
        <v>181.83725000000001</v>
      </c>
      <c r="AB109" s="148">
        <v>181.13038599999999</v>
      </c>
      <c r="AC109" s="148">
        <v>180.36381499999999</v>
      </c>
      <c r="AD109" s="148">
        <v>179.56512499999999</v>
      </c>
      <c r="AE109" s="148">
        <v>178.86364699999999</v>
      </c>
      <c r="AF109" s="148">
        <v>178.15422100000001</v>
      </c>
      <c r="AG109" s="148">
        <v>177.36492899999999</v>
      </c>
      <c r="AH109" s="149">
        <v>-3.3040000000000001E-3</v>
      </c>
    </row>
    <row r="110" spans="1:34" ht="15" customHeight="1">
      <c r="A110" s="142" t="s">
        <v>1396</v>
      </c>
      <c r="B110" s="150" t="s">
        <v>1397</v>
      </c>
      <c r="C110" s="151">
        <v>158.50086999999999</v>
      </c>
      <c r="D110" s="151">
        <v>158.85093699999999</v>
      </c>
      <c r="E110" s="151">
        <v>160.930328</v>
      </c>
      <c r="F110" s="151">
        <v>161.48263499999999</v>
      </c>
      <c r="G110" s="151">
        <v>160.97103899999999</v>
      </c>
      <c r="H110" s="151">
        <v>160.424072</v>
      </c>
      <c r="I110" s="151">
        <v>159.44854699999999</v>
      </c>
      <c r="J110" s="151">
        <v>158.17375200000001</v>
      </c>
      <c r="K110" s="151">
        <v>156.716599</v>
      </c>
      <c r="L110" s="151">
        <v>155.12780799999999</v>
      </c>
      <c r="M110" s="151">
        <v>153.86106899999999</v>
      </c>
      <c r="N110" s="151">
        <v>152.830399</v>
      </c>
      <c r="O110" s="151">
        <v>151.946167</v>
      </c>
      <c r="P110" s="151">
        <v>151.10199</v>
      </c>
      <c r="Q110" s="151">
        <v>150.369553</v>
      </c>
      <c r="R110" s="151">
        <v>149.539368</v>
      </c>
      <c r="S110" s="151">
        <v>148.43559300000001</v>
      </c>
      <c r="T110" s="151">
        <v>147.24319499999999</v>
      </c>
      <c r="U110" s="151">
        <v>146.148132</v>
      </c>
      <c r="V110" s="151">
        <v>145.14093</v>
      </c>
      <c r="W110" s="151">
        <v>144.24101300000001</v>
      </c>
      <c r="X110" s="151">
        <v>143.36621099999999</v>
      </c>
      <c r="Y110" s="151">
        <v>142.60664399999999</v>
      </c>
      <c r="Z110" s="151">
        <v>141.92198200000001</v>
      </c>
      <c r="AA110" s="151">
        <v>141.19992099999999</v>
      </c>
      <c r="AB110" s="151">
        <v>140.38952599999999</v>
      </c>
      <c r="AC110" s="151">
        <v>139.53379799999999</v>
      </c>
      <c r="AD110" s="151">
        <v>138.654312</v>
      </c>
      <c r="AE110" s="151">
        <v>137.85089099999999</v>
      </c>
      <c r="AF110" s="151">
        <v>137.042236</v>
      </c>
      <c r="AG110" s="151">
        <v>136.17318700000001</v>
      </c>
      <c r="AH110" s="152">
        <v>-5.0480000000000004E-3</v>
      </c>
    </row>
    <row r="111" spans="1:34" ht="15" customHeight="1">
      <c r="A111" s="142" t="s">
        <v>1398</v>
      </c>
      <c r="B111" s="150" t="s">
        <v>1275</v>
      </c>
      <c r="C111" s="151">
        <v>37.377560000000003</v>
      </c>
      <c r="D111" s="151">
        <v>37.772326999999997</v>
      </c>
      <c r="E111" s="151">
        <v>38.585709000000001</v>
      </c>
      <c r="F111" s="151">
        <v>39.040829000000002</v>
      </c>
      <c r="G111" s="151">
        <v>39.241504999999997</v>
      </c>
      <c r="H111" s="151">
        <v>39.434113000000004</v>
      </c>
      <c r="I111" s="151">
        <v>39.520985000000003</v>
      </c>
      <c r="J111" s="151">
        <v>39.531768999999997</v>
      </c>
      <c r="K111" s="151">
        <v>39.494030000000002</v>
      </c>
      <c r="L111" s="151">
        <v>39.419463999999998</v>
      </c>
      <c r="M111" s="151">
        <v>39.423434999999998</v>
      </c>
      <c r="N111" s="151">
        <v>39.485728999999999</v>
      </c>
      <c r="O111" s="151">
        <v>39.584468999999999</v>
      </c>
      <c r="P111" s="151">
        <v>39.692627000000002</v>
      </c>
      <c r="Q111" s="151">
        <v>39.829436999999999</v>
      </c>
      <c r="R111" s="151">
        <v>39.939667</v>
      </c>
      <c r="S111" s="151">
        <v>39.975292000000003</v>
      </c>
      <c r="T111" s="151">
        <v>39.984665</v>
      </c>
      <c r="U111" s="151">
        <v>40.018070000000002</v>
      </c>
      <c r="V111" s="151">
        <v>40.073517000000002</v>
      </c>
      <c r="W111" s="151">
        <v>40.156970999999999</v>
      </c>
      <c r="X111" s="151">
        <v>40.246082000000001</v>
      </c>
      <c r="Y111" s="151">
        <v>40.366515999999997</v>
      </c>
      <c r="Z111" s="151">
        <v>40.507537999999997</v>
      </c>
      <c r="AA111" s="151">
        <v>40.637332999999998</v>
      </c>
      <c r="AB111" s="151">
        <v>40.740864000000002</v>
      </c>
      <c r="AC111" s="151">
        <v>40.830013000000001</v>
      </c>
      <c r="AD111" s="151">
        <v>40.910809</v>
      </c>
      <c r="AE111" s="151">
        <v>41.012756000000003</v>
      </c>
      <c r="AF111" s="151">
        <v>41.111984</v>
      </c>
      <c r="AG111" s="151">
        <v>41.191741999999998</v>
      </c>
      <c r="AH111" s="152">
        <v>3.2439999999999999E-3</v>
      </c>
    </row>
    <row r="113" spans="1:34">
      <c r="A113" s="142" t="s">
        <v>1399</v>
      </c>
      <c r="B113" s="150" t="s">
        <v>1400</v>
      </c>
      <c r="C113" s="151">
        <v>121.230232</v>
      </c>
      <c r="D113" s="151">
        <v>123.41349</v>
      </c>
      <c r="E113" s="151">
        <v>124.808815</v>
      </c>
      <c r="F113" s="151">
        <v>125.809372</v>
      </c>
      <c r="G113" s="151">
        <v>126.417946</v>
      </c>
      <c r="H113" s="151">
        <v>126.722633</v>
      </c>
      <c r="I113" s="151">
        <v>126.869118</v>
      </c>
      <c r="J113" s="151">
        <v>126.530586</v>
      </c>
      <c r="K113" s="151">
        <v>126.27449</v>
      </c>
      <c r="L113" s="151">
        <v>126.069069</v>
      </c>
      <c r="M113" s="151">
        <v>125.861351</v>
      </c>
      <c r="N113" s="151">
        <v>125.68834699999999</v>
      </c>
      <c r="O113" s="151">
        <v>125.50939200000001</v>
      </c>
      <c r="P113" s="151">
        <v>125.369331</v>
      </c>
      <c r="Q113" s="151">
        <v>125.311577</v>
      </c>
      <c r="R113" s="151">
        <v>125.20497899999999</v>
      </c>
      <c r="S113" s="151">
        <v>125.04941599999999</v>
      </c>
      <c r="T113" s="151">
        <v>124.908188</v>
      </c>
      <c r="U113" s="151">
        <v>124.79901099999999</v>
      </c>
      <c r="V113" s="151">
        <v>124.680077</v>
      </c>
      <c r="W113" s="151">
        <v>124.553299</v>
      </c>
      <c r="X113" s="151">
        <v>124.475166</v>
      </c>
      <c r="Y113" s="151">
        <v>124.449707</v>
      </c>
      <c r="Z113" s="151">
        <v>124.378922</v>
      </c>
      <c r="AA113" s="151">
        <v>124.373749</v>
      </c>
      <c r="AB113" s="151">
        <v>124.450417</v>
      </c>
      <c r="AC113" s="151">
        <v>124.521744</v>
      </c>
      <c r="AD113" s="151">
        <v>124.56632999999999</v>
      </c>
      <c r="AE113" s="151">
        <v>124.59491</v>
      </c>
      <c r="AF113" s="151">
        <v>124.56950399999999</v>
      </c>
      <c r="AG113" s="151">
        <v>124.50266999999999</v>
      </c>
      <c r="AH113" s="152">
        <v>8.8800000000000001E-4</v>
      </c>
    </row>
    <row r="114" spans="1:34" ht="15" customHeight="1">
      <c r="A114" s="142" t="s">
        <v>1401</v>
      </c>
      <c r="B114" s="150" t="s">
        <v>1402</v>
      </c>
      <c r="C114" s="151">
        <v>706.278503</v>
      </c>
      <c r="D114" s="151">
        <v>761.89276099999995</v>
      </c>
      <c r="E114" s="151">
        <v>756.58319100000006</v>
      </c>
      <c r="F114" s="151">
        <v>717.93926999999996</v>
      </c>
      <c r="G114" s="151">
        <v>680.35809300000005</v>
      </c>
      <c r="H114" s="151">
        <v>664.90368699999999</v>
      </c>
      <c r="I114" s="151">
        <v>623.40405299999998</v>
      </c>
      <c r="J114" s="151">
        <v>617.93188499999997</v>
      </c>
      <c r="K114" s="151">
        <v>616.83618200000001</v>
      </c>
      <c r="L114" s="151">
        <v>616.28979500000003</v>
      </c>
      <c r="M114" s="151">
        <v>611.48107900000002</v>
      </c>
      <c r="N114" s="151">
        <v>612.70678699999996</v>
      </c>
      <c r="O114" s="151">
        <v>617.87091099999998</v>
      </c>
      <c r="P114" s="151">
        <v>620.41186500000003</v>
      </c>
      <c r="Q114" s="151">
        <v>622.57678199999998</v>
      </c>
      <c r="R114" s="151">
        <v>627.44311500000003</v>
      </c>
      <c r="S114" s="151">
        <v>630.63568099999998</v>
      </c>
      <c r="T114" s="151">
        <v>634.87542699999995</v>
      </c>
      <c r="U114" s="151">
        <v>639.709656</v>
      </c>
      <c r="V114" s="151">
        <v>643.97503700000004</v>
      </c>
      <c r="W114" s="151">
        <v>650.73565699999995</v>
      </c>
      <c r="X114" s="151">
        <v>654.635986</v>
      </c>
      <c r="Y114" s="151">
        <v>660.259277</v>
      </c>
      <c r="Z114" s="151">
        <v>668.15380900000002</v>
      </c>
      <c r="AA114" s="151">
        <v>676.05200200000002</v>
      </c>
      <c r="AB114" s="151">
        <v>681.38519299999996</v>
      </c>
      <c r="AC114" s="151">
        <v>689.32605000000001</v>
      </c>
      <c r="AD114" s="151">
        <v>693.73651099999995</v>
      </c>
      <c r="AE114" s="151">
        <v>699.61627199999998</v>
      </c>
      <c r="AF114" s="151">
        <v>706.64727800000003</v>
      </c>
      <c r="AG114" s="151">
        <v>714.58917199999996</v>
      </c>
      <c r="AH114" s="152">
        <v>3.8999999999999999E-4</v>
      </c>
    </row>
    <row r="116" spans="1:34" ht="15" customHeight="1">
      <c r="A116" s="142" t="s">
        <v>1403</v>
      </c>
      <c r="B116" s="164" t="s">
        <v>865</v>
      </c>
      <c r="C116" s="165">
        <v>24632.162109000001</v>
      </c>
      <c r="D116" s="165">
        <v>26225.939452999999</v>
      </c>
      <c r="E116" s="165">
        <v>26778.748047000001</v>
      </c>
      <c r="F116" s="165">
        <v>26887.523438</v>
      </c>
      <c r="G116" s="165">
        <v>26877.076172000001</v>
      </c>
      <c r="H116" s="165">
        <v>26829.226562</v>
      </c>
      <c r="I116" s="165">
        <v>26694.490234000001</v>
      </c>
      <c r="J116" s="165">
        <v>26553.755859000001</v>
      </c>
      <c r="K116" s="165">
        <v>26447.224609000001</v>
      </c>
      <c r="L116" s="165">
        <v>26318.798827999999</v>
      </c>
      <c r="M116" s="165">
        <v>26233.482422000001</v>
      </c>
      <c r="N116" s="165">
        <v>26136.667968999998</v>
      </c>
      <c r="O116" s="165">
        <v>26073.175781000002</v>
      </c>
      <c r="P116" s="165">
        <v>26040.378906000002</v>
      </c>
      <c r="Q116" s="165">
        <v>26036.007812</v>
      </c>
      <c r="R116" s="165">
        <v>26048.673827999999</v>
      </c>
      <c r="S116" s="165">
        <v>26045.699218999998</v>
      </c>
      <c r="T116" s="165">
        <v>26049.929688</v>
      </c>
      <c r="U116" s="165">
        <v>26073.371093999998</v>
      </c>
      <c r="V116" s="165">
        <v>26117.027343999998</v>
      </c>
      <c r="W116" s="165">
        <v>26168.205077999999</v>
      </c>
      <c r="X116" s="165">
        <v>26252.095702999999</v>
      </c>
      <c r="Y116" s="165">
        <v>26357.855468999998</v>
      </c>
      <c r="Z116" s="165">
        <v>26495.148438</v>
      </c>
      <c r="AA116" s="165">
        <v>26628.214843999998</v>
      </c>
      <c r="AB116" s="165">
        <v>26761.560547000001</v>
      </c>
      <c r="AC116" s="165">
        <v>26890.779297000001</v>
      </c>
      <c r="AD116" s="165">
        <v>27014.306640999999</v>
      </c>
      <c r="AE116" s="165">
        <v>27151.132812</v>
      </c>
      <c r="AF116" s="165">
        <v>27297.179688</v>
      </c>
      <c r="AG116" s="165">
        <v>27447.378906000002</v>
      </c>
      <c r="AH116" s="166">
        <v>3.614E-3</v>
      </c>
    </row>
    <row r="117" spans="1:34" ht="15" customHeight="1" thickBot="1"/>
    <row r="118" spans="1:34" ht="15" customHeight="1">
      <c r="B118" s="167" t="s">
        <v>1404</v>
      </c>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53"/>
    </row>
    <row r="119" spans="1:34" ht="15" customHeight="1">
      <c r="B119" s="154" t="s">
        <v>1405</v>
      </c>
    </row>
    <row r="120" spans="1:34" ht="15" customHeight="1">
      <c r="B120" s="154" t="s">
        <v>1406</v>
      </c>
    </row>
    <row r="121" spans="1:34" ht="15" customHeight="1">
      <c r="B121" s="154" t="s">
        <v>1407</v>
      </c>
    </row>
    <row r="122" spans="1:34" ht="15" customHeight="1">
      <c r="B122" s="154" t="s">
        <v>1408</v>
      </c>
    </row>
    <row r="123" spans="1:34" ht="15" customHeight="1">
      <c r="B123" s="154" t="s">
        <v>1409</v>
      </c>
    </row>
    <row r="124" spans="1:34" ht="15" customHeight="1">
      <c r="B124" s="154" t="s">
        <v>1410</v>
      </c>
    </row>
    <row r="125" spans="1:34" ht="15" customHeight="1">
      <c r="B125" s="154" t="s">
        <v>1411</v>
      </c>
    </row>
    <row r="126" spans="1:34" ht="15" customHeight="1">
      <c r="B126" s="154" t="s">
        <v>1412</v>
      </c>
    </row>
    <row r="128" spans="1:34" ht="12"/>
    <row r="129" ht="12"/>
    <row r="130" ht="12"/>
    <row r="131" ht="12"/>
    <row r="132" ht="12"/>
    <row r="133" ht="12"/>
    <row r="134" ht="12"/>
    <row r="135" ht="12"/>
    <row r="136" ht="12"/>
    <row r="137" ht="12"/>
    <row r="138" ht="12"/>
    <row r="139" ht="12"/>
    <row r="140" ht="12"/>
    <row r="141" ht="12"/>
    <row r="142" ht="12"/>
    <row r="143" ht="12"/>
    <row r="144" ht="12"/>
    <row r="145" ht="12"/>
    <row r="146" ht="12"/>
    <row r="147" ht="12"/>
    <row r="148" ht="12"/>
    <row r="149" ht="12"/>
    <row r="258" spans="2:34" ht="15" customHeight="1">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c r="AB258" s="163"/>
      <c r="AC258" s="163"/>
      <c r="AD258" s="163"/>
      <c r="AE258" s="163"/>
      <c r="AF258" s="163"/>
      <c r="AG258" s="163"/>
      <c r="AH258" s="163"/>
    </row>
    <row r="340" spans="2:34" ht="15" customHeight="1">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c r="AB340" s="163"/>
      <c r="AC340" s="163"/>
      <c r="AD340" s="163"/>
      <c r="AE340" s="163"/>
      <c r="AF340" s="163"/>
      <c r="AG340" s="163"/>
      <c r="AH340" s="163"/>
    </row>
    <row r="452" spans="2:34" ht="15" customHeight="1">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c r="AB452" s="163"/>
      <c r="AC452" s="163"/>
      <c r="AD452" s="163"/>
      <c r="AE452" s="163"/>
      <c r="AF452" s="163"/>
      <c r="AG452" s="163"/>
      <c r="AH452" s="163"/>
    </row>
    <row r="557" spans="2:34" ht="15" customHeight="1">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c r="AA557" s="163"/>
      <c r="AB557" s="163"/>
      <c r="AC557" s="163"/>
      <c r="AD557" s="163"/>
      <c r="AE557" s="163"/>
      <c r="AF557" s="163"/>
      <c r="AG557" s="163"/>
      <c r="AH557" s="163"/>
    </row>
    <row r="638" spans="2:34" ht="15" customHeight="1">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c r="AA638" s="163"/>
      <c r="AB638" s="163"/>
      <c r="AC638" s="163"/>
      <c r="AD638" s="163"/>
      <c r="AE638" s="163"/>
      <c r="AF638" s="163"/>
      <c r="AG638" s="163"/>
      <c r="AH638" s="163"/>
    </row>
    <row r="710" spans="2:34" ht="15" customHeight="1">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c r="AA710" s="163"/>
      <c r="AB710" s="163"/>
      <c r="AC710" s="163"/>
      <c r="AD710" s="163"/>
      <c r="AE710" s="163"/>
      <c r="AF710" s="163"/>
      <c r="AG710" s="163"/>
      <c r="AH710" s="163"/>
    </row>
    <row r="886" spans="2:34" ht="15" customHeight="1">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c r="AA886" s="163"/>
      <c r="AB886" s="163"/>
      <c r="AC886" s="163"/>
      <c r="AD886" s="163"/>
      <c r="AE886" s="163"/>
      <c r="AF886" s="163"/>
      <c r="AG886" s="163"/>
      <c r="AH886" s="163"/>
    </row>
    <row r="969" spans="2:34" ht="15" customHeight="1">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c r="AA969" s="163"/>
      <c r="AB969" s="163"/>
      <c r="AC969" s="163"/>
      <c r="AD969" s="163"/>
      <c r="AE969" s="163"/>
      <c r="AF969" s="163"/>
      <c r="AG969" s="163"/>
      <c r="AH969" s="163"/>
    </row>
    <row r="1071" spans="2:34" ht="15" customHeight="1">
      <c r="B1071" s="163"/>
      <c r="C1071" s="163"/>
      <c r="D1071" s="163"/>
      <c r="E1071" s="163"/>
      <c r="F1071" s="163"/>
      <c r="G1071" s="163"/>
      <c r="H1071" s="163"/>
      <c r="I1071" s="163"/>
      <c r="J1071" s="163"/>
      <c r="K1071" s="163"/>
      <c r="L1071" s="163"/>
      <c r="M1071" s="163"/>
      <c r="N1071" s="163"/>
      <c r="O1071" s="163"/>
      <c r="P1071" s="163"/>
      <c r="Q1071" s="163"/>
      <c r="R1071" s="163"/>
      <c r="S1071" s="163"/>
      <c r="T1071" s="163"/>
      <c r="U1071" s="163"/>
      <c r="V1071" s="163"/>
      <c r="W1071" s="163"/>
      <c r="X1071" s="163"/>
      <c r="Y1071" s="163"/>
      <c r="Z1071" s="163"/>
      <c r="AA1071" s="163"/>
      <c r="AB1071" s="163"/>
      <c r="AC1071" s="163"/>
      <c r="AD1071" s="163"/>
      <c r="AE1071" s="163"/>
      <c r="AF1071" s="163"/>
      <c r="AG1071" s="163"/>
      <c r="AH1071" s="163"/>
    </row>
    <row r="1169" spans="2:34" ht="15" customHeight="1">
      <c r="B1169" s="163"/>
      <c r="C1169" s="163"/>
      <c r="D1169" s="163"/>
      <c r="E1169" s="163"/>
      <c r="F1169" s="163"/>
      <c r="G1169" s="163"/>
      <c r="H1169" s="163"/>
      <c r="I1169" s="163"/>
      <c r="J1169" s="163"/>
      <c r="K1169" s="163"/>
      <c r="L1169" s="163"/>
      <c r="M1169" s="163"/>
      <c r="N1169" s="163"/>
      <c r="O1169" s="163"/>
      <c r="P1169" s="163"/>
      <c r="Q1169" s="163"/>
      <c r="R1169" s="163"/>
      <c r="S1169" s="163"/>
      <c r="T1169" s="163"/>
      <c r="U1169" s="163"/>
      <c r="V1169" s="163"/>
      <c r="W1169" s="163"/>
      <c r="X1169" s="163"/>
      <c r="Y1169" s="163"/>
      <c r="Z1169" s="163"/>
      <c r="AA1169" s="163"/>
      <c r="AB1169" s="163"/>
      <c r="AC1169" s="163"/>
      <c r="AD1169" s="163"/>
      <c r="AE1169" s="163"/>
      <c r="AF1169" s="163"/>
      <c r="AG1169" s="163"/>
      <c r="AH1169" s="163"/>
    </row>
    <row r="1269" spans="2:34" ht="15" customHeight="1">
      <c r="B1269" s="163"/>
      <c r="C1269" s="163"/>
      <c r="D1269" s="163"/>
      <c r="E1269" s="163"/>
      <c r="F1269" s="163"/>
      <c r="G1269" s="163"/>
      <c r="H1269" s="163"/>
      <c r="I1269" s="163"/>
      <c r="J1269" s="163"/>
      <c r="K1269" s="163"/>
      <c r="L1269" s="163"/>
      <c r="M1269" s="163"/>
      <c r="N1269" s="163"/>
      <c r="O1269" s="163"/>
      <c r="P1269" s="163"/>
      <c r="Q1269" s="163"/>
      <c r="R1269" s="163"/>
      <c r="S1269" s="163"/>
      <c r="T1269" s="163"/>
      <c r="U1269" s="163"/>
      <c r="V1269" s="163"/>
      <c r="W1269" s="163"/>
      <c r="X1269" s="163"/>
      <c r="Y1269" s="163"/>
      <c r="Z1269" s="163"/>
      <c r="AA1269" s="163"/>
      <c r="AB1269" s="163"/>
      <c r="AC1269" s="163"/>
      <c r="AD1269" s="163"/>
      <c r="AE1269" s="163"/>
      <c r="AF1269" s="163"/>
      <c r="AG1269" s="163"/>
      <c r="AH1269" s="163"/>
    </row>
    <row r="1495" spans="2:34" ht="15" customHeight="1">
      <c r="B1495" s="163"/>
      <c r="C1495" s="163"/>
      <c r="D1495" s="163"/>
      <c r="E1495" s="163"/>
      <c r="F1495" s="163"/>
      <c r="G1495" s="163"/>
      <c r="H1495" s="163"/>
      <c r="I1495" s="163"/>
      <c r="J1495" s="163"/>
      <c r="K1495" s="163"/>
      <c r="L1495" s="163"/>
      <c r="M1495" s="163"/>
      <c r="N1495" s="163"/>
      <c r="O1495" s="163"/>
      <c r="P1495" s="163"/>
      <c r="Q1495" s="163"/>
      <c r="R1495" s="163"/>
      <c r="S1495" s="163"/>
      <c r="T1495" s="163"/>
      <c r="U1495" s="163"/>
      <c r="V1495" s="163"/>
      <c r="W1495" s="163"/>
      <c r="X1495" s="163"/>
      <c r="Y1495" s="163"/>
      <c r="Z1495" s="163"/>
      <c r="AA1495" s="163"/>
      <c r="AB1495" s="163"/>
      <c r="AC1495" s="163"/>
      <c r="AD1495" s="163"/>
      <c r="AE1495" s="163"/>
      <c r="AF1495" s="163"/>
      <c r="AG1495" s="163"/>
      <c r="AH1495" s="163"/>
    </row>
    <row r="1713" spans="2:34" ht="15" customHeight="1">
      <c r="B1713" s="163"/>
      <c r="C1713" s="163"/>
      <c r="D1713" s="163"/>
      <c r="E1713" s="163"/>
      <c r="F1713" s="163"/>
      <c r="G1713" s="163"/>
      <c r="H1713" s="163"/>
      <c r="I1713" s="163"/>
      <c r="J1713" s="163"/>
      <c r="K1713" s="163"/>
      <c r="L1713" s="163"/>
      <c r="M1713" s="163"/>
      <c r="N1713" s="163"/>
      <c r="O1713" s="163"/>
      <c r="P1713" s="163"/>
      <c r="Q1713" s="163"/>
      <c r="R1713" s="163"/>
      <c r="S1713" s="163"/>
      <c r="T1713" s="163"/>
      <c r="U1713" s="163"/>
      <c r="V1713" s="163"/>
      <c r="W1713" s="163"/>
      <c r="X1713" s="163"/>
      <c r="Y1713" s="163"/>
      <c r="Z1713" s="163"/>
      <c r="AA1713" s="163"/>
      <c r="AB1713" s="163"/>
      <c r="AC1713" s="163"/>
      <c r="AD1713" s="163"/>
      <c r="AE1713" s="163"/>
      <c r="AF1713" s="163"/>
      <c r="AG1713" s="163"/>
      <c r="AH1713" s="163"/>
    </row>
    <row r="1990" spans="2:34" ht="15" customHeight="1">
      <c r="B1990" s="163"/>
      <c r="C1990" s="163"/>
      <c r="D1990" s="163"/>
      <c r="E1990" s="163"/>
      <c r="F1990" s="163"/>
      <c r="G1990" s="163"/>
      <c r="H1990" s="163"/>
      <c r="I1990" s="163"/>
      <c r="J1990" s="163"/>
      <c r="K1990" s="163"/>
      <c r="L1990" s="163"/>
      <c r="M1990" s="163"/>
      <c r="N1990" s="163"/>
      <c r="O1990" s="163"/>
      <c r="P1990" s="163"/>
      <c r="Q1990" s="163"/>
      <c r="R1990" s="163"/>
      <c r="S1990" s="163"/>
      <c r="T1990" s="163"/>
      <c r="U1990" s="163"/>
      <c r="V1990" s="163"/>
      <c r="W1990" s="163"/>
      <c r="X1990" s="163"/>
      <c r="Y1990" s="163"/>
      <c r="Z1990" s="163"/>
      <c r="AA1990" s="163"/>
      <c r="AB1990" s="163"/>
      <c r="AC1990" s="163"/>
      <c r="AD1990" s="163"/>
      <c r="AE1990" s="163"/>
      <c r="AF1990" s="163"/>
      <c r="AG1990" s="163"/>
      <c r="AH1990" s="163"/>
    </row>
    <row r="2325" spans="2:34" ht="15" customHeight="1">
      <c r="B2325" s="163"/>
      <c r="C2325" s="163"/>
      <c r="D2325" s="163"/>
      <c r="E2325" s="163"/>
      <c r="F2325" s="163"/>
      <c r="G2325" s="163"/>
      <c r="H2325" s="163"/>
      <c r="I2325" s="163"/>
      <c r="J2325" s="163"/>
      <c r="K2325" s="163"/>
      <c r="L2325" s="163"/>
      <c r="M2325" s="163"/>
      <c r="N2325" s="163"/>
      <c r="O2325" s="163"/>
      <c r="P2325" s="163"/>
      <c r="Q2325" s="163"/>
      <c r="R2325" s="163"/>
      <c r="S2325" s="163"/>
      <c r="T2325" s="163"/>
      <c r="U2325" s="163"/>
      <c r="V2325" s="163"/>
      <c r="W2325" s="163"/>
      <c r="X2325" s="163"/>
      <c r="Y2325" s="163"/>
      <c r="Z2325" s="163"/>
      <c r="AA2325" s="163"/>
      <c r="AB2325" s="163"/>
      <c r="AC2325" s="163"/>
      <c r="AD2325" s="163"/>
      <c r="AE2325" s="163"/>
      <c r="AF2325" s="163"/>
      <c r="AG2325" s="163"/>
      <c r="AH2325" s="163"/>
    </row>
    <row r="2645" spans="2:34" ht="15" customHeight="1">
      <c r="B2645" s="163"/>
      <c r="C2645" s="163"/>
      <c r="D2645" s="163"/>
      <c r="E2645" s="163"/>
      <c r="F2645" s="163"/>
      <c r="G2645" s="163"/>
      <c r="H2645" s="163"/>
      <c r="I2645" s="163"/>
      <c r="J2645" s="163"/>
      <c r="K2645" s="163"/>
      <c r="L2645" s="163"/>
      <c r="M2645" s="163"/>
      <c r="N2645" s="163"/>
      <c r="O2645" s="163"/>
      <c r="P2645" s="163"/>
      <c r="Q2645" s="163"/>
      <c r="R2645" s="163"/>
      <c r="S2645" s="163"/>
      <c r="T2645" s="163"/>
      <c r="U2645" s="163"/>
      <c r="V2645" s="163"/>
      <c r="W2645" s="163"/>
      <c r="X2645" s="163"/>
      <c r="Y2645" s="163"/>
      <c r="Z2645" s="163"/>
      <c r="AA2645" s="163"/>
      <c r="AB2645" s="163"/>
      <c r="AC2645" s="163"/>
      <c r="AD2645" s="163"/>
      <c r="AE2645" s="163"/>
      <c r="AF2645" s="163"/>
      <c r="AG2645" s="163"/>
      <c r="AH2645" s="163"/>
    </row>
    <row r="2971" spans="2:34" ht="15" customHeight="1">
      <c r="B2971" s="163"/>
      <c r="C2971" s="163"/>
      <c r="D2971" s="163"/>
      <c r="E2971" s="163"/>
      <c r="F2971" s="163"/>
      <c r="G2971" s="163"/>
      <c r="H2971" s="163"/>
      <c r="I2971" s="163"/>
      <c r="J2971" s="163"/>
      <c r="K2971" s="163"/>
      <c r="L2971" s="163"/>
      <c r="M2971" s="163"/>
      <c r="N2971" s="163"/>
      <c r="O2971" s="163"/>
      <c r="P2971" s="163"/>
      <c r="Q2971" s="163"/>
      <c r="R2971" s="163"/>
      <c r="S2971" s="163"/>
      <c r="T2971" s="163"/>
      <c r="U2971" s="163"/>
      <c r="V2971" s="163"/>
      <c r="W2971" s="163"/>
      <c r="X2971" s="163"/>
      <c r="Y2971" s="163"/>
      <c r="Z2971" s="163"/>
      <c r="AA2971" s="163"/>
      <c r="AB2971" s="163"/>
      <c r="AC2971" s="163"/>
      <c r="AD2971" s="163"/>
      <c r="AE2971" s="163"/>
      <c r="AF2971" s="163"/>
      <c r="AG2971" s="163"/>
      <c r="AH2971" s="163"/>
    </row>
    <row r="3293" spans="2:34" ht="15" customHeight="1">
      <c r="B3293" s="163"/>
      <c r="C3293" s="163"/>
      <c r="D3293" s="163"/>
      <c r="E3293" s="163"/>
      <c r="F3293" s="163"/>
      <c r="G3293" s="163"/>
      <c r="H3293" s="163"/>
      <c r="I3293" s="163"/>
      <c r="J3293" s="163"/>
      <c r="K3293" s="163"/>
      <c r="L3293" s="163"/>
      <c r="M3293" s="163"/>
      <c r="N3293" s="163"/>
      <c r="O3293" s="163"/>
      <c r="P3293" s="163"/>
      <c r="Q3293" s="163"/>
      <c r="R3293" s="163"/>
      <c r="S3293" s="163"/>
      <c r="T3293" s="163"/>
      <c r="U3293" s="163"/>
      <c r="V3293" s="163"/>
      <c r="W3293" s="163"/>
      <c r="X3293" s="163"/>
      <c r="Y3293" s="163"/>
      <c r="Z3293" s="163"/>
      <c r="AA3293" s="163"/>
      <c r="AB3293" s="163"/>
      <c r="AC3293" s="163"/>
      <c r="AD3293" s="163"/>
      <c r="AE3293" s="163"/>
      <c r="AF3293" s="163"/>
      <c r="AG3293" s="163"/>
      <c r="AH3293" s="163"/>
    </row>
    <row r="3402" spans="2:34" ht="15" customHeight="1">
      <c r="B3402" s="163"/>
      <c r="C3402" s="163"/>
      <c r="D3402" s="163"/>
      <c r="E3402" s="163"/>
      <c r="F3402" s="163"/>
      <c r="G3402" s="163"/>
      <c r="H3402" s="163"/>
      <c r="I3402" s="163"/>
      <c r="J3402" s="163"/>
      <c r="K3402" s="163"/>
      <c r="L3402" s="163"/>
      <c r="M3402" s="163"/>
      <c r="N3402" s="163"/>
      <c r="O3402" s="163"/>
      <c r="P3402" s="163"/>
      <c r="Q3402" s="163"/>
      <c r="R3402" s="163"/>
      <c r="S3402" s="163"/>
      <c r="T3402" s="163"/>
      <c r="U3402" s="163"/>
      <c r="V3402" s="163"/>
      <c r="W3402" s="163"/>
      <c r="X3402" s="163"/>
      <c r="Y3402" s="163"/>
      <c r="Z3402" s="163"/>
      <c r="AA3402" s="163"/>
      <c r="AB3402" s="163"/>
      <c r="AC3402" s="163"/>
      <c r="AD3402" s="163"/>
      <c r="AE3402" s="163"/>
      <c r="AF3402" s="163"/>
      <c r="AG3402" s="163"/>
      <c r="AH3402" s="163"/>
    </row>
    <row r="3527" spans="2:34" ht="15" customHeight="1">
      <c r="B3527" s="163"/>
      <c r="C3527" s="163"/>
      <c r="D3527" s="163"/>
      <c r="E3527" s="163"/>
      <c r="F3527" s="163"/>
      <c r="G3527" s="163"/>
      <c r="H3527" s="163"/>
      <c r="I3527" s="163"/>
      <c r="J3527" s="163"/>
      <c r="K3527" s="163"/>
      <c r="L3527" s="163"/>
      <c r="M3527" s="163"/>
      <c r="N3527" s="163"/>
      <c r="O3527" s="163"/>
      <c r="P3527" s="163"/>
      <c r="Q3527" s="163"/>
      <c r="R3527" s="163"/>
      <c r="S3527" s="163"/>
      <c r="T3527" s="163"/>
      <c r="U3527" s="163"/>
      <c r="V3527" s="163"/>
      <c r="W3527" s="163"/>
      <c r="X3527" s="163"/>
      <c r="Y3527" s="163"/>
      <c r="Z3527" s="163"/>
      <c r="AA3527" s="163"/>
      <c r="AB3527" s="163"/>
      <c r="AC3527" s="163"/>
      <c r="AD3527" s="163"/>
      <c r="AE3527" s="163"/>
      <c r="AF3527" s="163"/>
      <c r="AG3527" s="163"/>
      <c r="AH3527" s="163"/>
    </row>
    <row r="3652" spans="2:34" ht="15" customHeight="1">
      <c r="B3652" s="163"/>
      <c r="C3652" s="163"/>
      <c r="D3652" s="163"/>
      <c r="E3652" s="163"/>
      <c r="F3652" s="163"/>
      <c r="G3652" s="163"/>
      <c r="H3652" s="163"/>
      <c r="I3652" s="163"/>
      <c r="J3652" s="163"/>
      <c r="K3652" s="163"/>
      <c r="L3652" s="163"/>
      <c r="M3652" s="163"/>
      <c r="N3652" s="163"/>
      <c r="O3652" s="163"/>
      <c r="P3652" s="163"/>
      <c r="Q3652" s="163"/>
      <c r="R3652" s="163"/>
      <c r="S3652" s="163"/>
      <c r="T3652" s="163"/>
      <c r="U3652" s="163"/>
      <c r="V3652" s="163"/>
      <c r="W3652" s="163"/>
      <c r="X3652" s="163"/>
      <c r="Y3652" s="163"/>
      <c r="Z3652" s="163"/>
      <c r="AA3652" s="163"/>
      <c r="AB3652" s="163"/>
      <c r="AC3652" s="163"/>
      <c r="AD3652" s="163"/>
      <c r="AE3652" s="163"/>
      <c r="AF3652" s="163"/>
      <c r="AG3652" s="163"/>
      <c r="AH3652" s="163"/>
    </row>
    <row r="3777" spans="2:34" ht="15" customHeight="1">
      <c r="B3777" s="163"/>
      <c r="C3777" s="163"/>
      <c r="D3777" s="163"/>
      <c r="E3777" s="163"/>
      <c r="F3777" s="163"/>
      <c r="G3777" s="163"/>
      <c r="H3777" s="163"/>
      <c r="I3777" s="163"/>
      <c r="J3777" s="163"/>
      <c r="K3777" s="163"/>
      <c r="L3777" s="163"/>
      <c r="M3777" s="163"/>
      <c r="N3777" s="163"/>
      <c r="O3777" s="163"/>
      <c r="P3777" s="163"/>
      <c r="Q3777" s="163"/>
      <c r="R3777" s="163"/>
      <c r="S3777" s="163"/>
      <c r="T3777" s="163"/>
      <c r="U3777" s="163"/>
      <c r="V3777" s="163"/>
      <c r="W3777" s="163"/>
      <c r="X3777" s="163"/>
      <c r="Y3777" s="163"/>
      <c r="Z3777" s="163"/>
      <c r="AA3777" s="163"/>
      <c r="AB3777" s="163"/>
      <c r="AC3777" s="163"/>
      <c r="AD3777" s="163"/>
      <c r="AE3777" s="163"/>
      <c r="AF3777" s="163"/>
      <c r="AG3777" s="163"/>
      <c r="AH3777" s="163"/>
    </row>
    <row r="3902" spans="2:34" ht="15" customHeight="1">
      <c r="B3902" s="163"/>
      <c r="C3902" s="163"/>
      <c r="D3902" s="163"/>
      <c r="E3902" s="163"/>
      <c r="F3902" s="163"/>
      <c r="G3902" s="163"/>
      <c r="H3902" s="163"/>
      <c r="I3902" s="163"/>
      <c r="J3902" s="163"/>
      <c r="K3902" s="163"/>
      <c r="L3902" s="163"/>
      <c r="M3902" s="163"/>
      <c r="N3902" s="163"/>
      <c r="O3902" s="163"/>
      <c r="P3902" s="163"/>
      <c r="Q3902" s="163"/>
      <c r="R3902" s="163"/>
      <c r="S3902" s="163"/>
      <c r="T3902" s="163"/>
      <c r="U3902" s="163"/>
      <c r="V3902" s="163"/>
      <c r="W3902" s="163"/>
      <c r="X3902" s="163"/>
      <c r="Y3902" s="163"/>
      <c r="Z3902" s="163"/>
      <c r="AA3902" s="163"/>
      <c r="AB3902" s="163"/>
      <c r="AC3902" s="163"/>
      <c r="AD3902" s="163"/>
      <c r="AE3902" s="163"/>
      <c r="AF3902" s="163"/>
      <c r="AG3902" s="163"/>
      <c r="AH3902" s="163"/>
    </row>
    <row r="4027" spans="2:34" ht="15" customHeight="1">
      <c r="B4027" s="163"/>
      <c r="C4027" s="163"/>
      <c r="D4027" s="163"/>
      <c r="E4027" s="163"/>
      <c r="F4027" s="163"/>
      <c r="G4027" s="163"/>
      <c r="H4027" s="163"/>
      <c r="I4027" s="163"/>
      <c r="J4027" s="163"/>
      <c r="K4027" s="163"/>
      <c r="L4027" s="163"/>
      <c r="M4027" s="163"/>
      <c r="N4027" s="163"/>
      <c r="O4027" s="163"/>
      <c r="P4027" s="163"/>
      <c r="Q4027" s="163"/>
      <c r="R4027" s="163"/>
      <c r="S4027" s="163"/>
      <c r="T4027" s="163"/>
      <c r="U4027" s="163"/>
      <c r="V4027" s="163"/>
      <c r="W4027" s="163"/>
      <c r="X4027" s="163"/>
      <c r="Y4027" s="163"/>
      <c r="Z4027" s="163"/>
      <c r="AA4027" s="163"/>
      <c r="AB4027" s="163"/>
      <c r="AC4027" s="163"/>
      <c r="AD4027" s="163"/>
      <c r="AE4027" s="163"/>
      <c r="AF4027" s="163"/>
      <c r="AG4027" s="163"/>
      <c r="AH4027" s="163"/>
    </row>
    <row r="4152" spans="2:34" ht="15" customHeight="1">
      <c r="B4152" s="163"/>
      <c r="C4152" s="163"/>
      <c r="D4152" s="163"/>
      <c r="E4152" s="163"/>
      <c r="F4152" s="163"/>
      <c r="G4152" s="163"/>
      <c r="H4152" s="163"/>
      <c r="I4152" s="163"/>
      <c r="J4152" s="163"/>
      <c r="K4152" s="163"/>
      <c r="L4152" s="163"/>
      <c r="M4152" s="163"/>
      <c r="N4152" s="163"/>
      <c r="O4152" s="163"/>
      <c r="P4152" s="163"/>
      <c r="Q4152" s="163"/>
      <c r="R4152" s="163"/>
      <c r="S4152" s="163"/>
      <c r="T4152" s="163"/>
      <c r="U4152" s="163"/>
      <c r="V4152" s="163"/>
      <c r="W4152" s="163"/>
      <c r="X4152" s="163"/>
      <c r="Y4152" s="163"/>
      <c r="Z4152" s="163"/>
      <c r="AA4152" s="163"/>
      <c r="AB4152" s="163"/>
      <c r="AC4152" s="163"/>
      <c r="AD4152" s="163"/>
      <c r="AE4152" s="163"/>
      <c r="AF4152" s="163"/>
      <c r="AG4152" s="163"/>
      <c r="AH4152" s="163"/>
    </row>
    <row r="4277" spans="2:34" ht="15" customHeight="1">
      <c r="B4277" s="163"/>
      <c r="C4277" s="163"/>
      <c r="D4277" s="163"/>
      <c r="E4277" s="163"/>
      <c r="F4277" s="163"/>
      <c r="G4277" s="163"/>
      <c r="H4277" s="163"/>
      <c r="I4277" s="163"/>
      <c r="J4277" s="163"/>
      <c r="K4277" s="163"/>
      <c r="L4277" s="163"/>
      <c r="M4277" s="163"/>
      <c r="N4277" s="163"/>
      <c r="O4277" s="163"/>
      <c r="P4277" s="163"/>
      <c r="Q4277" s="163"/>
      <c r="R4277" s="163"/>
      <c r="S4277" s="163"/>
      <c r="T4277" s="163"/>
      <c r="U4277" s="163"/>
      <c r="V4277" s="163"/>
      <c r="W4277" s="163"/>
      <c r="X4277" s="163"/>
      <c r="Y4277" s="163"/>
      <c r="Z4277" s="163"/>
      <c r="AA4277" s="163"/>
      <c r="AB4277" s="163"/>
      <c r="AC4277" s="163"/>
      <c r="AD4277" s="163"/>
      <c r="AE4277" s="163"/>
      <c r="AF4277" s="163"/>
      <c r="AG4277" s="163"/>
      <c r="AH4277" s="163"/>
    </row>
    <row r="4402" spans="2:34" ht="15" customHeight="1">
      <c r="B4402" s="163"/>
      <c r="C4402" s="163"/>
      <c r="D4402" s="163"/>
      <c r="E4402" s="163"/>
      <c r="F4402" s="163"/>
      <c r="G4402" s="163"/>
      <c r="H4402" s="163"/>
      <c r="I4402" s="163"/>
      <c r="J4402" s="163"/>
      <c r="K4402" s="163"/>
      <c r="L4402" s="163"/>
      <c r="M4402" s="163"/>
      <c r="N4402" s="163"/>
      <c r="O4402" s="163"/>
      <c r="P4402" s="163"/>
      <c r="Q4402" s="163"/>
      <c r="R4402" s="163"/>
      <c r="S4402" s="163"/>
      <c r="T4402" s="163"/>
      <c r="U4402" s="163"/>
      <c r="V4402" s="163"/>
      <c r="W4402" s="163"/>
      <c r="X4402" s="163"/>
      <c r="Y4402" s="163"/>
      <c r="Z4402" s="163"/>
      <c r="AA4402" s="163"/>
      <c r="AB4402" s="163"/>
      <c r="AC4402" s="163"/>
      <c r="AD4402" s="163"/>
      <c r="AE4402" s="163"/>
      <c r="AF4402" s="163"/>
      <c r="AG4402" s="163"/>
      <c r="AH4402" s="163"/>
    </row>
  </sheetData>
  <mergeCells count="29">
    <mergeCell ref="B3902:AH3902"/>
    <mergeCell ref="B4027:AH4027"/>
    <mergeCell ref="B4152:AH4152"/>
    <mergeCell ref="B4277:AH4277"/>
    <mergeCell ref="B4402:AH4402"/>
    <mergeCell ref="B3777:AH3777"/>
    <mergeCell ref="B1269:AH1269"/>
    <mergeCell ref="B1495:AH1495"/>
    <mergeCell ref="B1713:AH1713"/>
    <mergeCell ref="B1990:AH1990"/>
    <mergeCell ref="B2325:AH2325"/>
    <mergeCell ref="B2645:AH2645"/>
    <mergeCell ref="B2971:AH2971"/>
    <mergeCell ref="B3293:AH3293"/>
    <mergeCell ref="B3402:AH3402"/>
    <mergeCell ref="B3527:AH3527"/>
    <mergeCell ref="B3652:AH3652"/>
    <mergeCell ref="B1169:AH1169"/>
    <mergeCell ref="B116:AH116"/>
    <mergeCell ref="B118:AG118"/>
    <mergeCell ref="B258:AH258"/>
    <mergeCell ref="B340:AH340"/>
    <mergeCell ref="B452:AH452"/>
    <mergeCell ref="B557:AH557"/>
    <mergeCell ref="B638:AH638"/>
    <mergeCell ref="B710:AH710"/>
    <mergeCell ref="B886:AH886"/>
    <mergeCell ref="B969:AH969"/>
    <mergeCell ref="B1071:AH1071"/>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71"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5546875" customWidth="1"/>
    <col min="2" max="2" width="45.7109375" customWidth="1"/>
  </cols>
  <sheetData>
    <row r="1" spans="1:35" ht="15" customHeight="1" thickBot="1">
      <c r="B1" s="56" t="s">
        <v>280</v>
      </c>
      <c r="C1" s="58">
        <v>2019</v>
      </c>
      <c r="D1" s="58">
        <v>2020</v>
      </c>
      <c r="E1" s="58">
        <v>2021</v>
      </c>
      <c r="F1" s="58">
        <v>2022</v>
      </c>
      <c r="G1" s="58">
        <v>2023</v>
      </c>
      <c r="H1" s="58">
        <v>2024</v>
      </c>
      <c r="I1" s="58">
        <v>2025</v>
      </c>
      <c r="J1" s="58">
        <v>2026</v>
      </c>
      <c r="K1" s="58">
        <v>2027</v>
      </c>
      <c r="L1" s="58">
        <v>2028</v>
      </c>
      <c r="M1" s="58">
        <v>2029</v>
      </c>
      <c r="N1" s="58">
        <v>2030</v>
      </c>
      <c r="O1" s="58">
        <v>2031</v>
      </c>
      <c r="P1" s="58">
        <v>2032</v>
      </c>
      <c r="Q1" s="58">
        <v>2033</v>
      </c>
      <c r="R1" s="58">
        <v>2034</v>
      </c>
      <c r="S1" s="58">
        <v>2035</v>
      </c>
      <c r="T1" s="58">
        <v>2036</v>
      </c>
      <c r="U1" s="58">
        <v>2037</v>
      </c>
      <c r="V1" s="58">
        <v>2038</v>
      </c>
      <c r="W1" s="58">
        <v>2039</v>
      </c>
      <c r="X1" s="58">
        <v>2040</v>
      </c>
      <c r="Y1" s="58">
        <v>2041</v>
      </c>
      <c r="Z1" s="58">
        <v>2042</v>
      </c>
      <c r="AA1" s="58">
        <v>2043</v>
      </c>
      <c r="AB1" s="58">
        <v>2044</v>
      </c>
      <c r="AC1" s="58">
        <v>2045</v>
      </c>
      <c r="AD1" s="58">
        <v>2046</v>
      </c>
      <c r="AE1" s="58">
        <v>2047</v>
      </c>
      <c r="AF1" s="58">
        <v>2048</v>
      </c>
      <c r="AG1" s="58">
        <v>2049</v>
      </c>
      <c r="AH1" s="58">
        <v>2050</v>
      </c>
    </row>
    <row r="2" spans="1:35" ht="15" customHeight="1" thickTop="1"/>
    <row r="3" spans="1:35" ht="15" customHeight="1">
      <c r="C3" s="17" t="s">
        <v>43</v>
      </c>
      <c r="D3" s="17" t="s">
        <v>281</v>
      </c>
      <c r="E3" s="17"/>
      <c r="F3" s="17"/>
      <c r="G3" s="17"/>
    </row>
    <row r="4" spans="1:35" ht="15" customHeight="1">
      <c r="C4" s="17" t="s">
        <v>45</v>
      </c>
      <c r="D4" s="17" t="s">
        <v>282</v>
      </c>
      <c r="E4" s="17"/>
      <c r="F4" s="17"/>
      <c r="G4" s="17" t="s">
        <v>283</v>
      </c>
    </row>
    <row r="5" spans="1:35" ht="15" customHeight="1">
      <c r="C5" s="17" t="s">
        <v>48</v>
      </c>
      <c r="D5" s="17" t="s">
        <v>284</v>
      </c>
      <c r="E5" s="17"/>
      <c r="F5" s="17"/>
      <c r="G5" s="17"/>
    </row>
    <row r="6" spans="1:35" ht="15" customHeight="1">
      <c r="C6" s="17" t="s">
        <v>49</v>
      </c>
      <c r="D6" s="17"/>
      <c r="E6" s="17" t="s">
        <v>285</v>
      </c>
      <c r="F6" s="17"/>
      <c r="G6" s="17"/>
    </row>
    <row r="10" spans="1:35" ht="15" customHeight="1">
      <c r="A10" s="18" t="s">
        <v>50</v>
      </c>
      <c r="B10" s="57" t="s">
        <v>51</v>
      </c>
    </row>
    <row r="11" spans="1:35" ht="15" customHeight="1">
      <c r="B11" s="56" t="s">
        <v>52</v>
      </c>
    </row>
    <row r="12" spans="1:35" ht="15" customHeight="1">
      <c r="B12" s="56"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286</v>
      </c>
    </row>
    <row r="13" spans="1:35" ht="15" customHeight="1" thickBot="1">
      <c r="B13" s="58" t="s">
        <v>53</v>
      </c>
      <c r="C13" s="58">
        <v>2019</v>
      </c>
      <c r="D13" s="58">
        <v>2020</v>
      </c>
      <c r="E13" s="58">
        <v>2021</v>
      </c>
      <c r="F13" s="58">
        <v>2022</v>
      </c>
      <c r="G13" s="58">
        <v>2023</v>
      </c>
      <c r="H13" s="58">
        <v>2024</v>
      </c>
      <c r="I13" s="58">
        <v>2025</v>
      </c>
      <c r="J13" s="58">
        <v>2026</v>
      </c>
      <c r="K13" s="58">
        <v>2027</v>
      </c>
      <c r="L13" s="58">
        <v>2028</v>
      </c>
      <c r="M13" s="58">
        <v>2029</v>
      </c>
      <c r="N13" s="58">
        <v>2030</v>
      </c>
      <c r="O13" s="58">
        <v>2031</v>
      </c>
      <c r="P13" s="58">
        <v>2032</v>
      </c>
      <c r="Q13" s="58">
        <v>2033</v>
      </c>
      <c r="R13" s="58">
        <v>2034</v>
      </c>
      <c r="S13" s="58">
        <v>2035</v>
      </c>
      <c r="T13" s="58">
        <v>2036</v>
      </c>
      <c r="U13" s="58">
        <v>2037</v>
      </c>
      <c r="V13" s="58">
        <v>2038</v>
      </c>
      <c r="W13" s="58">
        <v>2039</v>
      </c>
      <c r="X13" s="58">
        <v>2040</v>
      </c>
      <c r="Y13" s="58">
        <v>2041</v>
      </c>
      <c r="Z13" s="58">
        <v>2042</v>
      </c>
      <c r="AA13" s="58">
        <v>2043</v>
      </c>
      <c r="AB13" s="58">
        <v>2044</v>
      </c>
      <c r="AC13" s="58">
        <v>2045</v>
      </c>
      <c r="AD13" s="58">
        <v>2046</v>
      </c>
      <c r="AE13" s="58">
        <v>2047</v>
      </c>
      <c r="AF13" s="58">
        <v>2048</v>
      </c>
      <c r="AG13" s="58">
        <v>2049</v>
      </c>
      <c r="AH13" s="58">
        <v>2050</v>
      </c>
      <c r="AI13" s="58">
        <v>2050</v>
      </c>
    </row>
    <row r="14" spans="1:35" ht="15" customHeight="1" thickTop="1"/>
    <row r="15" spans="1:35" ht="15" customHeight="1">
      <c r="B15" s="59" t="s">
        <v>54</v>
      </c>
    </row>
    <row r="16" spans="1:35" ht="15" customHeight="1">
      <c r="B16" s="59" t="s">
        <v>55</v>
      </c>
    </row>
    <row r="17" spans="1:35" ht="15" customHeight="1">
      <c r="B17" s="59" t="s">
        <v>56</v>
      </c>
    </row>
    <row r="18" spans="1:35" ht="15" customHeight="1">
      <c r="A18" s="18" t="s">
        <v>57</v>
      </c>
      <c r="B18" s="60" t="s">
        <v>58</v>
      </c>
      <c r="C18" s="61">
        <v>2917.2534179999998</v>
      </c>
      <c r="D18" s="61">
        <v>2975.1254880000001</v>
      </c>
      <c r="E18" s="61">
        <v>3025.3583979999999</v>
      </c>
      <c r="F18" s="61">
        <v>3062.7468260000001</v>
      </c>
      <c r="G18" s="61">
        <v>3083.977539</v>
      </c>
      <c r="H18" s="61">
        <v>3096.5910640000002</v>
      </c>
      <c r="I18" s="61">
        <v>3105.9812010000001</v>
      </c>
      <c r="J18" s="61">
        <v>3125.5920409999999</v>
      </c>
      <c r="K18" s="61">
        <v>3146.880615</v>
      </c>
      <c r="L18" s="61">
        <v>3167.633057</v>
      </c>
      <c r="M18" s="61">
        <v>3188.2370609999998</v>
      </c>
      <c r="N18" s="61">
        <v>3209.845703</v>
      </c>
      <c r="O18" s="61">
        <v>3233.3459469999998</v>
      </c>
      <c r="P18" s="61">
        <v>3252.6281739999999</v>
      </c>
      <c r="Q18" s="61">
        <v>3271.139404</v>
      </c>
      <c r="R18" s="61">
        <v>3285.1403810000002</v>
      </c>
      <c r="S18" s="61">
        <v>3295.6909179999998</v>
      </c>
      <c r="T18" s="61">
        <v>3311.9399410000001</v>
      </c>
      <c r="U18" s="61">
        <v>3327.9958499999998</v>
      </c>
      <c r="V18" s="61">
        <v>3344.2626949999999</v>
      </c>
      <c r="W18" s="61">
        <v>3361.544922</v>
      </c>
      <c r="X18" s="61">
        <v>3379.7543949999999</v>
      </c>
      <c r="Y18" s="61">
        <v>3396.2570799999999</v>
      </c>
      <c r="Z18" s="61">
        <v>3413.8405760000001</v>
      </c>
      <c r="AA18" s="61">
        <v>3432.0297850000002</v>
      </c>
      <c r="AB18" s="61">
        <v>3451.1577149999998</v>
      </c>
      <c r="AC18" s="61">
        <v>3472.0922850000002</v>
      </c>
      <c r="AD18" s="61">
        <v>3496.9057619999999</v>
      </c>
      <c r="AE18" s="61">
        <v>3524.3183589999999</v>
      </c>
      <c r="AF18" s="61">
        <v>3555.436768</v>
      </c>
      <c r="AG18" s="61">
        <v>3588.8325199999999</v>
      </c>
      <c r="AH18" s="61">
        <v>3624.4035640000002</v>
      </c>
      <c r="AI18" s="62">
        <v>7.0260000000000001E-3</v>
      </c>
    </row>
    <row r="19" spans="1:35" ht="15" customHeight="1">
      <c r="A19" s="18" t="s">
        <v>59</v>
      </c>
      <c r="B19" s="60" t="s">
        <v>60</v>
      </c>
      <c r="C19" s="61">
        <v>99.321113999999994</v>
      </c>
      <c r="D19" s="61">
        <v>100.61537199999999</v>
      </c>
      <c r="E19" s="61">
        <v>102.27555099999999</v>
      </c>
      <c r="F19" s="61">
        <v>103.794495</v>
      </c>
      <c r="G19" s="61">
        <v>104.99791</v>
      </c>
      <c r="H19" s="61">
        <v>105.845024</v>
      </c>
      <c r="I19" s="61">
        <v>106.78964999999999</v>
      </c>
      <c r="J19" s="61">
        <v>107.83586099999999</v>
      </c>
      <c r="K19" s="61">
        <v>109.086189</v>
      </c>
      <c r="L19" s="61">
        <v>110.314789</v>
      </c>
      <c r="M19" s="61">
        <v>111.61691999999999</v>
      </c>
      <c r="N19" s="61">
        <v>112.770866</v>
      </c>
      <c r="O19" s="61">
        <v>114.262428</v>
      </c>
      <c r="P19" s="61">
        <v>115.52301</v>
      </c>
      <c r="Q19" s="61">
        <v>116.879272</v>
      </c>
      <c r="R19" s="61">
        <v>118.14617200000001</v>
      </c>
      <c r="S19" s="61">
        <v>119.40303</v>
      </c>
      <c r="T19" s="61">
        <v>120.80527499999999</v>
      </c>
      <c r="U19" s="61">
        <v>122.152451</v>
      </c>
      <c r="V19" s="61">
        <v>123.496872</v>
      </c>
      <c r="W19" s="61">
        <v>124.85643</v>
      </c>
      <c r="X19" s="61">
        <v>126.275398</v>
      </c>
      <c r="Y19" s="61">
        <v>127.716537</v>
      </c>
      <c r="Z19" s="61">
        <v>129.18461600000001</v>
      </c>
      <c r="AA19" s="61">
        <v>130.70700099999999</v>
      </c>
      <c r="AB19" s="61">
        <v>132.37408400000001</v>
      </c>
      <c r="AC19" s="61">
        <v>134.19018600000001</v>
      </c>
      <c r="AD19" s="61">
        <v>136.27534499999999</v>
      </c>
      <c r="AE19" s="61">
        <v>138.142303</v>
      </c>
      <c r="AF19" s="61">
        <v>140.203461</v>
      </c>
      <c r="AG19" s="61">
        <v>142.34049999999999</v>
      </c>
      <c r="AH19" s="61">
        <v>144.479523</v>
      </c>
      <c r="AI19" s="62">
        <v>1.2163E-2</v>
      </c>
    </row>
    <row r="20" spans="1:35" ht="15" customHeight="1">
      <c r="A20" s="18" t="s">
        <v>61</v>
      </c>
      <c r="B20" s="60" t="s">
        <v>62</v>
      </c>
      <c r="C20" s="61">
        <v>299.98956299999998</v>
      </c>
      <c r="D20" s="61">
        <v>302.99670400000002</v>
      </c>
      <c r="E20" s="61">
        <v>307.861176</v>
      </c>
      <c r="F20" s="61">
        <v>312.26748700000002</v>
      </c>
      <c r="G20" s="61">
        <v>316.85519399999998</v>
      </c>
      <c r="H20" s="61">
        <v>319.636932</v>
      </c>
      <c r="I20" s="61">
        <v>322.737976</v>
      </c>
      <c r="J20" s="61">
        <v>325.800049</v>
      </c>
      <c r="K20" s="61">
        <v>329.40594499999997</v>
      </c>
      <c r="L20" s="61">
        <v>332.56686400000001</v>
      </c>
      <c r="M20" s="61">
        <v>335.87530500000003</v>
      </c>
      <c r="N20" s="61">
        <v>338.360657</v>
      </c>
      <c r="O20" s="61">
        <v>342.56182899999999</v>
      </c>
      <c r="P20" s="61">
        <v>345.996307</v>
      </c>
      <c r="Q20" s="61">
        <v>349.88958700000001</v>
      </c>
      <c r="R20" s="61">
        <v>353.15029900000002</v>
      </c>
      <c r="S20" s="61">
        <v>356.89837599999998</v>
      </c>
      <c r="T20" s="61">
        <v>360.95452899999998</v>
      </c>
      <c r="U20" s="61">
        <v>364.40631100000002</v>
      </c>
      <c r="V20" s="61">
        <v>367.98541299999999</v>
      </c>
      <c r="W20" s="61">
        <v>371.46130399999998</v>
      </c>
      <c r="X20" s="61">
        <v>375.17526199999998</v>
      </c>
      <c r="Y20" s="61">
        <v>378.96575899999999</v>
      </c>
      <c r="Z20" s="61">
        <v>382.97610500000002</v>
      </c>
      <c r="AA20" s="61">
        <v>386.869507</v>
      </c>
      <c r="AB20" s="61">
        <v>391.47946200000001</v>
      </c>
      <c r="AC20" s="61">
        <v>396.56829800000003</v>
      </c>
      <c r="AD20" s="61">
        <v>402.70736699999998</v>
      </c>
      <c r="AE20" s="61">
        <v>407.39862099999999</v>
      </c>
      <c r="AF20" s="61">
        <v>413.09304800000001</v>
      </c>
      <c r="AG20" s="61">
        <v>419.04983499999997</v>
      </c>
      <c r="AH20" s="61">
        <v>425.07647700000001</v>
      </c>
      <c r="AI20" s="62">
        <v>1.1306E-2</v>
      </c>
    </row>
    <row r="21" spans="1:35" ht="15" customHeight="1">
      <c r="B21" s="59" t="s">
        <v>64</v>
      </c>
    </row>
    <row r="22" spans="1:35" ht="15" customHeight="1">
      <c r="A22" s="18" t="s">
        <v>63</v>
      </c>
      <c r="B22" s="60" t="s">
        <v>66</v>
      </c>
      <c r="C22" s="61">
        <v>210.13850400000001</v>
      </c>
      <c r="D22" s="61">
        <v>211.126205</v>
      </c>
      <c r="E22" s="61">
        <v>212.116165</v>
      </c>
      <c r="F22" s="61">
        <v>213.08595299999999</v>
      </c>
      <c r="G22" s="61">
        <v>214.01353499999999</v>
      </c>
      <c r="H22" s="61">
        <v>214.96095299999999</v>
      </c>
      <c r="I22" s="61">
        <v>215.98413099999999</v>
      </c>
      <c r="J22" s="61">
        <v>216.989777</v>
      </c>
      <c r="K22" s="61">
        <v>217.98005699999999</v>
      </c>
      <c r="L22" s="61">
        <v>218.98109400000001</v>
      </c>
      <c r="M22" s="61">
        <v>219.96804800000001</v>
      </c>
      <c r="N22" s="61">
        <v>220.90673799999999</v>
      </c>
      <c r="O22" s="61">
        <v>221.807053</v>
      </c>
      <c r="P22" s="61">
        <v>222.678833</v>
      </c>
      <c r="Q22" s="61">
        <v>223.455963</v>
      </c>
      <c r="R22" s="61">
        <v>224.19052099999999</v>
      </c>
      <c r="S22" s="61">
        <v>224.88494900000001</v>
      </c>
      <c r="T22" s="61">
        <v>225.54260300000001</v>
      </c>
      <c r="U22" s="61">
        <v>226.167709</v>
      </c>
      <c r="V22" s="61">
        <v>226.76289399999999</v>
      </c>
      <c r="W22" s="61">
        <v>227.33021500000001</v>
      </c>
      <c r="X22" s="61">
        <v>227.87237500000001</v>
      </c>
      <c r="Y22" s="61">
        <v>228.39172400000001</v>
      </c>
      <c r="Z22" s="61">
        <v>228.89146400000001</v>
      </c>
      <c r="AA22" s="61">
        <v>229.376724</v>
      </c>
      <c r="AB22" s="61">
        <v>229.852081</v>
      </c>
      <c r="AC22" s="61">
        <v>230.323227</v>
      </c>
      <c r="AD22" s="61">
        <v>230.79690600000001</v>
      </c>
      <c r="AE22" s="61">
        <v>231.280609</v>
      </c>
      <c r="AF22" s="61">
        <v>231.78066999999999</v>
      </c>
      <c r="AG22" s="61">
        <v>232.30583200000001</v>
      </c>
      <c r="AH22" s="61">
        <v>232.850571</v>
      </c>
      <c r="AI22" s="62">
        <v>3.3159999999999999E-3</v>
      </c>
    </row>
    <row r="23" spans="1:35" ht="15" customHeight="1">
      <c r="A23" s="18" t="s">
        <v>65</v>
      </c>
      <c r="B23" s="60" t="s">
        <v>67</v>
      </c>
      <c r="C23" s="61">
        <v>41.270718000000002</v>
      </c>
      <c r="D23" s="61">
        <v>41.874930999999997</v>
      </c>
      <c r="E23" s="61">
        <v>42.455513000000003</v>
      </c>
      <c r="F23" s="61">
        <v>42.941440999999998</v>
      </c>
      <c r="G23" s="61">
        <v>43.403492</v>
      </c>
      <c r="H23" s="61">
        <v>43.866782999999998</v>
      </c>
      <c r="I23" s="61">
        <v>44.310471</v>
      </c>
      <c r="J23" s="61">
        <v>44.751930000000002</v>
      </c>
      <c r="K23" s="61">
        <v>45.177658000000001</v>
      </c>
      <c r="L23" s="61">
        <v>45.617381999999999</v>
      </c>
      <c r="M23" s="61">
        <v>46.05724</v>
      </c>
      <c r="N23" s="61">
        <v>46.402245000000001</v>
      </c>
      <c r="O23" s="61">
        <v>46.841445999999998</v>
      </c>
      <c r="P23" s="61">
        <v>47.267837999999998</v>
      </c>
      <c r="Q23" s="61">
        <v>47.680484999999997</v>
      </c>
      <c r="R23" s="61">
        <v>48.055225</v>
      </c>
      <c r="S23" s="61">
        <v>48.435218999999996</v>
      </c>
      <c r="T23" s="61">
        <v>48.803921000000003</v>
      </c>
      <c r="U23" s="61">
        <v>49.166313000000002</v>
      </c>
      <c r="V23" s="61">
        <v>49.530780999999998</v>
      </c>
      <c r="W23" s="61">
        <v>49.890510999999996</v>
      </c>
      <c r="X23" s="61">
        <v>50.244216999999999</v>
      </c>
      <c r="Y23" s="61">
        <v>50.573273</v>
      </c>
      <c r="Z23" s="61">
        <v>50.897018000000003</v>
      </c>
      <c r="AA23" s="61">
        <v>51.222712999999999</v>
      </c>
      <c r="AB23" s="61">
        <v>51.549354999999998</v>
      </c>
      <c r="AC23" s="61">
        <v>51.873221999999998</v>
      </c>
      <c r="AD23" s="61">
        <v>52.227497</v>
      </c>
      <c r="AE23" s="61">
        <v>52.585467999999999</v>
      </c>
      <c r="AF23" s="61">
        <v>52.972960999999998</v>
      </c>
      <c r="AG23" s="61">
        <v>53.355491999999998</v>
      </c>
      <c r="AH23" s="61">
        <v>53.757781999999999</v>
      </c>
      <c r="AI23" s="62">
        <v>8.5629999999999994E-3</v>
      </c>
    </row>
    <row r="24" spans="1:35" ht="15" customHeight="1">
      <c r="B24" s="59" t="s">
        <v>69</v>
      </c>
    </row>
    <row r="25" spans="1:35" ht="15" customHeight="1">
      <c r="A25" s="18" t="s">
        <v>68</v>
      </c>
      <c r="B25" s="60" t="s">
        <v>70</v>
      </c>
      <c r="C25" s="61">
        <v>1222.993408</v>
      </c>
      <c r="D25" s="61">
        <v>1245.38501</v>
      </c>
      <c r="E25" s="61">
        <v>1270.2579350000001</v>
      </c>
      <c r="F25" s="61">
        <v>1290.457764</v>
      </c>
      <c r="G25" s="61">
        <v>1307.1331789999999</v>
      </c>
      <c r="H25" s="61">
        <v>1325.8835449999999</v>
      </c>
      <c r="I25" s="61">
        <v>1346.39978</v>
      </c>
      <c r="J25" s="61">
        <v>1366.3946530000001</v>
      </c>
      <c r="K25" s="61">
        <v>1386.9772949999999</v>
      </c>
      <c r="L25" s="61">
        <v>1409.3758539999999</v>
      </c>
      <c r="M25" s="61">
        <v>1434.0158690000001</v>
      </c>
      <c r="N25" s="61">
        <v>1459.4761960000001</v>
      </c>
      <c r="O25" s="61">
        <v>1485.517212</v>
      </c>
      <c r="P25" s="61">
        <v>1512.3081050000001</v>
      </c>
      <c r="Q25" s="61">
        <v>1538.8709719999999</v>
      </c>
      <c r="R25" s="61">
        <v>1563.6232910000001</v>
      </c>
      <c r="S25" s="61">
        <v>1587.8289789999999</v>
      </c>
      <c r="T25" s="61">
        <v>1613.7332759999999</v>
      </c>
      <c r="U25" s="61">
        <v>1640.1088870000001</v>
      </c>
      <c r="V25" s="61">
        <v>1667.4398189999999</v>
      </c>
      <c r="W25" s="61">
        <v>1695.8133539999999</v>
      </c>
      <c r="X25" s="61">
        <v>1724.8636469999999</v>
      </c>
      <c r="Y25" s="61">
        <v>1752.975586</v>
      </c>
      <c r="Z25" s="61">
        <v>1781.3413089999999</v>
      </c>
      <c r="AA25" s="61">
        <v>1810.3131100000001</v>
      </c>
      <c r="AB25" s="61">
        <v>1840.630981</v>
      </c>
      <c r="AC25" s="61">
        <v>1874.0067140000001</v>
      </c>
      <c r="AD25" s="61">
        <v>1909.959595</v>
      </c>
      <c r="AE25" s="61">
        <v>1947.451172</v>
      </c>
      <c r="AF25" s="61">
        <v>1987.4025879999999</v>
      </c>
      <c r="AG25" s="61">
        <v>2028.573975</v>
      </c>
      <c r="AH25" s="61">
        <v>2071.0893550000001</v>
      </c>
      <c r="AI25" s="62">
        <v>1.7138E-2</v>
      </c>
    </row>
    <row r="26" spans="1:35" ht="15" customHeight="1">
      <c r="B26" s="59" t="s">
        <v>72</v>
      </c>
    </row>
    <row r="27" spans="1:35" ht="15" customHeight="1">
      <c r="A27" s="18" t="s">
        <v>71</v>
      </c>
      <c r="B27" s="60" t="s">
        <v>74</v>
      </c>
      <c r="C27" s="61">
        <v>1807.96228</v>
      </c>
      <c r="D27" s="61">
        <v>1730.8404539999999</v>
      </c>
      <c r="E27" s="61">
        <v>1660.033447</v>
      </c>
      <c r="F27" s="61">
        <v>1651.259399</v>
      </c>
      <c r="G27" s="61">
        <v>1652.7242429999999</v>
      </c>
      <c r="H27" s="61">
        <v>1638.4692379999999</v>
      </c>
      <c r="I27" s="61">
        <v>1604.7768550000001</v>
      </c>
      <c r="J27" s="61">
        <v>1643.9995120000001</v>
      </c>
      <c r="K27" s="61">
        <v>1652.7871090000001</v>
      </c>
      <c r="L27" s="61">
        <v>1662.7436520000001</v>
      </c>
      <c r="M27" s="61">
        <v>1655.604004</v>
      </c>
      <c r="N27" s="61">
        <v>1648.302124</v>
      </c>
      <c r="O27" s="61">
        <v>1654.8007809999999</v>
      </c>
      <c r="P27" s="61">
        <v>1663.8508300000001</v>
      </c>
      <c r="Q27" s="61">
        <v>1673.9210210000001</v>
      </c>
      <c r="R27" s="61">
        <v>1684.4979249999999</v>
      </c>
      <c r="S27" s="61">
        <v>1686.8079829999999</v>
      </c>
      <c r="T27" s="61">
        <v>1698.2738039999999</v>
      </c>
      <c r="U27" s="61">
        <v>1704.6904300000001</v>
      </c>
      <c r="V27" s="61">
        <v>1701.2554929999999</v>
      </c>
      <c r="W27" s="61">
        <v>1711.9681399999999</v>
      </c>
      <c r="X27" s="61">
        <v>1715.1282960000001</v>
      </c>
      <c r="Y27" s="61">
        <v>1722.2583010000001</v>
      </c>
      <c r="Z27" s="61">
        <v>1735.240356</v>
      </c>
      <c r="AA27" s="61">
        <v>1747.2885739999999</v>
      </c>
      <c r="AB27" s="61">
        <v>1760.9610600000001</v>
      </c>
      <c r="AC27" s="61">
        <v>1777.279663</v>
      </c>
      <c r="AD27" s="61">
        <v>1802.0692140000001</v>
      </c>
      <c r="AE27" s="61">
        <v>1818.081543</v>
      </c>
      <c r="AF27" s="61">
        <v>1839.2490230000001</v>
      </c>
      <c r="AG27" s="61">
        <v>1861.996948</v>
      </c>
      <c r="AH27" s="61">
        <v>1888.5421140000001</v>
      </c>
      <c r="AI27" s="62">
        <v>1.408E-3</v>
      </c>
    </row>
    <row r="28" spans="1:35" ht="15" customHeight="1">
      <c r="A28" s="18" t="s">
        <v>73</v>
      </c>
      <c r="B28" s="60" t="s">
        <v>75</v>
      </c>
      <c r="C28" s="61">
        <v>416.68075599999997</v>
      </c>
      <c r="D28" s="61">
        <v>409.15490699999998</v>
      </c>
      <c r="E28" s="61">
        <v>404.529877</v>
      </c>
      <c r="F28" s="61">
        <v>396.47796599999998</v>
      </c>
      <c r="G28" s="61">
        <v>388.98980699999998</v>
      </c>
      <c r="H28" s="61">
        <v>379.45697000000001</v>
      </c>
      <c r="I28" s="61">
        <v>370.07324199999999</v>
      </c>
      <c r="J28" s="61">
        <v>361.44610599999999</v>
      </c>
      <c r="K28" s="61">
        <v>352.76406900000001</v>
      </c>
      <c r="L28" s="61">
        <v>343.56066900000002</v>
      </c>
      <c r="M28" s="61">
        <v>333.81878699999999</v>
      </c>
      <c r="N28" s="61">
        <v>323.794983</v>
      </c>
      <c r="O28" s="61">
        <v>320.25204500000001</v>
      </c>
      <c r="P28" s="61">
        <v>316.14532500000001</v>
      </c>
      <c r="Q28" s="61">
        <v>312.65210000000002</v>
      </c>
      <c r="R28" s="61">
        <v>308.385468</v>
      </c>
      <c r="S28" s="61">
        <v>304.23715199999998</v>
      </c>
      <c r="T28" s="61">
        <v>300.63772599999999</v>
      </c>
      <c r="U28" s="61">
        <v>296.55325299999998</v>
      </c>
      <c r="V28" s="61">
        <v>292.41882299999997</v>
      </c>
      <c r="W28" s="61">
        <v>288.76394699999997</v>
      </c>
      <c r="X28" s="61">
        <v>284.95684799999998</v>
      </c>
      <c r="Y28" s="61">
        <v>283.66168199999998</v>
      </c>
      <c r="Z28" s="61">
        <v>282.64859000000001</v>
      </c>
      <c r="AA28" s="61">
        <v>281.33288599999997</v>
      </c>
      <c r="AB28" s="61">
        <v>280.511841</v>
      </c>
      <c r="AC28" s="61">
        <v>279.87280299999998</v>
      </c>
      <c r="AD28" s="61">
        <v>280.18786599999999</v>
      </c>
      <c r="AE28" s="61">
        <v>279.40164199999998</v>
      </c>
      <c r="AF28" s="61">
        <v>279.350281</v>
      </c>
      <c r="AG28" s="61">
        <v>279.69216899999998</v>
      </c>
      <c r="AH28" s="61">
        <v>280.25091600000002</v>
      </c>
      <c r="AI28" s="62">
        <v>-1.2713E-2</v>
      </c>
    </row>
    <row r="30" spans="1:35" ht="15" customHeight="1">
      <c r="B30" s="59" t="s">
        <v>76</v>
      </c>
    </row>
    <row r="31" spans="1:35" ht="15" customHeight="1">
      <c r="B31" s="59" t="s">
        <v>78</v>
      </c>
    </row>
    <row r="32" spans="1:35" ht="15" customHeight="1">
      <c r="A32" s="18" t="s">
        <v>77</v>
      </c>
      <c r="B32" s="60" t="s">
        <v>80</v>
      </c>
      <c r="C32" s="63">
        <v>34.359935999999998</v>
      </c>
      <c r="D32" s="63">
        <v>35.284824</v>
      </c>
      <c r="E32" s="63">
        <v>36.831001000000001</v>
      </c>
      <c r="F32" s="63">
        <v>38.399506000000002</v>
      </c>
      <c r="G32" s="63">
        <v>40.110416000000001</v>
      </c>
      <c r="H32" s="63">
        <v>41.695168000000002</v>
      </c>
      <c r="I32" s="63">
        <v>43.801582000000003</v>
      </c>
      <c r="J32" s="63">
        <v>43.785815999999997</v>
      </c>
      <c r="K32" s="63">
        <v>43.851311000000003</v>
      </c>
      <c r="L32" s="63">
        <v>43.924210000000002</v>
      </c>
      <c r="M32" s="63">
        <v>44.014651999999998</v>
      </c>
      <c r="N32" s="63">
        <v>44.196795999999999</v>
      </c>
      <c r="O32" s="63">
        <v>44.303348999999997</v>
      </c>
      <c r="P32" s="63">
        <v>44.390171000000002</v>
      </c>
      <c r="Q32" s="63">
        <v>44.493732000000001</v>
      </c>
      <c r="R32" s="63">
        <v>44.608539999999998</v>
      </c>
      <c r="S32" s="63">
        <v>44.698715</v>
      </c>
      <c r="T32" s="63">
        <v>44.789574000000002</v>
      </c>
      <c r="U32" s="63">
        <v>44.882373999999999</v>
      </c>
      <c r="V32" s="63">
        <v>44.963428</v>
      </c>
      <c r="W32" s="63">
        <v>45.039088999999997</v>
      </c>
      <c r="X32" s="63">
        <v>45.114040000000003</v>
      </c>
      <c r="Y32" s="63">
        <v>45.192309999999999</v>
      </c>
      <c r="Z32" s="63">
        <v>45.257289999999998</v>
      </c>
      <c r="AA32" s="63">
        <v>45.303879000000002</v>
      </c>
      <c r="AB32" s="63">
        <v>45.340485000000001</v>
      </c>
      <c r="AC32" s="63">
        <v>45.390273999999998</v>
      </c>
      <c r="AD32" s="63">
        <v>45.422103999999997</v>
      </c>
      <c r="AE32" s="63">
        <v>45.456977999999999</v>
      </c>
      <c r="AF32" s="63">
        <v>45.479819999999997</v>
      </c>
      <c r="AG32" s="63">
        <v>45.506923999999998</v>
      </c>
      <c r="AH32" s="63">
        <v>45.514235999999997</v>
      </c>
      <c r="AI32" s="62">
        <v>9.11E-3</v>
      </c>
    </row>
    <row r="33" spans="1:35" ht="15" customHeight="1">
      <c r="A33" s="18" t="s">
        <v>79</v>
      </c>
      <c r="B33" s="60" t="s">
        <v>82</v>
      </c>
      <c r="C33" s="63">
        <v>40.551155000000001</v>
      </c>
      <c r="D33" s="63">
        <v>42.338371000000002</v>
      </c>
      <c r="E33" s="63">
        <v>44.294533000000001</v>
      </c>
      <c r="F33" s="63">
        <v>46.414017000000001</v>
      </c>
      <c r="G33" s="63">
        <v>48.711933000000002</v>
      </c>
      <c r="H33" s="63">
        <v>50.082985000000001</v>
      </c>
      <c r="I33" s="63">
        <v>52.773457000000001</v>
      </c>
      <c r="J33" s="63">
        <v>52.773730999999998</v>
      </c>
      <c r="K33" s="63">
        <v>52.786338999999998</v>
      </c>
      <c r="L33" s="63">
        <v>52.786338999999998</v>
      </c>
      <c r="M33" s="63">
        <v>52.798622000000002</v>
      </c>
      <c r="N33" s="63">
        <v>52.841563999999998</v>
      </c>
      <c r="O33" s="63">
        <v>52.841563999999998</v>
      </c>
      <c r="P33" s="63">
        <v>52.841563999999998</v>
      </c>
      <c r="Q33" s="63">
        <v>52.841563999999998</v>
      </c>
      <c r="R33" s="63">
        <v>52.841563999999998</v>
      </c>
      <c r="S33" s="63">
        <v>52.841563999999998</v>
      </c>
      <c r="T33" s="63">
        <v>52.841563999999998</v>
      </c>
      <c r="U33" s="63">
        <v>52.841563999999998</v>
      </c>
      <c r="V33" s="63">
        <v>52.841563999999998</v>
      </c>
      <c r="W33" s="63">
        <v>52.841563999999998</v>
      </c>
      <c r="X33" s="63">
        <v>52.842728000000001</v>
      </c>
      <c r="Y33" s="63">
        <v>52.844788000000001</v>
      </c>
      <c r="Z33" s="63">
        <v>52.844788000000001</v>
      </c>
      <c r="AA33" s="63">
        <v>52.844788000000001</v>
      </c>
      <c r="AB33" s="63">
        <v>52.844788000000001</v>
      </c>
      <c r="AC33" s="63">
        <v>52.847529999999999</v>
      </c>
      <c r="AD33" s="63">
        <v>52.847529999999999</v>
      </c>
      <c r="AE33" s="63">
        <v>52.848723999999997</v>
      </c>
      <c r="AF33" s="63">
        <v>52.848723999999997</v>
      </c>
      <c r="AG33" s="63">
        <v>52.849879999999999</v>
      </c>
      <c r="AH33" s="63">
        <v>52.849879999999999</v>
      </c>
      <c r="AI33" s="62">
        <v>8.5819999999999994E-3</v>
      </c>
    </row>
    <row r="34" spans="1:35" ht="15" customHeight="1">
      <c r="A34" s="18" t="s">
        <v>81</v>
      </c>
      <c r="B34" s="60" t="s">
        <v>84</v>
      </c>
      <c r="C34" s="63">
        <v>30.299700000000001</v>
      </c>
      <c r="D34" s="63">
        <v>30.889185000000001</v>
      </c>
      <c r="E34" s="63">
        <v>32.380001</v>
      </c>
      <c r="F34" s="63">
        <v>33.779899999999998</v>
      </c>
      <c r="G34" s="63">
        <v>35.309071000000003</v>
      </c>
      <c r="H34" s="63">
        <v>36.976478999999998</v>
      </c>
      <c r="I34" s="63">
        <v>38.765255000000003</v>
      </c>
      <c r="J34" s="63">
        <v>38.772990999999998</v>
      </c>
      <c r="K34" s="63">
        <v>38.772990999999998</v>
      </c>
      <c r="L34" s="63">
        <v>38.772990999999998</v>
      </c>
      <c r="M34" s="63">
        <v>38.772990999999998</v>
      </c>
      <c r="N34" s="63">
        <v>38.772990999999998</v>
      </c>
      <c r="O34" s="63">
        <v>38.772990999999998</v>
      </c>
      <c r="P34" s="63">
        <v>38.772990999999998</v>
      </c>
      <c r="Q34" s="63">
        <v>38.772990999999998</v>
      </c>
      <c r="R34" s="63">
        <v>38.772990999999998</v>
      </c>
      <c r="S34" s="63">
        <v>38.772990999999998</v>
      </c>
      <c r="T34" s="63">
        <v>38.772990999999998</v>
      </c>
      <c r="U34" s="63">
        <v>38.772990999999998</v>
      </c>
      <c r="V34" s="63">
        <v>38.772990999999998</v>
      </c>
      <c r="W34" s="63">
        <v>38.772990999999998</v>
      </c>
      <c r="X34" s="63">
        <v>38.772990999999998</v>
      </c>
      <c r="Y34" s="63">
        <v>38.772990999999998</v>
      </c>
      <c r="Z34" s="63">
        <v>38.772990999999998</v>
      </c>
      <c r="AA34" s="63">
        <v>38.772990999999998</v>
      </c>
      <c r="AB34" s="63">
        <v>38.772990999999998</v>
      </c>
      <c r="AC34" s="63">
        <v>38.772990999999998</v>
      </c>
      <c r="AD34" s="63">
        <v>38.772990999999998</v>
      </c>
      <c r="AE34" s="63">
        <v>38.772990999999998</v>
      </c>
      <c r="AF34" s="63">
        <v>38.772990999999998</v>
      </c>
      <c r="AG34" s="63">
        <v>38.772990999999998</v>
      </c>
      <c r="AH34" s="63">
        <v>38.773014000000003</v>
      </c>
      <c r="AI34" s="62">
        <v>7.986E-3</v>
      </c>
    </row>
    <row r="35" spans="1:35" ht="15" customHeight="1">
      <c r="A35" s="18" t="s">
        <v>83</v>
      </c>
      <c r="B35" s="60" t="s">
        <v>86</v>
      </c>
      <c r="C35" s="63">
        <v>35.348213000000001</v>
      </c>
      <c r="D35" s="63">
        <v>36.238525000000003</v>
      </c>
      <c r="E35" s="63">
        <v>37.596539</v>
      </c>
      <c r="F35" s="63">
        <v>39.379330000000003</v>
      </c>
      <c r="G35" s="63">
        <v>40.901978</v>
      </c>
      <c r="H35" s="63">
        <v>42.360343999999998</v>
      </c>
      <c r="I35" s="63">
        <v>44.567290999999997</v>
      </c>
      <c r="J35" s="63">
        <v>44.831283999999997</v>
      </c>
      <c r="K35" s="63">
        <v>44.934002</v>
      </c>
      <c r="L35" s="63">
        <v>45.040806000000003</v>
      </c>
      <c r="M35" s="63">
        <v>45.183762000000002</v>
      </c>
      <c r="N35" s="63">
        <v>45.495753999999998</v>
      </c>
      <c r="O35" s="63">
        <v>45.787571</v>
      </c>
      <c r="P35" s="63">
        <v>46.034675999999997</v>
      </c>
      <c r="Q35" s="63">
        <v>46.317447999999999</v>
      </c>
      <c r="R35" s="63">
        <v>46.60257</v>
      </c>
      <c r="S35" s="63">
        <v>46.849384000000001</v>
      </c>
      <c r="T35" s="63">
        <v>47.060443999999997</v>
      </c>
      <c r="U35" s="63">
        <v>47.280040999999997</v>
      </c>
      <c r="V35" s="63">
        <v>47.481696999999997</v>
      </c>
      <c r="W35" s="63">
        <v>47.659728999999999</v>
      </c>
      <c r="X35" s="63">
        <v>47.830649999999999</v>
      </c>
      <c r="Y35" s="63">
        <v>47.980514999999997</v>
      </c>
      <c r="Z35" s="63">
        <v>48.108443999999999</v>
      </c>
      <c r="AA35" s="63">
        <v>48.197189000000002</v>
      </c>
      <c r="AB35" s="63">
        <v>48.262737000000001</v>
      </c>
      <c r="AC35" s="63">
        <v>48.354900000000001</v>
      </c>
      <c r="AD35" s="63">
        <v>48.425739</v>
      </c>
      <c r="AE35" s="63">
        <v>48.504185</v>
      </c>
      <c r="AF35" s="63">
        <v>48.562854999999999</v>
      </c>
      <c r="AG35" s="63">
        <v>48.634819</v>
      </c>
      <c r="AH35" s="63">
        <v>48.674247999999999</v>
      </c>
      <c r="AI35" s="62">
        <v>1.0373E-2</v>
      </c>
    </row>
    <row r="36" spans="1:35" ht="15" customHeight="1">
      <c r="A36" s="18" t="s">
        <v>85</v>
      </c>
      <c r="B36" s="60" t="s">
        <v>88</v>
      </c>
      <c r="C36" s="63">
        <v>42.356316</v>
      </c>
      <c r="D36" s="63">
        <v>43.482601000000003</v>
      </c>
      <c r="E36" s="63">
        <v>45.545634999999997</v>
      </c>
      <c r="F36" s="63">
        <v>47.835650999999999</v>
      </c>
      <c r="G36" s="63">
        <v>49.962463</v>
      </c>
      <c r="H36" s="63">
        <v>51.477432</v>
      </c>
      <c r="I36" s="63">
        <v>54.131186999999997</v>
      </c>
      <c r="J36" s="63">
        <v>54.288181000000002</v>
      </c>
      <c r="K36" s="63">
        <v>54.274036000000002</v>
      </c>
      <c r="L36" s="63">
        <v>54.345481999999997</v>
      </c>
      <c r="M36" s="63">
        <v>54.476520999999998</v>
      </c>
      <c r="N36" s="63">
        <v>54.755726000000003</v>
      </c>
      <c r="O36" s="63">
        <v>55.198650000000001</v>
      </c>
      <c r="P36" s="63">
        <v>55.546596999999998</v>
      </c>
      <c r="Q36" s="63">
        <v>55.910609999999998</v>
      </c>
      <c r="R36" s="63">
        <v>56.268237999999997</v>
      </c>
      <c r="S36" s="63">
        <v>56.616008999999998</v>
      </c>
      <c r="T36" s="63">
        <v>56.875309000000001</v>
      </c>
      <c r="U36" s="63">
        <v>57.153564000000003</v>
      </c>
      <c r="V36" s="63">
        <v>57.421860000000002</v>
      </c>
      <c r="W36" s="63">
        <v>57.643833000000001</v>
      </c>
      <c r="X36" s="63">
        <v>57.841147999999997</v>
      </c>
      <c r="Y36" s="63">
        <v>57.984363999999999</v>
      </c>
      <c r="Z36" s="63">
        <v>58.118862</v>
      </c>
      <c r="AA36" s="63">
        <v>58.223202000000001</v>
      </c>
      <c r="AB36" s="63">
        <v>58.303882999999999</v>
      </c>
      <c r="AC36" s="63">
        <v>58.397022</v>
      </c>
      <c r="AD36" s="63">
        <v>58.512680000000003</v>
      </c>
      <c r="AE36" s="63">
        <v>58.621887000000001</v>
      </c>
      <c r="AF36" s="63">
        <v>58.738182000000002</v>
      </c>
      <c r="AG36" s="63">
        <v>58.859608000000001</v>
      </c>
      <c r="AH36" s="63">
        <v>58.987617</v>
      </c>
      <c r="AI36" s="62">
        <v>1.0741000000000001E-2</v>
      </c>
    </row>
    <row r="37" spans="1:35" ht="15" customHeight="1">
      <c r="A37" s="18" t="s">
        <v>87</v>
      </c>
      <c r="B37" s="60" t="s">
        <v>90</v>
      </c>
      <c r="C37" s="63">
        <v>30.865908000000001</v>
      </c>
      <c r="D37" s="63">
        <v>31.724129000000001</v>
      </c>
      <c r="E37" s="63">
        <v>32.910632999999997</v>
      </c>
      <c r="F37" s="63">
        <v>34.543072000000002</v>
      </c>
      <c r="G37" s="63">
        <v>35.889904000000001</v>
      </c>
      <c r="H37" s="63">
        <v>37.32349</v>
      </c>
      <c r="I37" s="63">
        <v>39.265720000000002</v>
      </c>
      <c r="J37" s="63">
        <v>39.595291000000003</v>
      </c>
      <c r="K37" s="63">
        <v>39.653728000000001</v>
      </c>
      <c r="L37" s="63">
        <v>39.666462000000003</v>
      </c>
      <c r="M37" s="63">
        <v>39.683132000000001</v>
      </c>
      <c r="N37" s="63">
        <v>39.748066000000001</v>
      </c>
      <c r="O37" s="63">
        <v>39.797893999999999</v>
      </c>
      <c r="P37" s="63">
        <v>39.852974000000003</v>
      </c>
      <c r="Q37" s="63">
        <v>39.920296</v>
      </c>
      <c r="R37" s="63">
        <v>39.970134999999999</v>
      </c>
      <c r="S37" s="63">
        <v>40.005046999999998</v>
      </c>
      <c r="T37" s="63">
        <v>40.026470000000003</v>
      </c>
      <c r="U37" s="63">
        <v>40.043441999999999</v>
      </c>
      <c r="V37" s="63">
        <v>40.056137</v>
      </c>
      <c r="W37" s="63">
        <v>40.064692999999998</v>
      </c>
      <c r="X37" s="63">
        <v>40.075218</v>
      </c>
      <c r="Y37" s="63">
        <v>40.075614999999999</v>
      </c>
      <c r="Z37" s="63">
        <v>40.069695000000003</v>
      </c>
      <c r="AA37" s="63">
        <v>40.055481</v>
      </c>
      <c r="AB37" s="63">
        <v>40.038029000000002</v>
      </c>
      <c r="AC37" s="63">
        <v>40.029407999999997</v>
      </c>
      <c r="AD37" s="63">
        <v>40.008018</v>
      </c>
      <c r="AE37" s="63">
        <v>39.996074999999998</v>
      </c>
      <c r="AF37" s="63">
        <v>39.972541999999997</v>
      </c>
      <c r="AG37" s="63">
        <v>39.958122000000003</v>
      </c>
      <c r="AH37" s="63">
        <v>39.929473999999999</v>
      </c>
      <c r="AI37" s="62">
        <v>8.3400000000000002E-3</v>
      </c>
    </row>
    <row r="38" spans="1:35" ht="15" customHeight="1">
      <c r="A38" s="18" t="s">
        <v>89</v>
      </c>
      <c r="B38" s="60" t="s">
        <v>92</v>
      </c>
      <c r="C38" s="63">
        <v>34.962322</v>
      </c>
      <c r="D38" s="63">
        <v>35.991081000000001</v>
      </c>
      <c r="E38" s="63">
        <v>37.288235</v>
      </c>
      <c r="F38" s="63">
        <v>39.051093999999999</v>
      </c>
      <c r="G38" s="63">
        <v>40.553646000000001</v>
      </c>
      <c r="H38" s="63">
        <v>41.976016999999999</v>
      </c>
      <c r="I38" s="63">
        <v>44.120575000000002</v>
      </c>
      <c r="J38" s="63">
        <v>44.336227000000001</v>
      </c>
      <c r="K38" s="63">
        <v>44.414065999999998</v>
      </c>
      <c r="L38" s="63">
        <v>44.500385000000001</v>
      </c>
      <c r="M38" s="63">
        <v>44.615799000000003</v>
      </c>
      <c r="N38" s="63">
        <v>44.876506999999997</v>
      </c>
      <c r="O38" s="63">
        <v>45.111603000000002</v>
      </c>
      <c r="P38" s="63">
        <v>45.306648000000003</v>
      </c>
      <c r="Q38" s="63">
        <v>45.531081999999998</v>
      </c>
      <c r="R38" s="63">
        <v>45.754570000000001</v>
      </c>
      <c r="S38" s="63">
        <v>45.942371000000001</v>
      </c>
      <c r="T38" s="63">
        <v>46.099640000000001</v>
      </c>
      <c r="U38" s="63">
        <v>46.263412000000002</v>
      </c>
      <c r="V38" s="63">
        <v>46.411850000000001</v>
      </c>
      <c r="W38" s="63">
        <v>46.541386000000003</v>
      </c>
      <c r="X38" s="63">
        <v>46.666012000000002</v>
      </c>
      <c r="Y38" s="63">
        <v>46.777721</v>
      </c>
      <c r="Z38" s="63">
        <v>46.871037000000001</v>
      </c>
      <c r="AA38" s="63">
        <v>46.931049000000002</v>
      </c>
      <c r="AB38" s="63">
        <v>46.971848000000001</v>
      </c>
      <c r="AC38" s="63">
        <v>47.034362999999999</v>
      </c>
      <c r="AD38" s="63">
        <v>47.077263000000002</v>
      </c>
      <c r="AE38" s="63">
        <v>47.126358000000003</v>
      </c>
      <c r="AF38" s="63">
        <v>47.158011999999999</v>
      </c>
      <c r="AG38" s="63">
        <v>47.200370999999997</v>
      </c>
      <c r="AH38" s="63">
        <v>47.214767000000002</v>
      </c>
      <c r="AI38" s="62">
        <v>9.7389999999999994E-3</v>
      </c>
    </row>
    <row r="39" spans="1:35" ht="15" customHeight="1">
      <c r="A39" s="18" t="s">
        <v>91</v>
      </c>
      <c r="B39" s="60" t="s">
        <v>94</v>
      </c>
      <c r="C39" s="63">
        <v>41.715885</v>
      </c>
      <c r="D39" s="63">
        <v>42.872379000000002</v>
      </c>
      <c r="E39" s="63">
        <v>44.733494</v>
      </c>
      <c r="F39" s="63">
        <v>46.957068999999997</v>
      </c>
      <c r="G39" s="63">
        <v>49.003487</v>
      </c>
      <c r="H39" s="63">
        <v>50.415680000000002</v>
      </c>
      <c r="I39" s="63">
        <v>52.908669000000003</v>
      </c>
      <c r="J39" s="63">
        <v>53.035347000000002</v>
      </c>
      <c r="K39" s="63">
        <v>53.002814999999998</v>
      </c>
      <c r="L39" s="63">
        <v>53.031281</v>
      </c>
      <c r="M39" s="63">
        <v>53.101596999999998</v>
      </c>
      <c r="N39" s="63">
        <v>53.283951000000002</v>
      </c>
      <c r="O39" s="63">
        <v>53.593539999999997</v>
      </c>
      <c r="P39" s="63">
        <v>53.827370000000002</v>
      </c>
      <c r="Q39" s="63">
        <v>54.068119000000003</v>
      </c>
      <c r="R39" s="63">
        <v>54.300162999999998</v>
      </c>
      <c r="S39" s="63">
        <v>54.521735999999997</v>
      </c>
      <c r="T39" s="63">
        <v>54.675041</v>
      </c>
      <c r="U39" s="63">
        <v>54.843936999999997</v>
      </c>
      <c r="V39" s="63">
        <v>55.006740999999998</v>
      </c>
      <c r="W39" s="63">
        <v>55.136218999999997</v>
      </c>
      <c r="X39" s="63">
        <v>55.248565999999997</v>
      </c>
      <c r="Y39" s="63">
        <v>55.326115000000001</v>
      </c>
      <c r="Z39" s="63">
        <v>55.397579</v>
      </c>
      <c r="AA39" s="63">
        <v>55.445976000000002</v>
      </c>
      <c r="AB39" s="63">
        <v>55.477283</v>
      </c>
      <c r="AC39" s="63">
        <v>55.516716000000002</v>
      </c>
      <c r="AD39" s="63">
        <v>55.571734999999997</v>
      </c>
      <c r="AE39" s="63">
        <v>55.621513</v>
      </c>
      <c r="AF39" s="63">
        <v>55.67548</v>
      </c>
      <c r="AG39" s="63">
        <v>55.732970999999999</v>
      </c>
      <c r="AH39" s="63">
        <v>55.794552000000003</v>
      </c>
      <c r="AI39" s="62">
        <v>9.4249999999999994E-3</v>
      </c>
    </row>
    <row r="40" spans="1:35" ht="15" customHeight="1">
      <c r="A40" s="18" t="s">
        <v>93</v>
      </c>
      <c r="B40" s="60" t="s">
        <v>96</v>
      </c>
      <c r="C40" s="63">
        <v>30.612513</v>
      </c>
      <c r="D40" s="63">
        <v>31.651661000000001</v>
      </c>
      <c r="E40" s="63">
        <v>32.830523999999997</v>
      </c>
      <c r="F40" s="63">
        <v>34.456524000000002</v>
      </c>
      <c r="G40" s="63">
        <v>35.799854000000003</v>
      </c>
      <c r="H40" s="63">
        <v>37.227469999999997</v>
      </c>
      <c r="I40" s="63">
        <v>39.151051000000002</v>
      </c>
      <c r="J40" s="63">
        <v>39.426971000000002</v>
      </c>
      <c r="K40" s="63">
        <v>39.465645000000002</v>
      </c>
      <c r="L40" s="63">
        <v>39.475208000000002</v>
      </c>
      <c r="M40" s="63">
        <v>39.488101999999998</v>
      </c>
      <c r="N40" s="63">
        <v>39.541682999999999</v>
      </c>
      <c r="O40" s="63">
        <v>39.581786999999998</v>
      </c>
      <c r="P40" s="63">
        <v>39.624954000000002</v>
      </c>
      <c r="Q40" s="63">
        <v>39.679687999999999</v>
      </c>
      <c r="R40" s="63">
        <v>39.716709000000002</v>
      </c>
      <c r="S40" s="63">
        <v>39.740402000000003</v>
      </c>
      <c r="T40" s="63">
        <v>39.750675000000001</v>
      </c>
      <c r="U40" s="63">
        <v>39.756599000000001</v>
      </c>
      <c r="V40" s="63">
        <v>39.759041000000003</v>
      </c>
      <c r="W40" s="63">
        <v>39.758136999999998</v>
      </c>
      <c r="X40" s="63">
        <v>39.759655000000002</v>
      </c>
      <c r="Y40" s="63">
        <v>39.754989999999999</v>
      </c>
      <c r="Z40" s="63">
        <v>39.745635999999998</v>
      </c>
      <c r="AA40" s="63">
        <v>39.729228999999997</v>
      </c>
      <c r="AB40" s="63">
        <v>39.710048999999998</v>
      </c>
      <c r="AC40" s="63">
        <v>39.698334000000003</v>
      </c>
      <c r="AD40" s="63">
        <v>39.675387999999998</v>
      </c>
      <c r="AE40" s="63">
        <v>39.66048</v>
      </c>
      <c r="AF40" s="63">
        <v>39.635680999999998</v>
      </c>
      <c r="AG40" s="63">
        <v>39.618450000000003</v>
      </c>
      <c r="AH40" s="63">
        <v>39.589142000000002</v>
      </c>
      <c r="AI40" s="62">
        <v>8.3300000000000006E-3</v>
      </c>
    </row>
    <row r="41" spans="1:35" ht="15" customHeight="1">
      <c r="A41" s="18" t="s">
        <v>95</v>
      </c>
      <c r="B41" s="60" t="s">
        <v>98</v>
      </c>
      <c r="C41" s="63">
        <v>28.524006</v>
      </c>
      <c r="D41" s="63">
        <v>29.363092000000002</v>
      </c>
      <c r="E41" s="63">
        <v>30.420794000000001</v>
      </c>
      <c r="F41" s="63">
        <v>31.858644000000002</v>
      </c>
      <c r="G41" s="63">
        <v>33.084071999999999</v>
      </c>
      <c r="H41" s="63">
        <v>34.244456999999997</v>
      </c>
      <c r="I41" s="63">
        <v>35.994076</v>
      </c>
      <c r="J41" s="63">
        <v>36.169978999999998</v>
      </c>
      <c r="K41" s="63">
        <v>36.233745999999996</v>
      </c>
      <c r="L41" s="63">
        <v>36.304462000000001</v>
      </c>
      <c r="M41" s="63">
        <v>36.398952000000001</v>
      </c>
      <c r="N41" s="63">
        <v>36.612296999999998</v>
      </c>
      <c r="O41" s="63">
        <v>36.804462000000001</v>
      </c>
      <c r="P41" s="63">
        <v>36.963898</v>
      </c>
      <c r="Q41" s="63">
        <v>37.147385</v>
      </c>
      <c r="R41" s="63">
        <v>37.330143</v>
      </c>
      <c r="S41" s="63">
        <v>37.483685000000001</v>
      </c>
      <c r="T41" s="63">
        <v>37.612338999999999</v>
      </c>
      <c r="U41" s="63">
        <v>37.746299999999998</v>
      </c>
      <c r="V41" s="63">
        <v>37.867699000000002</v>
      </c>
      <c r="W41" s="63">
        <v>37.973671000000003</v>
      </c>
      <c r="X41" s="63">
        <v>38.075637999999998</v>
      </c>
      <c r="Y41" s="63">
        <v>38.167079999999999</v>
      </c>
      <c r="Z41" s="63">
        <v>38.243473000000002</v>
      </c>
      <c r="AA41" s="63">
        <v>38.292617999999997</v>
      </c>
      <c r="AB41" s="63">
        <v>38.326034999999997</v>
      </c>
      <c r="AC41" s="63">
        <v>38.377234999999999</v>
      </c>
      <c r="AD41" s="63">
        <v>38.412345999999999</v>
      </c>
      <c r="AE41" s="63">
        <v>38.452530000000003</v>
      </c>
      <c r="AF41" s="63">
        <v>38.478436000000002</v>
      </c>
      <c r="AG41" s="63">
        <v>38.513092</v>
      </c>
      <c r="AH41" s="63">
        <v>38.524833999999998</v>
      </c>
      <c r="AI41" s="62">
        <v>9.7420000000000007E-3</v>
      </c>
    </row>
    <row r="42" spans="1:35" ht="15" customHeight="1">
      <c r="A42" s="18" t="s">
        <v>97</v>
      </c>
      <c r="B42" s="60" t="s">
        <v>100</v>
      </c>
      <c r="C42" s="63">
        <v>34.065807</v>
      </c>
      <c r="D42" s="63">
        <v>35.010216</v>
      </c>
      <c r="E42" s="63">
        <v>36.530028999999999</v>
      </c>
      <c r="F42" s="63">
        <v>38.345837000000003</v>
      </c>
      <c r="G42" s="63">
        <v>40.016972000000003</v>
      </c>
      <c r="H42" s="63">
        <v>41.170189000000001</v>
      </c>
      <c r="I42" s="63">
        <v>43.205997000000004</v>
      </c>
      <c r="J42" s="63">
        <v>43.309448000000003</v>
      </c>
      <c r="K42" s="63">
        <v>43.282879000000001</v>
      </c>
      <c r="L42" s="63">
        <v>43.306125999999999</v>
      </c>
      <c r="M42" s="63">
        <v>43.363548000000002</v>
      </c>
      <c r="N42" s="63">
        <v>43.512459</v>
      </c>
      <c r="O42" s="63">
        <v>43.765273999999998</v>
      </c>
      <c r="P42" s="63">
        <v>43.956223000000001</v>
      </c>
      <c r="Q42" s="63">
        <v>44.152824000000003</v>
      </c>
      <c r="R42" s="63">
        <v>44.342315999999997</v>
      </c>
      <c r="S42" s="63">
        <v>44.523254000000001</v>
      </c>
      <c r="T42" s="63">
        <v>44.648445000000002</v>
      </c>
      <c r="U42" s="63">
        <v>44.786369000000001</v>
      </c>
      <c r="V42" s="63">
        <v>44.919314999999997</v>
      </c>
      <c r="W42" s="63">
        <v>45.025050999999998</v>
      </c>
      <c r="X42" s="63">
        <v>45.116795000000003</v>
      </c>
      <c r="Y42" s="63">
        <v>45.180121999999997</v>
      </c>
      <c r="Z42" s="63">
        <v>45.238480000000003</v>
      </c>
      <c r="AA42" s="63">
        <v>45.278004000000003</v>
      </c>
      <c r="AB42" s="63">
        <v>45.303566000000004</v>
      </c>
      <c r="AC42" s="63">
        <v>45.335769999999997</v>
      </c>
      <c r="AD42" s="63">
        <v>45.380699</v>
      </c>
      <c r="AE42" s="63">
        <v>45.421348999999999</v>
      </c>
      <c r="AF42" s="63">
        <v>45.465420000000002</v>
      </c>
      <c r="AG42" s="63">
        <v>45.512366999999998</v>
      </c>
      <c r="AH42" s="63">
        <v>45.562652999999997</v>
      </c>
      <c r="AI42" s="62">
        <v>9.4249999999999994E-3</v>
      </c>
    </row>
    <row r="43" spans="1:35" ht="15" customHeight="1">
      <c r="A43" s="18" t="s">
        <v>99</v>
      </c>
      <c r="B43" s="60" t="s">
        <v>102</v>
      </c>
      <c r="C43" s="63">
        <v>24.960156999999999</v>
      </c>
      <c r="D43" s="63">
        <v>25.807435999999999</v>
      </c>
      <c r="E43" s="63">
        <v>26.768633000000001</v>
      </c>
      <c r="F43" s="63">
        <v>28.094404000000001</v>
      </c>
      <c r="G43" s="63">
        <v>29.189699000000001</v>
      </c>
      <c r="H43" s="63">
        <v>30.353718000000001</v>
      </c>
      <c r="I43" s="63">
        <v>31.922125000000001</v>
      </c>
      <c r="J43" s="63">
        <v>32.147098999999997</v>
      </c>
      <c r="K43" s="63">
        <v>32.178631000000003</v>
      </c>
      <c r="L43" s="63">
        <v>32.186427999999999</v>
      </c>
      <c r="M43" s="63">
        <v>32.196941000000002</v>
      </c>
      <c r="N43" s="63">
        <v>32.240631</v>
      </c>
      <c r="O43" s="63">
        <v>32.273327000000002</v>
      </c>
      <c r="P43" s="63">
        <v>32.308525000000003</v>
      </c>
      <c r="Q43" s="63">
        <v>32.353152999999999</v>
      </c>
      <c r="R43" s="63">
        <v>32.383338999999999</v>
      </c>
      <c r="S43" s="63">
        <v>32.402656999999998</v>
      </c>
      <c r="T43" s="63">
        <v>32.411034000000001</v>
      </c>
      <c r="U43" s="63">
        <v>32.415863000000002</v>
      </c>
      <c r="V43" s="63">
        <v>32.417853999999998</v>
      </c>
      <c r="W43" s="63">
        <v>32.417118000000002</v>
      </c>
      <c r="X43" s="63">
        <v>32.418354000000001</v>
      </c>
      <c r="Y43" s="63">
        <v>32.414551000000003</v>
      </c>
      <c r="Z43" s="63">
        <v>32.406925000000001</v>
      </c>
      <c r="AA43" s="63">
        <v>32.393546999999998</v>
      </c>
      <c r="AB43" s="63">
        <v>32.377907</v>
      </c>
      <c r="AC43" s="63">
        <v>32.368355000000001</v>
      </c>
      <c r="AD43" s="63">
        <v>32.349648000000002</v>
      </c>
      <c r="AE43" s="63">
        <v>32.337490000000003</v>
      </c>
      <c r="AF43" s="63">
        <v>32.317272000000003</v>
      </c>
      <c r="AG43" s="63">
        <v>32.303223000000003</v>
      </c>
      <c r="AH43" s="63">
        <v>32.279324000000003</v>
      </c>
      <c r="AI43" s="62">
        <v>8.3300000000000006E-3</v>
      </c>
    </row>
    <row r="44" spans="1:35" ht="15" customHeight="1">
      <c r="A44" s="18" t="s">
        <v>101</v>
      </c>
      <c r="B44" s="60" t="s">
        <v>104</v>
      </c>
      <c r="C44" s="63">
        <v>23.821982999999999</v>
      </c>
      <c r="D44" s="63">
        <v>24.306308999999999</v>
      </c>
      <c r="E44" s="63">
        <v>24.833947999999999</v>
      </c>
      <c r="F44" s="63">
        <v>25.423760999999999</v>
      </c>
      <c r="G44" s="63">
        <v>26.058413000000002</v>
      </c>
      <c r="H44" s="63">
        <v>26.717703</v>
      </c>
      <c r="I44" s="63">
        <v>27.428259000000001</v>
      </c>
      <c r="J44" s="63">
        <v>28.114606999999999</v>
      </c>
      <c r="K44" s="63">
        <v>28.770239</v>
      </c>
      <c r="L44" s="63">
        <v>29.396702000000001</v>
      </c>
      <c r="M44" s="63">
        <v>29.996196999999999</v>
      </c>
      <c r="N44" s="63">
        <v>30.570719</v>
      </c>
      <c r="O44" s="63">
        <v>31.119152</v>
      </c>
      <c r="P44" s="63">
        <v>31.645043999999999</v>
      </c>
      <c r="Q44" s="63">
        <v>32.146507</v>
      </c>
      <c r="R44" s="63">
        <v>32.624386000000001</v>
      </c>
      <c r="S44" s="63">
        <v>33.076698</v>
      </c>
      <c r="T44" s="63">
        <v>33.502513999999998</v>
      </c>
      <c r="U44" s="63">
        <v>33.899712000000001</v>
      </c>
      <c r="V44" s="63">
        <v>34.266941000000003</v>
      </c>
      <c r="W44" s="63">
        <v>34.603637999999997</v>
      </c>
      <c r="X44" s="63">
        <v>34.907772000000001</v>
      </c>
      <c r="Y44" s="63">
        <v>35.185284000000003</v>
      </c>
      <c r="Z44" s="63">
        <v>35.43647</v>
      </c>
      <c r="AA44" s="63">
        <v>35.660904000000002</v>
      </c>
      <c r="AB44" s="63">
        <v>35.862267000000003</v>
      </c>
      <c r="AC44" s="63">
        <v>36.047432000000001</v>
      </c>
      <c r="AD44" s="63">
        <v>36.213295000000002</v>
      </c>
      <c r="AE44" s="63">
        <v>36.364738000000003</v>
      </c>
      <c r="AF44" s="63">
        <v>36.501759</v>
      </c>
      <c r="AG44" s="63">
        <v>36.625895999999997</v>
      </c>
      <c r="AH44" s="63">
        <v>36.736789999999999</v>
      </c>
      <c r="AI44" s="62">
        <v>1.4071E-2</v>
      </c>
    </row>
    <row r="45" spans="1:35" ht="15" customHeight="1">
      <c r="A45" s="18" t="s">
        <v>103</v>
      </c>
      <c r="B45" s="60" t="s">
        <v>106</v>
      </c>
      <c r="C45" s="63">
        <v>15.062469</v>
      </c>
      <c r="D45" s="63">
        <v>15.147629</v>
      </c>
      <c r="E45" s="63">
        <v>15.353208</v>
      </c>
      <c r="F45" s="63">
        <v>15.505561</v>
      </c>
      <c r="G45" s="63">
        <v>15.702185999999999</v>
      </c>
      <c r="H45" s="63">
        <v>15.942138999999999</v>
      </c>
      <c r="I45" s="63">
        <v>16.225162999999998</v>
      </c>
      <c r="J45" s="63">
        <v>16.512391999999998</v>
      </c>
      <c r="K45" s="63">
        <v>16.752602</v>
      </c>
      <c r="L45" s="63">
        <v>16.764824000000001</v>
      </c>
      <c r="M45" s="63">
        <v>16.822996</v>
      </c>
      <c r="N45" s="63">
        <v>16.881540000000001</v>
      </c>
      <c r="O45" s="63">
        <v>16.860873999999999</v>
      </c>
      <c r="P45" s="63">
        <v>16.878285999999999</v>
      </c>
      <c r="Q45" s="63">
        <v>16.873719999999999</v>
      </c>
      <c r="R45" s="63">
        <v>16.871492</v>
      </c>
      <c r="S45" s="63">
        <v>16.868994000000001</v>
      </c>
      <c r="T45" s="63">
        <v>16.856480000000001</v>
      </c>
      <c r="U45" s="63">
        <v>16.837173</v>
      </c>
      <c r="V45" s="63">
        <v>16.819607000000001</v>
      </c>
      <c r="W45" s="63">
        <v>16.810314000000002</v>
      </c>
      <c r="X45" s="63">
        <v>16.793268000000001</v>
      </c>
      <c r="Y45" s="63">
        <v>16.786476</v>
      </c>
      <c r="Z45" s="63">
        <v>16.779654000000001</v>
      </c>
      <c r="AA45" s="63">
        <v>16.770454000000001</v>
      </c>
      <c r="AB45" s="63">
        <v>16.760960000000001</v>
      </c>
      <c r="AC45" s="63">
        <v>16.751949</v>
      </c>
      <c r="AD45" s="63">
        <v>16.717970000000001</v>
      </c>
      <c r="AE45" s="63">
        <v>16.720061999999999</v>
      </c>
      <c r="AF45" s="63">
        <v>16.725259999999999</v>
      </c>
      <c r="AG45" s="63">
        <v>16.741181999999998</v>
      </c>
      <c r="AH45" s="63">
        <v>16.761585</v>
      </c>
      <c r="AI45" s="62">
        <v>3.454E-3</v>
      </c>
    </row>
    <row r="46" spans="1:35" ht="15" customHeight="1">
      <c r="A46" s="18" t="s">
        <v>105</v>
      </c>
      <c r="B46" s="60" t="s">
        <v>108</v>
      </c>
      <c r="C46" s="63">
        <v>13.941457</v>
      </c>
      <c r="D46" s="63">
        <v>14.109275999999999</v>
      </c>
      <c r="E46" s="63">
        <v>14.278264999999999</v>
      </c>
      <c r="F46" s="63">
        <v>14.458361999999999</v>
      </c>
      <c r="G46" s="63">
        <v>14.638702</v>
      </c>
      <c r="H46" s="63">
        <v>14.82142</v>
      </c>
      <c r="I46" s="63">
        <v>14.962795</v>
      </c>
      <c r="J46" s="63">
        <v>15.119911</v>
      </c>
      <c r="K46" s="63">
        <v>15.285099000000001</v>
      </c>
      <c r="L46" s="63">
        <v>15.439226</v>
      </c>
      <c r="M46" s="63">
        <v>15.589396000000001</v>
      </c>
      <c r="N46" s="63">
        <v>15.729022000000001</v>
      </c>
      <c r="O46" s="63">
        <v>15.855642</v>
      </c>
      <c r="P46" s="63">
        <v>15.968056000000001</v>
      </c>
      <c r="Q46" s="63">
        <v>16.066538000000001</v>
      </c>
      <c r="R46" s="63">
        <v>16.149981</v>
      </c>
      <c r="S46" s="63">
        <v>16.228159000000002</v>
      </c>
      <c r="T46" s="63">
        <v>16.297737000000001</v>
      </c>
      <c r="U46" s="63">
        <v>16.352411</v>
      </c>
      <c r="V46" s="63">
        <v>16.404261000000002</v>
      </c>
      <c r="W46" s="63">
        <v>16.450655000000001</v>
      </c>
      <c r="X46" s="63">
        <v>16.489477000000001</v>
      </c>
      <c r="Y46" s="63">
        <v>16.521460999999999</v>
      </c>
      <c r="Z46" s="63">
        <v>16.556208000000002</v>
      </c>
      <c r="AA46" s="63">
        <v>16.577981999999999</v>
      </c>
      <c r="AB46" s="63">
        <v>16.592866999999998</v>
      </c>
      <c r="AC46" s="63">
        <v>16.605879000000002</v>
      </c>
      <c r="AD46" s="63">
        <v>16.594866</v>
      </c>
      <c r="AE46" s="63">
        <v>16.608923000000001</v>
      </c>
      <c r="AF46" s="63">
        <v>16.628026999999999</v>
      </c>
      <c r="AG46" s="63">
        <v>16.649794</v>
      </c>
      <c r="AH46" s="63">
        <v>16.673071</v>
      </c>
      <c r="AI46" s="62">
        <v>5.7889999999999999E-3</v>
      </c>
    </row>
    <row r="47" spans="1:35" ht="15" customHeight="1">
      <c r="A47" s="18" t="s">
        <v>107</v>
      </c>
      <c r="B47" s="60" t="s">
        <v>109</v>
      </c>
      <c r="C47" s="63">
        <v>7.1191649999999997</v>
      </c>
      <c r="D47" s="63">
        <v>7.1709399999999999</v>
      </c>
      <c r="E47" s="63">
        <v>7.2359859999999996</v>
      </c>
      <c r="F47" s="63">
        <v>7.3072999999999997</v>
      </c>
      <c r="G47" s="63">
        <v>7.3885160000000001</v>
      </c>
      <c r="H47" s="63">
        <v>7.4812799999999999</v>
      </c>
      <c r="I47" s="63">
        <v>7.5863670000000001</v>
      </c>
      <c r="J47" s="63">
        <v>7.7038349999999998</v>
      </c>
      <c r="K47" s="63">
        <v>7.8342210000000003</v>
      </c>
      <c r="L47" s="63">
        <v>7.9678849999999999</v>
      </c>
      <c r="M47" s="63">
        <v>8.1082149999999995</v>
      </c>
      <c r="N47" s="63">
        <v>8.2517910000000008</v>
      </c>
      <c r="O47" s="63">
        <v>8.3964689999999997</v>
      </c>
      <c r="P47" s="63">
        <v>8.5377449999999993</v>
      </c>
      <c r="Q47" s="63">
        <v>8.6695860000000007</v>
      </c>
      <c r="R47" s="63">
        <v>8.7911870000000008</v>
      </c>
      <c r="S47" s="63">
        <v>8.9024380000000001</v>
      </c>
      <c r="T47" s="63">
        <v>9.0043740000000003</v>
      </c>
      <c r="U47" s="63">
        <v>9.0969149999999992</v>
      </c>
      <c r="V47" s="63">
        <v>9.1809999999999992</v>
      </c>
      <c r="W47" s="63">
        <v>9.2583680000000008</v>
      </c>
      <c r="X47" s="63">
        <v>9.3276850000000007</v>
      </c>
      <c r="Y47" s="63">
        <v>9.3914950000000008</v>
      </c>
      <c r="Z47" s="63">
        <v>9.4486720000000002</v>
      </c>
      <c r="AA47" s="63">
        <v>9.5002829999999996</v>
      </c>
      <c r="AB47" s="63">
        <v>9.5474910000000008</v>
      </c>
      <c r="AC47" s="63">
        <v>9.591628</v>
      </c>
      <c r="AD47" s="63">
        <v>9.6341230000000007</v>
      </c>
      <c r="AE47" s="63">
        <v>9.6755969999999998</v>
      </c>
      <c r="AF47" s="63">
        <v>9.7162889999999997</v>
      </c>
      <c r="AG47" s="63">
        <v>9.7564329999999995</v>
      </c>
      <c r="AH47" s="63">
        <v>9.7974809999999994</v>
      </c>
      <c r="AI47" s="62">
        <v>1.0354E-2</v>
      </c>
    </row>
    <row r="48" spans="1:35" ht="15" customHeight="1">
      <c r="B48" s="59" t="s">
        <v>111</v>
      </c>
    </row>
    <row r="49" spans="1:35" ht="15" customHeight="1">
      <c r="A49" s="18" t="s">
        <v>110</v>
      </c>
      <c r="B49" s="60" t="s">
        <v>112</v>
      </c>
      <c r="C49" s="63">
        <v>69.061408999999998</v>
      </c>
      <c r="D49" s="63">
        <v>69.384444999999999</v>
      </c>
      <c r="E49" s="63">
        <v>69.706733999999997</v>
      </c>
      <c r="F49" s="63">
        <v>70.035477</v>
      </c>
      <c r="G49" s="63">
        <v>70.376755000000003</v>
      </c>
      <c r="H49" s="63">
        <v>70.734436000000002</v>
      </c>
      <c r="I49" s="63">
        <v>71.082642000000007</v>
      </c>
      <c r="J49" s="63">
        <v>71.464614999999995</v>
      </c>
      <c r="K49" s="63">
        <v>71.895363000000003</v>
      </c>
      <c r="L49" s="63">
        <v>72.350364999999996</v>
      </c>
      <c r="M49" s="63">
        <v>72.824805999999995</v>
      </c>
      <c r="N49" s="63">
        <v>73.293342999999993</v>
      </c>
      <c r="O49" s="63">
        <v>73.757735999999994</v>
      </c>
      <c r="P49" s="63">
        <v>74.234024000000005</v>
      </c>
      <c r="Q49" s="63">
        <v>74.700492999999994</v>
      </c>
      <c r="R49" s="63">
        <v>75.177054999999996</v>
      </c>
      <c r="S49" s="63">
        <v>75.653640999999993</v>
      </c>
      <c r="T49" s="63">
        <v>76.137352000000007</v>
      </c>
      <c r="U49" s="63">
        <v>76.621902000000006</v>
      </c>
      <c r="V49" s="63">
        <v>77.107963999999996</v>
      </c>
      <c r="W49" s="63">
        <v>77.601532000000006</v>
      </c>
      <c r="X49" s="63">
        <v>78.099959999999996</v>
      </c>
      <c r="Y49" s="63">
        <v>78.565910000000002</v>
      </c>
      <c r="Z49" s="63">
        <v>79.031158000000005</v>
      </c>
      <c r="AA49" s="63">
        <v>79.489036999999996</v>
      </c>
      <c r="AB49" s="63">
        <v>79.918777000000006</v>
      </c>
      <c r="AC49" s="63">
        <v>80.345123000000001</v>
      </c>
      <c r="AD49" s="63">
        <v>80.761702999999997</v>
      </c>
      <c r="AE49" s="63">
        <v>81.177620000000005</v>
      </c>
      <c r="AF49" s="63">
        <v>81.591446000000005</v>
      </c>
      <c r="AG49" s="63">
        <v>81.990547000000007</v>
      </c>
      <c r="AH49" s="63">
        <v>82.372414000000006</v>
      </c>
      <c r="AI49" s="62">
        <v>5.7019999999999996E-3</v>
      </c>
    </row>
    <row r="50" spans="1:35" ht="15" customHeight="1">
      <c r="B50" s="59" t="s">
        <v>114</v>
      </c>
    </row>
    <row r="51" spans="1:35" ht="15" customHeight="1">
      <c r="A51" s="18" t="s">
        <v>113</v>
      </c>
      <c r="B51" s="60" t="s">
        <v>74</v>
      </c>
      <c r="C51" s="63">
        <v>3.4668839999999999</v>
      </c>
      <c r="D51" s="63">
        <v>3.4893709999999998</v>
      </c>
      <c r="E51" s="63">
        <v>3.512003</v>
      </c>
      <c r="F51" s="63">
        <v>3.5347819999999999</v>
      </c>
      <c r="G51" s="63">
        <v>3.5577100000000002</v>
      </c>
      <c r="H51" s="63">
        <v>3.5807850000000001</v>
      </c>
      <c r="I51" s="63">
        <v>3.6040100000000002</v>
      </c>
      <c r="J51" s="63">
        <v>3.627386</v>
      </c>
      <c r="K51" s="63">
        <v>3.6509140000000002</v>
      </c>
      <c r="L51" s="63">
        <v>3.6745939999999999</v>
      </c>
      <c r="M51" s="63">
        <v>3.6984279999999998</v>
      </c>
      <c r="N51" s="63">
        <v>3.7224159999999999</v>
      </c>
      <c r="O51" s="63">
        <v>3.7465600000000001</v>
      </c>
      <c r="P51" s="63">
        <v>3.7708599999999999</v>
      </c>
      <c r="Q51" s="63">
        <v>3.795318</v>
      </c>
      <c r="R51" s="63">
        <v>3.8199350000000001</v>
      </c>
      <c r="S51" s="63">
        <v>3.8447119999999999</v>
      </c>
      <c r="T51" s="63">
        <v>3.8696489999999999</v>
      </c>
      <c r="U51" s="63">
        <v>3.8947479999999999</v>
      </c>
      <c r="V51" s="63">
        <v>3.9200089999999999</v>
      </c>
      <c r="W51" s="63">
        <v>3.9454349999999998</v>
      </c>
      <c r="X51" s="63">
        <v>3.971025</v>
      </c>
      <c r="Y51" s="63">
        <v>3.9967820000000001</v>
      </c>
      <c r="Z51" s="63">
        <v>4.0227050000000002</v>
      </c>
      <c r="AA51" s="63">
        <v>4.0487970000000004</v>
      </c>
      <c r="AB51" s="63">
        <v>4.0750580000000003</v>
      </c>
      <c r="AC51" s="63">
        <v>4.1014889999999999</v>
      </c>
      <c r="AD51" s="63">
        <v>4.1280910000000004</v>
      </c>
      <c r="AE51" s="63">
        <v>4.1548660000000002</v>
      </c>
      <c r="AF51" s="63">
        <v>4.1818150000000003</v>
      </c>
      <c r="AG51" s="63">
        <v>4.208939</v>
      </c>
      <c r="AH51" s="63">
        <v>4.2362380000000002</v>
      </c>
      <c r="AI51" s="62">
        <v>6.4859999999999996E-3</v>
      </c>
    </row>
    <row r="52" spans="1:35" ht="15" customHeight="1">
      <c r="A52" s="18" t="s">
        <v>115</v>
      </c>
      <c r="B52" s="60" t="s">
        <v>75</v>
      </c>
      <c r="C52" s="63">
        <v>4.8133650000000001</v>
      </c>
      <c r="D52" s="63">
        <v>4.8419600000000003</v>
      </c>
      <c r="E52" s="63">
        <v>4.8707260000000003</v>
      </c>
      <c r="F52" s="63">
        <v>4.8996630000000003</v>
      </c>
      <c r="G52" s="63">
        <v>4.9287720000000004</v>
      </c>
      <c r="H52" s="63">
        <v>4.9580539999999997</v>
      </c>
      <c r="I52" s="63">
        <v>4.9875090000000002</v>
      </c>
      <c r="J52" s="63">
        <v>5.0171400000000004</v>
      </c>
      <c r="K52" s="63">
        <v>5.0469470000000003</v>
      </c>
      <c r="L52" s="63">
        <v>5.0769310000000001</v>
      </c>
      <c r="M52" s="63">
        <v>5.1070919999999997</v>
      </c>
      <c r="N52" s="63">
        <v>5.1374339999999998</v>
      </c>
      <c r="O52" s="63">
        <v>5.1679550000000001</v>
      </c>
      <c r="P52" s="63">
        <v>5.198658</v>
      </c>
      <c r="Q52" s="63">
        <v>5.2295429999999996</v>
      </c>
      <c r="R52" s="63">
        <v>5.2606109999999999</v>
      </c>
      <c r="S52" s="63">
        <v>5.2918640000000003</v>
      </c>
      <c r="T52" s="63">
        <v>5.3233030000000001</v>
      </c>
      <c r="U52" s="63">
        <v>5.3549290000000003</v>
      </c>
      <c r="V52" s="63">
        <v>5.3867419999999999</v>
      </c>
      <c r="W52" s="63">
        <v>5.4187450000000004</v>
      </c>
      <c r="X52" s="63">
        <v>5.4509379999999998</v>
      </c>
      <c r="Y52" s="63">
        <v>5.4833220000000003</v>
      </c>
      <c r="Z52" s="63">
        <v>5.515898</v>
      </c>
      <c r="AA52" s="63">
        <v>5.548667</v>
      </c>
      <c r="AB52" s="63">
        <v>5.5816319999999999</v>
      </c>
      <c r="AC52" s="63">
        <v>5.6147919999999996</v>
      </c>
      <c r="AD52" s="63">
        <v>5.6481500000000002</v>
      </c>
      <c r="AE52" s="63">
        <v>5.681705</v>
      </c>
      <c r="AF52" s="63">
        <v>5.7154600000000002</v>
      </c>
      <c r="AG52" s="63">
        <v>5.7494160000000001</v>
      </c>
      <c r="AH52" s="63">
        <v>5.7835729999999996</v>
      </c>
      <c r="AI52" s="62">
        <v>5.9410000000000001E-3</v>
      </c>
    </row>
    <row r="54" spans="1:35" ht="15" customHeight="1">
      <c r="B54" s="59" t="s">
        <v>116</v>
      </c>
    </row>
    <row r="55" spans="1:35" ht="15" customHeight="1">
      <c r="B55" s="59" t="s">
        <v>118</v>
      </c>
    </row>
    <row r="56" spans="1:35" ht="15" customHeight="1">
      <c r="A56" s="18" t="s">
        <v>117</v>
      </c>
      <c r="B56" s="60" t="s">
        <v>120</v>
      </c>
      <c r="C56" s="64">
        <v>15.312445</v>
      </c>
      <c r="D56" s="64">
        <v>15.30714</v>
      </c>
      <c r="E56" s="64">
        <v>15.236718</v>
      </c>
      <c r="F56" s="64">
        <v>15.068806</v>
      </c>
      <c r="G56" s="64">
        <v>14.804812999999999</v>
      </c>
      <c r="H56" s="64">
        <v>14.499307</v>
      </c>
      <c r="I56" s="64">
        <v>14.167157</v>
      </c>
      <c r="J56" s="64">
        <v>13.909196</v>
      </c>
      <c r="K56" s="64">
        <v>13.685458000000001</v>
      </c>
      <c r="L56" s="64">
        <v>13.482775999999999</v>
      </c>
      <c r="M56" s="64">
        <v>13.299863</v>
      </c>
      <c r="N56" s="64">
        <v>13.139068999999999</v>
      </c>
      <c r="O56" s="64">
        <v>13.002687</v>
      </c>
      <c r="P56" s="64">
        <v>12.863337</v>
      </c>
      <c r="Q56" s="64">
        <v>12.735182999999999</v>
      </c>
      <c r="R56" s="64">
        <v>12.602709000000001</v>
      </c>
      <c r="S56" s="64">
        <v>12.470579000000001</v>
      </c>
      <c r="T56" s="64">
        <v>12.372916</v>
      </c>
      <c r="U56" s="64">
        <v>12.287333</v>
      </c>
      <c r="V56" s="64">
        <v>12.215109</v>
      </c>
      <c r="W56" s="64">
        <v>12.15875</v>
      </c>
      <c r="X56" s="64">
        <v>12.118073000000001</v>
      </c>
      <c r="Y56" s="64">
        <v>12.081137</v>
      </c>
      <c r="Z56" s="64">
        <v>12.057517000000001</v>
      </c>
      <c r="AA56" s="64">
        <v>12.045367000000001</v>
      </c>
      <c r="AB56" s="64">
        <v>12.044356000000001</v>
      </c>
      <c r="AC56" s="64">
        <v>12.055040999999999</v>
      </c>
      <c r="AD56" s="64">
        <v>12.085419</v>
      </c>
      <c r="AE56" s="64">
        <v>12.129275</v>
      </c>
      <c r="AF56" s="64">
        <v>12.190246</v>
      </c>
      <c r="AG56" s="64">
        <v>12.262822999999999</v>
      </c>
      <c r="AH56" s="64">
        <v>12.346762</v>
      </c>
      <c r="AI56" s="62">
        <v>-6.9199999999999999E-3</v>
      </c>
    </row>
    <row r="57" spans="1:35" ht="15" customHeight="1">
      <c r="A57" s="18" t="s">
        <v>119</v>
      </c>
      <c r="B57" s="60" t="s">
        <v>122</v>
      </c>
      <c r="C57" s="64">
        <v>0.89102800000000004</v>
      </c>
      <c r="D57" s="64">
        <v>0.891903</v>
      </c>
      <c r="E57" s="64">
        <v>0.89588900000000005</v>
      </c>
      <c r="F57" s="64">
        <v>0.89786999999999995</v>
      </c>
      <c r="G57" s="64">
        <v>0.89709000000000005</v>
      </c>
      <c r="H57" s="64">
        <v>0.89317999999999997</v>
      </c>
      <c r="I57" s="64">
        <v>0.89263599999999999</v>
      </c>
      <c r="J57" s="64">
        <v>0.892015</v>
      </c>
      <c r="K57" s="64">
        <v>0.89260600000000001</v>
      </c>
      <c r="L57" s="64">
        <v>0.893648</v>
      </c>
      <c r="M57" s="64">
        <v>0.895486</v>
      </c>
      <c r="N57" s="64">
        <v>0.89671299999999998</v>
      </c>
      <c r="O57" s="64">
        <v>0.90131700000000003</v>
      </c>
      <c r="P57" s="64">
        <v>0.90484600000000004</v>
      </c>
      <c r="Q57" s="64">
        <v>0.90985700000000003</v>
      </c>
      <c r="R57" s="64">
        <v>0.914968</v>
      </c>
      <c r="S57" s="64">
        <v>0.92024600000000001</v>
      </c>
      <c r="T57" s="64">
        <v>0.92707899999999999</v>
      </c>
      <c r="U57" s="64">
        <v>0.93428299999999997</v>
      </c>
      <c r="V57" s="64">
        <v>0.94157999999999997</v>
      </c>
      <c r="W57" s="64">
        <v>0.94926100000000002</v>
      </c>
      <c r="X57" s="64">
        <v>0.957789</v>
      </c>
      <c r="Y57" s="64">
        <v>0.96684499999999995</v>
      </c>
      <c r="Z57" s="64">
        <v>0.97590600000000005</v>
      </c>
      <c r="AA57" s="64">
        <v>0.98611000000000004</v>
      </c>
      <c r="AB57" s="64">
        <v>0.99779099999999998</v>
      </c>
      <c r="AC57" s="64">
        <v>1.0106869999999999</v>
      </c>
      <c r="AD57" s="64">
        <v>1.027074</v>
      </c>
      <c r="AE57" s="64">
        <v>1.0402640000000001</v>
      </c>
      <c r="AF57" s="64">
        <v>1.0545720000000001</v>
      </c>
      <c r="AG57" s="64">
        <v>1.0692459999999999</v>
      </c>
      <c r="AH57" s="64">
        <v>1.083799</v>
      </c>
      <c r="AI57" s="62">
        <v>6.3379999999999999E-3</v>
      </c>
    </row>
    <row r="58" spans="1:35" ht="15" customHeight="1">
      <c r="A58" s="18" t="s">
        <v>121</v>
      </c>
      <c r="B58" s="60" t="s">
        <v>124</v>
      </c>
      <c r="C58" s="64">
        <v>0.23853099999999999</v>
      </c>
      <c r="D58" s="64">
        <v>0.23988999999999999</v>
      </c>
      <c r="E58" s="64">
        <v>0.241259</v>
      </c>
      <c r="F58" s="64">
        <v>0.24260899999999999</v>
      </c>
      <c r="G58" s="64">
        <v>0.24391299999999999</v>
      </c>
      <c r="H58" s="64">
        <v>0.245252</v>
      </c>
      <c r="I58" s="64">
        <v>0.24668399999999999</v>
      </c>
      <c r="J58" s="64">
        <v>0.24810399999999999</v>
      </c>
      <c r="K58" s="64">
        <v>0.24951599999999999</v>
      </c>
      <c r="L58" s="64">
        <v>0.25095299999999998</v>
      </c>
      <c r="M58" s="64">
        <v>0.25238300000000002</v>
      </c>
      <c r="N58" s="64">
        <v>0.25371700000000003</v>
      </c>
      <c r="O58" s="64">
        <v>0.25501000000000001</v>
      </c>
      <c r="P58" s="64">
        <v>0.25626900000000002</v>
      </c>
      <c r="Q58" s="64">
        <v>0.25740600000000002</v>
      </c>
      <c r="R58" s="64">
        <v>0.25848599999999999</v>
      </c>
      <c r="S58" s="64">
        <v>0.25950800000000002</v>
      </c>
      <c r="T58" s="64">
        <v>0.26046999999999998</v>
      </c>
      <c r="U58" s="64">
        <v>0.26137700000000003</v>
      </c>
      <c r="V58" s="64">
        <v>0.26222299999999998</v>
      </c>
      <c r="W58" s="64">
        <v>0.26300299999999999</v>
      </c>
      <c r="X58" s="64">
        <v>0.263714</v>
      </c>
      <c r="Y58" s="64">
        <v>0.264353</v>
      </c>
      <c r="Z58" s="64">
        <v>0.26492500000000002</v>
      </c>
      <c r="AA58" s="64">
        <v>0.26543899999999998</v>
      </c>
      <c r="AB58" s="64">
        <v>0.26590399999999997</v>
      </c>
      <c r="AC58" s="64">
        <v>0.26633299999999999</v>
      </c>
      <c r="AD58" s="64">
        <v>0.26674799999999999</v>
      </c>
      <c r="AE58" s="64">
        <v>0.267177</v>
      </c>
      <c r="AF58" s="64">
        <v>0.267648</v>
      </c>
      <c r="AG58" s="64">
        <v>0.268208</v>
      </c>
      <c r="AH58" s="64">
        <v>0.26887699999999998</v>
      </c>
      <c r="AI58" s="62">
        <v>3.8700000000000002E-3</v>
      </c>
    </row>
    <row r="59" spans="1:35" ht="15" customHeight="1">
      <c r="A59" s="18" t="s">
        <v>123</v>
      </c>
      <c r="B59" s="60" t="s">
        <v>126</v>
      </c>
      <c r="C59" s="64">
        <v>5.8809579999999997</v>
      </c>
      <c r="D59" s="64">
        <v>5.9040049999999997</v>
      </c>
      <c r="E59" s="64">
        <v>5.9517569999999997</v>
      </c>
      <c r="F59" s="64">
        <v>5.9839580000000003</v>
      </c>
      <c r="G59" s="64">
        <v>6.0106469999999996</v>
      </c>
      <c r="H59" s="64">
        <v>5.9934820000000002</v>
      </c>
      <c r="I59" s="64">
        <v>5.9729049999999999</v>
      </c>
      <c r="J59" s="64">
        <v>5.942755</v>
      </c>
      <c r="K59" s="64">
        <v>5.9138310000000001</v>
      </c>
      <c r="L59" s="64">
        <v>5.875737</v>
      </c>
      <c r="M59" s="64">
        <v>5.8369559999999998</v>
      </c>
      <c r="N59" s="64">
        <v>5.7832369999999997</v>
      </c>
      <c r="O59" s="64">
        <v>5.7600280000000001</v>
      </c>
      <c r="P59" s="64">
        <v>5.7273540000000001</v>
      </c>
      <c r="Q59" s="64">
        <v>5.709549</v>
      </c>
      <c r="R59" s="64">
        <v>5.6887650000000001</v>
      </c>
      <c r="S59" s="64">
        <v>5.6829890000000001</v>
      </c>
      <c r="T59" s="64">
        <v>5.6880410000000001</v>
      </c>
      <c r="U59" s="64">
        <v>5.6894450000000001</v>
      </c>
      <c r="V59" s="64">
        <v>5.6978169999999997</v>
      </c>
      <c r="W59" s="64">
        <v>5.7092549999999997</v>
      </c>
      <c r="X59" s="64">
        <v>5.7294109999999998</v>
      </c>
      <c r="Y59" s="64">
        <v>5.7541630000000001</v>
      </c>
      <c r="Z59" s="64">
        <v>5.7868459999999997</v>
      </c>
      <c r="AA59" s="64">
        <v>5.8210759999999997</v>
      </c>
      <c r="AB59" s="64">
        <v>5.8691979999999999</v>
      </c>
      <c r="AC59" s="64">
        <v>5.9272929999999997</v>
      </c>
      <c r="AD59" s="64">
        <v>6.0019349999999996</v>
      </c>
      <c r="AE59" s="64">
        <v>6.0561199999999999</v>
      </c>
      <c r="AF59" s="64">
        <v>6.1258460000000001</v>
      </c>
      <c r="AG59" s="64">
        <v>6.2000320000000002</v>
      </c>
      <c r="AH59" s="64">
        <v>6.2750170000000001</v>
      </c>
      <c r="AI59" s="62">
        <v>2.0939999999999999E-3</v>
      </c>
    </row>
    <row r="60" spans="1:35" ht="15" customHeight="1">
      <c r="A60" s="18" t="s">
        <v>125</v>
      </c>
      <c r="B60" s="60" t="s">
        <v>128</v>
      </c>
      <c r="C60" s="64">
        <v>4.9125000000000002E-2</v>
      </c>
      <c r="D60" s="64">
        <v>5.0001999999999998E-2</v>
      </c>
      <c r="E60" s="64">
        <v>5.0828999999999999E-2</v>
      </c>
      <c r="F60" s="64">
        <v>5.1513000000000003E-2</v>
      </c>
      <c r="G60" s="64">
        <v>5.2172999999999997E-2</v>
      </c>
      <c r="H60" s="64">
        <v>5.2830000000000002E-2</v>
      </c>
      <c r="I60" s="64">
        <v>5.3461000000000002E-2</v>
      </c>
      <c r="J60" s="64">
        <v>5.4087999999999997E-2</v>
      </c>
      <c r="K60" s="64">
        <v>5.4688000000000001E-2</v>
      </c>
      <c r="L60" s="64">
        <v>5.5315000000000003E-2</v>
      </c>
      <c r="M60" s="64">
        <v>5.5939999999999997E-2</v>
      </c>
      <c r="N60" s="64">
        <v>5.6411000000000003E-2</v>
      </c>
      <c r="O60" s="64">
        <v>5.7056999999999997E-2</v>
      </c>
      <c r="P60" s="64">
        <v>5.7682999999999998E-2</v>
      </c>
      <c r="Q60" s="64">
        <v>5.8288E-2</v>
      </c>
      <c r="R60" s="64">
        <v>5.8840999999999997E-2</v>
      </c>
      <c r="S60" s="64">
        <v>5.9416999999999998E-2</v>
      </c>
      <c r="T60" s="64">
        <v>5.9977000000000003E-2</v>
      </c>
      <c r="U60" s="64">
        <v>6.0532000000000002E-2</v>
      </c>
      <c r="V60" s="64">
        <v>6.1099000000000001E-2</v>
      </c>
      <c r="W60" s="64">
        <v>6.1667E-2</v>
      </c>
      <c r="X60" s="64">
        <v>6.2233999999999998E-2</v>
      </c>
      <c r="Y60" s="64">
        <v>6.2771999999999994E-2</v>
      </c>
      <c r="Z60" s="64">
        <v>6.3311000000000006E-2</v>
      </c>
      <c r="AA60" s="64">
        <v>6.3864000000000004E-2</v>
      </c>
      <c r="AB60" s="64">
        <v>6.4421999999999993E-2</v>
      </c>
      <c r="AC60" s="64">
        <v>6.4971000000000001E-2</v>
      </c>
      <c r="AD60" s="64">
        <v>6.5568000000000001E-2</v>
      </c>
      <c r="AE60" s="64">
        <v>6.6151000000000001E-2</v>
      </c>
      <c r="AF60" s="64">
        <v>6.6765000000000005E-2</v>
      </c>
      <c r="AG60" s="64">
        <v>6.7348000000000005E-2</v>
      </c>
      <c r="AH60" s="64">
        <v>6.7945000000000005E-2</v>
      </c>
      <c r="AI60" s="62">
        <v>1.0517E-2</v>
      </c>
    </row>
    <row r="61" spans="1:35" ht="15" customHeight="1">
      <c r="A61" s="18" t="s">
        <v>127</v>
      </c>
      <c r="B61" s="60" t="s">
        <v>130</v>
      </c>
      <c r="C61" s="64">
        <v>0.52149500000000004</v>
      </c>
      <c r="D61" s="64">
        <v>0.49603199999999997</v>
      </c>
      <c r="E61" s="64">
        <v>0.47267399999999998</v>
      </c>
      <c r="F61" s="64">
        <v>0.46714600000000001</v>
      </c>
      <c r="G61" s="64">
        <v>0.46454699999999999</v>
      </c>
      <c r="H61" s="64">
        <v>0.45757300000000001</v>
      </c>
      <c r="I61" s="64">
        <v>0.44527499999999998</v>
      </c>
      <c r="J61" s="64">
        <v>0.45321899999999998</v>
      </c>
      <c r="K61" s="64">
        <v>0.45270500000000002</v>
      </c>
      <c r="L61" s="64">
        <v>0.45249699999999998</v>
      </c>
      <c r="M61" s="64">
        <v>0.44765100000000002</v>
      </c>
      <c r="N61" s="64">
        <v>0.44280399999999998</v>
      </c>
      <c r="O61" s="64">
        <v>0.44168499999999999</v>
      </c>
      <c r="P61" s="64">
        <v>0.44123899999999999</v>
      </c>
      <c r="Q61" s="64">
        <v>0.44104900000000002</v>
      </c>
      <c r="R61" s="64">
        <v>0.44097599999999998</v>
      </c>
      <c r="S61" s="64">
        <v>0.43873499999999999</v>
      </c>
      <c r="T61" s="64">
        <v>0.43886999999999998</v>
      </c>
      <c r="U61" s="64">
        <v>0.43769000000000002</v>
      </c>
      <c r="V61" s="64">
        <v>0.43399300000000002</v>
      </c>
      <c r="W61" s="64">
        <v>0.43391099999999999</v>
      </c>
      <c r="X61" s="64">
        <v>0.43191099999999999</v>
      </c>
      <c r="Y61" s="64">
        <v>0.43091099999999999</v>
      </c>
      <c r="Z61" s="64">
        <v>0.43136200000000002</v>
      </c>
      <c r="AA61" s="64">
        <v>0.431558</v>
      </c>
      <c r="AB61" s="64">
        <v>0.43213200000000002</v>
      </c>
      <c r="AC61" s="64">
        <v>0.43332599999999999</v>
      </c>
      <c r="AD61" s="64">
        <v>0.43653799999999998</v>
      </c>
      <c r="AE61" s="64">
        <v>0.437579</v>
      </c>
      <c r="AF61" s="64">
        <v>0.43982100000000002</v>
      </c>
      <c r="AG61" s="64">
        <v>0.44239099999999998</v>
      </c>
      <c r="AH61" s="64">
        <v>0.44580599999999998</v>
      </c>
      <c r="AI61" s="62">
        <v>-5.0460000000000001E-3</v>
      </c>
    </row>
    <row r="62" spans="1:35" ht="15" customHeight="1">
      <c r="A62" s="18" t="s">
        <v>129</v>
      </c>
      <c r="B62" s="60" t="s">
        <v>132</v>
      </c>
      <c r="C62" s="64">
        <v>8.9409000000000002E-2</v>
      </c>
      <c r="D62" s="64">
        <v>8.7946999999999997E-2</v>
      </c>
      <c r="E62" s="64">
        <v>8.5824999999999999E-2</v>
      </c>
      <c r="F62" s="64">
        <v>8.3143999999999996E-2</v>
      </c>
      <c r="G62" s="64">
        <v>8.1043000000000004E-2</v>
      </c>
      <c r="H62" s="64">
        <v>7.8539999999999999E-2</v>
      </c>
      <c r="I62" s="64">
        <v>7.6103000000000004E-2</v>
      </c>
      <c r="J62" s="64">
        <v>7.3851E-2</v>
      </c>
      <c r="K62" s="64">
        <v>7.1606000000000003E-2</v>
      </c>
      <c r="L62" s="64">
        <v>6.9278000000000006E-2</v>
      </c>
      <c r="M62" s="64">
        <v>6.6864999999999994E-2</v>
      </c>
      <c r="N62" s="64">
        <v>6.4421000000000006E-2</v>
      </c>
      <c r="O62" s="64">
        <v>6.3281000000000004E-2</v>
      </c>
      <c r="P62" s="64">
        <v>6.2044000000000002E-2</v>
      </c>
      <c r="Q62" s="64">
        <v>6.0933000000000001E-2</v>
      </c>
      <c r="R62" s="64">
        <v>5.9680999999999998E-2</v>
      </c>
      <c r="S62" s="64">
        <v>5.8471000000000002E-2</v>
      </c>
      <c r="T62" s="64">
        <v>5.7384999999999999E-2</v>
      </c>
      <c r="U62" s="64">
        <v>5.6209000000000002E-2</v>
      </c>
      <c r="V62" s="64">
        <v>5.5024999999999998E-2</v>
      </c>
      <c r="W62" s="64">
        <v>5.3933000000000002E-2</v>
      </c>
      <c r="X62" s="64">
        <v>5.2831000000000003E-2</v>
      </c>
      <c r="Y62" s="64">
        <v>5.2283000000000003E-2</v>
      </c>
      <c r="Z62" s="64">
        <v>5.1791999999999998E-2</v>
      </c>
      <c r="AA62" s="64">
        <v>5.1248000000000002E-2</v>
      </c>
      <c r="AB62" s="64">
        <v>5.0798999999999997E-2</v>
      </c>
      <c r="AC62" s="64">
        <v>5.0387000000000001E-2</v>
      </c>
      <c r="AD62" s="64">
        <v>5.0148999999999999E-2</v>
      </c>
      <c r="AE62" s="64">
        <v>4.9715000000000002E-2</v>
      </c>
      <c r="AF62" s="64">
        <v>4.9415000000000001E-2</v>
      </c>
      <c r="AG62" s="64">
        <v>4.9187000000000002E-2</v>
      </c>
      <c r="AH62" s="64">
        <v>4.8996999999999999E-2</v>
      </c>
      <c r="AI62" s="62">
        <v>-1.9214999999999999E-2</v>
      </c>
    </row>
    <row r="63" spans="1:35" ht="15" customHeight="1">
      <c r="A63" s="18" t="s">
        <v>131</v>
      </c>
      <c r="B63" s="60" t="s">
        <v>134</v>
      </c>
      <c r="C63" s="64">
        <v>0.92732700000000001</v>
      </c>
      <c r="D63" s="64">
        <v>1.0088379999999999</v>
      </c>
      <c r="E63" s="64">
        <v>0.97111599999999998</v>
      </c>
      <c r="F63" s="64">
        <v>0.88697199999999998</v>
      </c>
      <c r="G63" s="64">
        <v>0.89194899999999999</v>
      </c>
      <c r="H63" s="64">
        <v>0.87592300000000001</v>
      </c>
      <c r="I63" s="64">
        <v>0.889297</v>
      </c>
      <c r="J63" s="64">
        <v>0.86436500000000005</v>
      </c>
      <c r="K63" s="64">
        <v>0.87566699999999997</v>
      </c>
      <c r="L63" s="64">
        <v>0.87673500000000004</v>
      </c>
      <c r="M63" s="64">
        <v>0.86275199999999996</v>
      </c>
      <c r="N63" s="64">
        <v>0.87661100000000003</v>
      </c>
      <c r="O63" s="64">
        <v>0.87746100000000005</v>
      </c>
      <c r="P63" s="64">
        <v>0.86594400000000005</v>
      </c>
      <c r="Q63" s="64">
        <v>0.87606399999999995</v>
      </c>
      <c r="R63" s="64">
        <v>0.87610900000000003</v>
      </c>
      <c r="S63" s="64">
        <v>0.87291200000000002</v>
      </c>
      <c r="T63" s="64">
        <v>0.86272700000000002</v>
      </c>
      <c r="U63" s="64">
        <v>0.869371</v>
      </c>
      <c r="V63" s="64">
        <v>0.85895600000000005</v>
      </c>
      <c r="W63" s="64">
        <v>0.85843599999999998</v>
      </c>
      <c r="X63" s="64">
        <v>0.864699</v>
      </c>
      <c r="Y63" s="64">
        <v>0.85375100000000004</v>
      </c>
      <c r="Z63" s="64">
        <v>0.85230899999999998</v>
      </c>
      <c r="AA63" s="64">
        <v>0.84980699999999998</v>
      </c>
      <c r="AB63" s="64">
        <v>0.84660400000000002</v>
      </c>
      <c r="AC63" s="64">
        <v>0.84451500000000002</v>
      </c>
      <c r="AD63" s="64">
        <v>0.843746</v>
      </c>
      <c r="AE63" s="64">
        <v>0.841557</v>
      </c>
      <c r="AF63" s="64">
        <v>0.84054899999999999</v>
      </c>
      <c r="AG63" s="64">
        <v>0.83998899999999999</v>
      </c>
      <c r="AH63" s="64">
        <v>0.84009100000000003</v>
      </c>
      <c r="AI63" s="62">
        <v>-3.1819999999999999E-3</v>
      </c>
    </row>
    <row r="64" spans="1:35" ht="15" customHeight="1">
      <c r="A64" s="18" t="s">
        <v>133</v>
      </c>
      <c r="B64" s="60" t="s">
        <v>136</v>
      </c>
      <c r="C64" s="64">
        <v>0.24548700000000001</v>
      </c>
      <c r="D64" s="64">
        <v>0.24624699999999999</v>
      </c>
      <c r="E64" s="64">
        <v>0.246891</v>
      </c>
      <c r="F64" s="64">
        <v>0.247228</v>
      </c>
      <c r="G64" s="64">
        <v>0.24740100000000001</v>
      </c>
      <c r="H64" s="64">
        <v>0.247561</v>
      </c>
      <c r="I64" s="64">
        <v>0.247747</v>
      </c>
      <c r="J64" s="64">
        <v>0.24787200000000001</v>
      </c>
      <c r="K64" s="64">
        <v>0.247948</v>
      </c>
      <c r="L64" s="64">
        <v>0.248034</v>
      </c>
      <c r="M64" s="64">
        <v>0.24811900000000001</v>
      </c>
      <c r="N64" s="64">
        <v>0.24812799999999999</v>
      </c>
      <c r="O64" s="64">
        <v>0.24811900000000001</v>
      </c>
      <c r="P64" s="64">
        <v>0.24807899999999999</v>
      </c>
      <c r="Q64" s="64">
        <v>0.247943</v>
      </c>
      <c r="R64" s="64">
        <v>0.24770400000000001</v>
      </c>
      <c r="S64" s="64">
        <v>0.24738199999999999</v>
      </c>
      <c r="T64" s="64">
        <v>0.24705099999999999</v>
      </c>
      <c r="U64" s="64">
        <v>0.246672</v>
      </c>
      <c r="V64" s="64">
        <v>0.24627099999999999</v>
      </c>
      <c r="W64" s="64">
        <v>0.24584500000000001</v>
      </c>
      <c r="X64" s="64">
        <v>0.245364</v>
      </c>
      <c r="Y64" s="64">
        <v>0.244837</v>
      </c>
      <c r="Z64" s="64">
        <v>0.24424299999999999</v>
      </c>
      <c r="AA64" s="64">
        <v>0.24363599999999999</v>
      </c>
      <c r="AB64" s="64">
        <v>0.243037</v>
      </c>
      <c r="AC64" s="64">
        <v>0.24246699999999999</v>
      </c>
      <c r="AD64" s="64">
        <v>0.241926</v>
      </c>
      <c r="AE64" s="64">
        <v>0.24138699999999999</v>
      </c>
      <c r="AF64" s="64">
        <v>0.24085799999999999</v>
      </c>
      <c r="AG64" s="64">
        <v>0.240316</v>
      </c>
      <c r="AH64" s="64">
        <v>0.23976</v>
      </c>
      <c r="AI64" s="62">
        <v>-7.6099999999999996E-4</v>
      </c>
    </row>
    <row r="65" spans="1:35" ht="15" customHeight="1">
      <c r="A65" s="18" t="s">
        <v>135</v>
      </c>
      <c r="B65" s="60" t="s">
        <v>138</v>
      </c>
      <c r="C65" s="64">
        <v>2.6409440000000002</v>
      </c>
      <c r="D65" s="64">
        <v>2.6730670000000001</v>
      </c>
      <c r="E65" s="64">
        <v>2.70635</v>
      </c>
      <c r="F65" s="64">
        <v>2.7321909999999998</v>
      </c>
      <c r="G65" s="64">
        <v>2.7524329999999999</v>
      </c>
      <c r="H65" s="64">
        <v>2.7760940000000001</v>
      </c>
      <c r="I65" s="64">
        <v>2.803131</v>
      </c>
      <c r="J65" s="64">
        <v>2.8286799999999999</v>
      </c>
      <c r="K65" s="64">
        <v>2.8535170000000001</v>
      </c>
      <c r="L65" s="64">
        <v>2.8798110000000001</v>
      </c>
      <c r="M65" s="64">
        <v>2.9085220000000001</v>
      </c>
      <c r="N65" s="64">
        <v>2.9371990000000001</v>
      </c>
      <c r="O65" s="64">
        <v>2.9673980000000002</v>
      </c>
      <c r="P65" s="64">
        <v>2.997719</v>
      </c>
      <c r="Q65" s="64">
        <v>3.0276000000000001</v>
      </c>
      <c r="R65" s="64">
        <v>3.0532080000000001</v>
      </c>
      <c r="S65" s="64">
        <v>3.0776520000000001</v>
      </c>
      <c r="T65" s="64">
        <v>3.1044260000000001</v>
      </c>
      <c r="U65" s="64">
        <v>3.132126</v>
      </c>
      <c r="V65" s="64">
        <v>3.1603249999999998</v>
      </c>
      <c r="W65" s="64">
        <v>3.1898339999999998</v>
      </c>
      <c r="X65" s="64">
        <v>3.220148</v>
      </c>
      <c r="Y65" s="64">
        <v>3.2501730000000002</v>
      </c>
      <c r="Z65" s="64">
        <v>3.2799529999999999</v>
      </c>
      <c r="AA65" s="64">
        <v>3.3107310000000001</v>
      </c>
      <c r="AB65" s="64">
        <v>3.34457</v>
      </c>
      <c r="AC65" s="64">
        <v>3.3831250000000002</v>
      </c>
      <c r="AD65" s="64">
        <v>3.4260440000000001</v>
      </c>
      <c r="AE65" s="64">
        <v>3.4711810000000001</v>
      </c>
      <c r="AF65" s="64">
        <v>3.5203720000000001</v>
      </c>
      <c r="AG65" s="64">
        <v>3.5717430000000001</v>
      </c>
      <c r="AH65" s="64">
        <v>3.6248130000000001</v>
      </c>
      <c r="AI65" s="62">
        <v>1.0267E-2</v>
      </c>
    </row>
    <row r="66" spans="1:35" ht="15" customHeight="1">
      <c r="A66" s="18" t="s">
        <v>137</v>
      </c>
      <c r="B66" s="60" t="s">
        <v>140</v>
      </c>
      <c r="C66" s="64">
        <v>0.51250099999999998</v>
      </c>
      <c r="D66" s="64">
        <v>0.52636899999999998</v>
      </c>
      <c r="E66" s="64">
        <v>0.51597700000000002</v>
      </c>
      <c r="F66" s="64">
        <v>0.504054</v>
      </c>
      <c r="G66" s="64">
        <v>0.48897299999999999</v>
      </c>
      <c r="H66" s="64">
        <v>0.47893000000000002</v>
      </c>
      <c r="I66" s="64">
        <v>0.47705999999999998</v>
      </c>
      <c r="J66" s="64">
        <v>0.475186</v>
      </c>
      <c r="K66" s="64">
        <v>0.47461300000000001</v>
      </c>
      <c r="L66" s="64">
        <v>0.47716599999999998</v>
      </c>
      <c r="M66" s="64">
        <v>0.47609899999999999</v>
      </c>
      <c r="N66" s="64">
        <v>0.47538999999999998</v>
      </c>
      <c r="O66" s="64">
        <v>0.47547800000000001</v>
      </c>
      <c r="P66" s="64">
        <v>0.47558800000000001</v>
      </c>
      <c r="Q66" s="64">
        <v>0.47572599999999998</v>
      </c>
      <c r="R66" s="64">
        <v>0.475885</v>
      </c>
      <c r="S66" s="64">
        <v>0.47606500000000002</v>
      </c>
      <c r="T66" s="64">
        <v>0.47626800000000002</v>
      </c>
      <c r="U66" s="64">
        <v>0.47649900000000001</v>
      </c>
      <c r="V66" s="64">
        <v>0.47674699999999998</v>
      </c>
      <c r="W66" s="64">
        <v>0.47701500000000002</v>
      </c>
      <c r="X66" s="64">
        <v>0.477302</v>
      </c>
      <c r="Y66" s="64">
        <v>0.47760000000000002</v>
      </c>
      <c r="Z66" s="64">
        <v>0.47791299999999998</v>
      </c>
      <c r="AA66" s="64">
        <v>0.47823700000000002</v>
      </c>
      <c r="AB66" s="64">
        <v>0.47857100000000002</v>
      </c>
      <c r="AC66" s="64">
        <v>0.47891499999999998</v>
      </c>
      <c r="AD66" s="64">
        <v>0.47926800000000003</v>
      </c>
      <c r="AE66" s="64">
        <v>0.47962700000000003</v>
      </c>
      <c r="AF66" s="64">
        <v>0.479993</v>
      </c>
      <c r="AG66" s="64">
        <v>0.48036400000000001</v>
      </c>
      <c r="AH66" s="64">
        <v>0.48074099999999997</v>
      </c>
      <c r="AI66" s="62">
        <v>-2.062E-3</v>
      </c>
    </row>
    <row r="67" spans="1:35" ht="15" customHeight="1">
      <c r="A67" s="18" t="s">
        <v>139</v>
      </c>
      <c r="B67" s="60" t="s">
        <v>142</v>
      </c>
      <c r="C67" s="64">
        <v>0.131469</v>
      </c>
      <c r="D67" s="64">
        <v>0.130998</v>
      </c>
      <c r="E67" s="64">
        <v>0.13061700000000001</v>
      </c>
      <c r="F67" s="64">
        <v>0.130166</v>
      </c>
      <c r="G67" s="64">
        <v>0.129716</v>
      </c>
      <c r="H67" s="64">
        <v>0.12923599999999999</v>
      </c>
      <c r="I67" s="64">
        <v>0.128717</v>
      </c>
      <c r="J67" s="64">
        <v>0.12820999999999999</v>
      </c>
      <c r="K67" s="64">
        <v>0.12773799999999999</v>
      </c>
      <c r="L67" s="64">
        <v>0.127329</v>
      </c>
      <c r="M67" s="64">
        <v>0.126997</v>
      </c>
      <c r="N67" s="64">
        <v>0.12667600000000001</v>
      </c>
      <c r="O67" s="64">
        <v>0.12639500000000001</v>
      </c>
      <c r="P67" s="64">
        <v>0.126142</v>
      </c>
      <c r="Q67" s="64">
        <v>0.12589600000000001</v>
      </c>
      <c r="R67" s="64">
        <v>0.12570400000000001</v>
      </c>
      <c r="S67" s="64">
        <v>0.12554999999999999</v>
      </c>
      <c r="T67" s="64">
        <v>0.12548999999999999</v>
      </c>
      <c r="U67" s="64">
        <v>0.12546399999999999</v>
      </c>
      <c r="V67" s="64">
        <v>0.125469</v>
      </c>
      <c r="W67" s="64">
        <v>0.12551200000000001</v>
      </c>
      <c r="X67" s="64">
        <v>0.125529</v>
      </c>
      <c r="Y67" s="64">
        <v>0.12553300000000001</v>
      </c>
      <c r="Z67" s="64">
        <v>0.125612</v>
      </c>
      <c r="AA67" s="64">
        <v>0.125667</v>
      </c>
      <c r="AB67" s="64">
        <v>0.12576499999999999</v>
      </c>
      <c r="AC67" s="64">
        <v>0.12594</v>
      </c>
      <c r="AD67" s="64">
        <v>0.12614400000000001</v>
      </c>
      <c r="AE67" s="64">
        <v>0.126361</v>
      </c>
      <c r="AF67" s="64">
        <v>0.12662699999999999</v>
      </c>
      <c r="AG67" s="64">
        <v>0.126863</v>
      </c>
      <c r="AH67" s="64">
        <v>0.127078</v>
      </c>
      <c r="AI67" s="62">
        <v>-1.0950000000000001E-3</v>
      </c>
    </row>
    <row r="68" spans="1:35" ht="15" customHeight="1">
      <c r="A68" s="18" t="s">
        <v>141</v>
      </c>
      <c r="B68" s="60" t="s">
        <v>144</v>
      </c>
      <c r="C68" s="64">
        <v>0.67192099999999999</v>
      </c>
      <c r="D68" s="64">
        <v>0.66721600000000003</v>
      </c>
      <c r="E68" s="64">
        <v>0.70137700000000003</v>
      </c>
      <c r="F68" s="64">
        <v>0.71380600000000005</v>
      </c>
      <c r="G68" s="64">
        <v>0.720885</v>
      </c>
      <c r="H68" s="64">
        <v>0.73513099999999998</v>
      </c>
      <c r="I68" s="64">
        <v>0.75184700000000004</v>
      </c>
      <c r="J68" s="64">
        <v>0.76075700000000002</v>
      </c>
      <c r="K68" s="64">
        <v>0.75591399999999997</v>
      </c>
      <c r="L68" s="64">
        <v>0.75647799999999998</v>
      </c>
      <c r="M68" s="64">
        <v>0.76330200000000004</v>
      </c>
      <c r="N68" s="64">
        <v>0.76538499999999998</v>
      </c>
      <c r="O68" s="64">
        <v>0.77258099999999996</v>
      </c>
      <c r="P68" s="64">
        <v>0.775926</v>
      </c>
      <c r="Q68" s="64">
        <v>0.77605999999999997</v>
      </c>
      <c r="R68" s="64">
        <v>0.77757399999999999</v>
      </c>
      <c r="S68" s="64">
        <v>0.78055399999999997</v>
      </c>
      <c r="T68" s="64">
        <v>0.79148700000000005</v>
      </c>
      <c r="U68" s="64">
        <v>0.79676000000000002</v>
      </c>
      <c r="V68" s="64">
        <v>0.80471300000000001</v>
      </c>
      <c r="W68" s="64">
        <v>0.81585600000000003</v>
      </c>
      <c r="X68" s="64">
        <v>0.82309900000000003</v>
      </c>
      <c r="Y68" s="64">
        <v>0.829399</v>
      </c>
      <c r="Z68" s="64">
        <v>0.84421900000000005</v>
      </c>
      <c r="AA68" s="64">
        <v>0.85306599999999999</v>
      </c>
      <c r="AB68" s="64">
        <v>0.86144500000000002</v>
      </c>
      <c r="AC68" s="64">
        <v>0.86952799999999997</v>
      </c>
      <c r="AD68" s="64">
        <v>0.87944999999999995</v>
      </c>
      <c r="AE68" s="64">
        <v>0.88793500000000003</v>
      </c>
      <c r="AF68" s="64">
        <v>0.89792799999999995</v>
      </c>
      <c r="AG68" s="64">
        <v>0.90513600000000005</v>
      </c>
      <c r="AH68" s="64">
        <v>0.912443</v>
      </c>
      <c r="AI68" s="62">
        <v>9.9190000000000007E-3</v>
      </c>
    </row>
    <row r="69" spans="1:35" ht="15" customHeight="1">
      <c r="A69" s="18" t="s">
        <v>143</v>
      </c>
      <c r="B69" s="59" t="s">
        <v>145</v>
      </c>
      <c r="C69" s="65">
        <v>28.112638</v>
      </c>
      <c r="D69" s="65">
        <v>28.229655999999999</v>
      </c>
      <c r="E69" s="65">
        <v>28.207280999999998</v>
      </c>
      <c r="F69" s="65">
        <v>28.009460000000001</v>
      </c>
      <c r="G69" s="65">
        <v>27.785589000000002</v>
      </c>
      <c r="H69" s="65">
        <v>27.463035999999999</v>
      </c>
      <c r="I69" s="65">
        <v>27.152018000000002</v>
      </c>
      <c r="J69" s="65">
        <v>26.878295999999999</v>
      </c>
      <c r="K69" s="65">
        <v>26.655809000000001</v>
      </c>
      <c r="L69" s="65">
        <v>26.445753</v>
      </c>
      <c r="M69" s="65">
        <v>26.240933999999999</v>
      </c>
      <c r="N69" s="65">
        <v>26.065761999999999</v>
      </c>
      <c r="O69" s="65">
        <v>25.948495999999999</v>
      </c>
      <c r="P69" s="65">
        <v>25.80217</v>
      </c>
      <c r="Q69" s="65">
        <v>25.701550999999998</v>
      </c>
      <c r="R69" s="65">
        <v>25.580608000000002</v>
      </c>
      <c r="S69" s="65">
        <v>25.470058000000002</v>
      </c>
      <c r="T69" s="65">
        <v>25.412188</v>
      </c>
      <c r="U69" s="65">
        <v>25.373760000000001</v>
      </c>
      <c r="V69" s="65">
        <v>25.339328999999999</v>
      </c>
      <c r="W69" s="65">
        <v>25.342278</v>
      </c>
      <c r="X69" s="65">
        <v>25.372105000000001</v>
      </c>
      <c r="Y69" s="65">
        <v>25.393758999999999</v>
      </c>
      <c r="Z69" s="65">
        <v>25.455908000000001</v>
      </c>
      <c r="AA69" s="65">
        <v>25.525803</v>
      </c>
      <c r="AB69" s="65">
        <v>25.624593999999998</v>
      </c>
      <c r="AC69" s="65">
        <v>25.752531000000001</v>
      </c>
      <c r="AD69" s="65">
        <v>25.930012000000001</v>
      </c>
      <c r="AE69" s="65">
        <v>26.094328000000001</v>
      </c>
      <c r="AF69" s="65">
        <v>26.300637999999999</v>
      </c>
      <c r="AG69" s="65">
        <v>26.523647</v>
      </c>
      <c r="AH69" s="65">
        <v>26.762129000000002</v>
      </c>
      <c r="AI69" s="66">
        <v>-1.5870000000000001E-3</v>
      </c>
    </row>
    <row r="71" spans="1:35" ht="15" customHeight="1">
      <c r="B71" s="59" t="s">
        <v>147</v>
      </c>
    </row>
    <row r="72" spans="1:35" ht="15" customHeight="1">
      <c r="A72" s="18" t="s">
        <v>146</v>
      </c>
      <c r="B72" s="60" t="s">
        <v>120</v>
      </c>
      <c r="C72" s="64">
        <v>8.2994579999999996</v>
      </c>
      <c r="D72" s="64">
        <v>8.2974309999999996</v>
      </c>
      <c r="E72" s="64">
        <v>8.2588670000000004</v>
      </c>
      <c r="F72" s="64">
        <v>8.1675760000000004</v>
      </c>
      <c r="G72" s="64">
        <v>8.0243540000000007</v>
      </c>
      <c r="H72" s="64">
        <v>7.8586140000000002</v>
      </c>
      <c r="I72" s="64">
        <v>7.6801620000000002</v>
      </c>
      <c r="J72" s="64">
        <v>7.5412800000000004</v>
      </c>
      <c r="K72" s="64">
        <v>7.4203780000000004</v>
      </c>
      <c r="L72" s="64">
        <v>7.3110980000000003</v>
      </c>
      <c r="M72" s="64">
        <v>7.2125899999999996</v>
      </c>
      <c r="N72" s="64">
        <v>7.1268469999999997</v>
      </c>
      <c r="O72" s="64">
        <v>7.0531100000000002</v>
      </c>
      <c r="P72" s="64">
        <v>6.9779020000000003</v>
      </c>
      <c r="Q72" s="64">
        <v>6.9087529999999999</v>
      </c>
      <c r="R72" s="64">
        <v>6.8371320000000004</v>
      </c>
      <c r="S72" s="64">
        <v>6.7657759999999998</v>
      </c>
      <c r="T72" s="64">
        <v>6.7127330000000001</v>
      </c>
      <c r="U72" s="64">
        <v>6.6661789999999996</v>
      </c>
      <c r="V72" s="64">
        <v>6.6268250000000002</v>
      </c>
      <c r="W72" s="64">
        <v>6.5956390000000003</v>
      </c>
      <c r="X72" s="64">
        <v>6.5729730000000002</v>
      </c>
      <c r="Y72" s="64">
        <v>6.552473</v>
      </c>
      <c r="Z72" s="64">
        <v>6.5389530000000002</v>
      </c>
      <c r="AA72" s="64">
        <v>6.5320929999999997</v>
      </c>
      <c r="AB72" s="64">
        <v>6.5313109999999996</v>
      </c>
      <c r="AC72" s="64">
        <v>6.536314</v>
      </c>
      <c r="AD72" s="64">
        <v>6.5523569999999998</v>
      </c>
      <c r="AE72" s="64">
        <v>6.5756370000000004</v>
      </c>
      <c r="AF72" s="64">
        <v>6.6085200000000004</v>
      </c>
      <c r="AG72" s="64">
        <v>6.6477279999999999</v>
      </c>
      <c r="AH72" s="64">
        <v>6.6932349999999996</v>
      </c>
      <c r="AI72" s="62">
        <v>-6.914E-3</v>
      </c>
    </row>
    <row r="73" spans="1:35" ht="15" customHeight="1">
      <c r="A73" s="18" t="s">
        <v>148</v>
      </c>
      <c r="B73" s="60" t="s">
        <v>122</v>
      </c>
      <c r="C73" s="64">
        <v>0.46364499999999997</v>
      </c>
      <c r="D73" s="64">
        <v>0.46393800000000002</v>
      </c>
      <c r="E73" s="64">
        <v>0.46578599999999998</v>
      </c>
      <c r="F73" s="64">
        <v>0.46665899999999999</v>
      </c>
      <c r="G73" s="64">
        <v>0.46610800000000002</v>
      </c>
      <c r="H73" s="64">
        <v>0.46401399999999998</v>
      </c>
      <c r="I73" s="64">
        <v>0.46384199999999998</v>
      </c>
      <c r="J73" s="64">
        <v>0.463561</v>
      </c>
      <c r="K73" s="64">
        <v>0.46387699999999998</v>
      </c>
      <c r="L73" s="64">
        <v>0.46449000000000001</v>
      </c>
      <c r="M73" s="64">
        <v>0.46555299999999999</v>
      </c>
      <c r="N73" s="64">
        <v>0.46645199999999998</v>
      </c>
      <c r="O73" s="64">
        <v>0.468995</v>
      </c>
      <c r="P73" s="64">
        <v>0.47097899999999998</v>
      </c>
      <c r="Q73" s="64">
        <v>0.47375400000000001</v>
      </c>
      <c r="R73" s="64">
        <v>0.476574</v>
      </c>
      <c r="S73" s="64">
        <v>0.47956399999999999</v>
      </c>
      <c r="T73" s="64">
        <v>0.48335600000000001</v>
      </c>
      <c r="U73" s="64">
        <v>0.48743799999999998</v>
      </c>
      <c r="V73" s="64">
        <v>0.49151800000000001</v>
      </c>
      <c r="W73" s="64">
        <v>0.49564900000000001</v>
      </c>
      <c r="X73" s="64">
        <v>0.500162</v>
      </c>
      <c r="Y73" s="64">
        <v>0.50509199999999999</v>
      </c>
      <c r="Z73" s="64">
        <v>0.50988299999999998</v>
      </c>
      <c r="AA73" s="64">
        <v>0.51541300000000001</v>
      </c>
      <c r="AB73" s="64">
        <v>0.52169200000000004</v>
      </c>
      <c r="AC73" s="64">
        <v>0.52834599999999998</v>
      </c>
      <c r="AD73" s="64">
        <v>0.53695999999999999</v>
      </c>
      <c r="AE73" s="64">
        <v>0.54386599999999996</v>
      </c>
      <c r="AF73" s="64">
        <v>0.55152599999999996</v>
      </c>
      <c r="AG73" s="64">
        <v>0.55940400000000001</v>
      </c>
      <c r="AH73" s="64">
        <v>0.56731500000000001</v>
      </c>
      <c r="AI73" s="62">
        <v>6.5310000000000003E-3</v>
      </c>
    </row>
    <row r="74" spans="1:35" ht="15" customHeight="1">
      <c r="A74" s="18" t="s">
        <v>149</v>
      </c>
      <c r="B74" s="60" t="s">
        <v>124</v>
      </c>
      <c r="C74" s="64">
        <v>0.115227</v>
      </c>
      <c r="D74" s="64">
        <v>0.115901</v>
      </c>
      <c r="E74" s="64">
        <v>0.116581</v>
      </c>
      <c r="F74" s="64">
        <v>0.11725099999999999</v>
      </c>
      <c r="G74" s="64">
        <v>0.117882</v>
      </c>
      <c r="H74" s="64">
        <v>0.118551</v>
      </c>
      <c r="I74" s="64">
        <v>0.11926</v>
      </c>
      <c r="J74" s="64">
        <v>0.11995</v>
      </c>
      <c r="K74" s="64">
        <v>0.120641</v>
      </c>
      <c r="L74" s="64">
        <v>0.12134</v>
      </c>
      <c r="M74" s="64">
        <v>0.122028</v>
      </c>
      <c r="N74" s="64">
        <v>0.122645</v>
      </c>
      <c r="O74" s="64">
        <v>0.12329</v>
      </c>
      <c r="P74" s="64">
        <v>0.123892</v>
      </c>
      <c r="Q74" s="64">
        <v>0.124421</v>
      </c>
      <c r="R74" s="64">
        <v>0.12492399999999999</v>
      </c>
      <c r="S74" s="64">
        <v>0.12542900000000001</v>
      </c>
      <c r="T74" s="64">
        <v>0.125889</v>
      </c>
      <c r="U74" s="64">
        <v>0.12637499999999999</v>
      </c>
      <c r="V74" s="64">
        <v>0.12679099999999999</v>
      </c>
      <c r="W74" s="64">
        <v>0.12717300000000001</v>
      </c>
      <c r="X74" s="64">
        <v>0.127473</v>
      </c>
      <c r="Y74" s="64">
        <v>0.12779799999999999</v>
      </c>
      <c r="Z74" s="64">
        <v>0.12806300000000001</v>
      </c>
      <c r="AA74" s="64">
        <v>0.12831100000000001</v>
      </c>
      <c r="AB74" s="64">
        <v>0.12853899999999999</v>
      </c>
      <c r="AC74" s="64">
        <v>0.12875300000000001</v>
      </c>
      <c r="AD74" s="64">
        <v>0.12895599999999999</v>
      </c>
      <c r="AE74" s="64">
        <v>0.12916</v>
      </c>
      <c r="AF74" s="64">
        <v>0.129386</v>
      </c>
      <c r="AG74" s="64">
        <v>0.12965699999999999</v>
      </c>
      <c r="AH74" s="64">
        <v>0.12998299999999999</v>
      </c>
      <c r="AI74" s="62">
        <v>3.895E-3</v>
      </c>
    </row>
    <row r="75" spans="1:35" ht="15" customHeight="1">
      <c r="A75" s="18" t="s">
        <v>150</v>
      </c>
      <c r="B75" s="60" t="s">
        <v>126</v>
      </c>
      <c r="C75" s="64">
        <v>2.827296</v>
      </c>
      <c r="D75" s="64">
        <v>2.8381769999999999</v>
      </c>
      <c r="E75" s="64">
        <v>2.8615330000000001</v>
      </c>
      <c r="F75" s="64">
        <v>2.8774790000000001</v>
      </c>
      <c r="G75" s="64">
        <v>2.8904100000000001</v>
      </c>
      <c r="H75" s="64">
        <v>2.883003</v>
      </c>
      <c r="I75" s="64">
        <v>2.873901</v>
      </c>
      <c r="J75" s="64">
        <v>2.859937</v>
      </c>
      <c r="K75" s="64">
        <v>2.8467769999999999</v>
      </c>
      <c r="L75" s="64">
        <v>2.829164</v>
      </c>
      <c r="M75" s="64">
        <v>2.8111160000000002</v>
      </c>
      <c r="N75" s="64">
        <v>2.7852190000000001</v>
      </c>
      <c r="O75" s="64">
        <v>2.7753410000000001</v>
      </c>
      <c r="P75" s="64">
        <v>2.7602579999999999</v>
      </c>
      <c r="Q75" s="64">
        <v>2.7520319999999998</v>
      </c>
      <c r="R75" s="64">
        <v>2.7423989999999998</v>
      </c>
      <c r="S75" s="64">
        <v>2.740685</v>
      </c>
      <c r="T75" s="64">
        <v>2.7438159999999998</v>
      </c>
      <c r="U75" s="64">
        <v>2.7465440000000001</v>
      </c>
      <c r="V75" s="64">
        <v>2.7515149999999999</v>
      </c>
      <c r="W75" s="64">
        <v>2.7579820000000002</v>
      </c>
      <c r="X75" s="64">
        <v>2.7674479999999999</v>
      </c>
      <c r="Y75" s="64">
        <v>2.7806380000000002</v>
      </c>
      <c r="Z75" s="64">
        <v>2.797015</v>
      </c>
      <c r="AA75" s="64">
        <v>2.8143769999999999</v>
      </c>
      <c r="AB75" s="64">
        <v>2.8386049999999998</v>
      </c>
      <c r="AC75" s="64">
        <v>2.8677969999999999</v>
      </c>
      <c r="AD75" s="64">
        <v>2.9048660000000002</v>
      </c>
      <c r="AE75" s="64">
        <v>2.9319310000000001</v>
      </c>
      <c r="AF75" s="64">
        <v>2.966593</v>
      </c>
      <c r="AG75" s="64">
        <v>3.0034960000000002</v>
      </c>
      <c r="AH75" s="64">
        <v>3.0408949999999999</v>
      </c>
      <c r="AI75" s="62">
        <v>2.3519999999999999E-3</v>
      </c>
    </row>
    <row r="76" spans="1:35" ht="15" customHeight="1">
      <c r="A76" s="18" t="s">
        <v>151</v>
      </c>
      <c r="B76" s="60" t="s">
        <v>128</v>
      </c>
      <c r="C76" s="64">
        <v>2.3255000000000001E-2</v>
      </c>
      <c r="D76" s="64">
        <v>2.3671000000000001E-2</v>
      </c>
      <c r="E76" s="64">
        <v>2.4065E-2</v>
      </c>
      <c r="F76" s="64">
        <v>2.4389999999999998E-2</v>
      </c>
      <c r="G76" s="64">
        <v>2.4702999999999999E-2</v>
      </c>
      <c r="H76" s="64">
        <v>2.5016E-2</v>
      </c>
      <c r="I76" s="64">
        <v>2.5316999999999999E-2</v>
      </c>
      <c r="J76" s="64">
        <v>2.5614000000000001E-2</v>
      </c>
      <c r="K76" s="64">
        <v>2.5898999999999998E-2</v>
      </c>
      <c r="L76" s="64">
        <v>2.6196000000000001E-2</v>
      </c>
      <c r="M76" s="64">
        <v>2.6491000000000001E-2</v>
      </c>
      <c r="N76" s="64">
        <v>2.6709E-2</v>
      </c>
      <c r="O76" s="64">
        <v>2.7018E-2</v>
      </c>
      <c r="P76" s="64">
        <v>2.7313E-2</v>
      </c>
      <c r="Q76" s="64">
        <v>2.7597E-2</v>
      </c>
      <c r="R76" s="64">
        <v>2.7855999999999999E-2</v>
      </c>
      <c r="S76" s="64">
        <v>2.8129999999999999E-2</v>
      </c>
      <c r="T76" s="64">
        <v>2.8393000000000002E-2</v>
      </c>
      <c r="U76" s="64">
        <v>2.8663000000000001E-2</v>
      </c>
      <c r="V76" s="64">
        <v>2.8931999999999999E-2</v>
      </c>
      <c r="W76" s="64">
        <v>2.9201999999999999E-2</v>
      </c>
      <c r="X76" s="64">
        <v>2.9463E-2</v>
      </c>
      <c r="Y76" s="64">
        <v>2.972E-2</v>
      </c>
      <c r="Z76" s="64">
        <v>2.9973E-2</v>
      </c>
      <c r="AA76" s="64">
        <v>3.0235000000000001E-2</v>
      </c>
      <c r="AB76" s="64">
        <v>3.0498999999999998E-2</v>
      </c>
      <c r="AC76" s="64">
        <v>3.0761E-2</v>
      </c>
      <c r="AD76" s="64">
        <v>3.1043000000000001E-2</v>
      </c>
      <c r="AE76" s="64">
        <v>3.1319E-2</v>
      </c>
      <c r="AF76" s="64">
        <v>3.1608999999999998E-2</v>
      </c>
      <c r="AG76" s="64">
        <v>3.1884999999999997E-2</v>
      </c>
      <c r="AH76" s="64">
        <v>3.2168000000000002E-2</v>
      </c>
      <c r="AI76" s="62">
        <v>1.0521000000000001E-2</v>
      </c>
    </row>
    <row r="77" spans="1:35" ht="15" customHeight="1">
      <c r="A77" s="18" t="s">
        <v>152</v>
      </c>
      <c r="B77" s="60" t="s">
        <v>130</v>
      </c>
      <c r="C77" s="64">
        <v>0.24742500000000001</v>
      </c>
      <c r="D77" s="64">
        <v>0.235349</v>
      </c>
      <c r="E77" s="64">
        <v>0.22429399999999999</v>
      </c>
      <c r="F77" s="64">
        <v>0.22170300000000001</v>
      </c>
      <c r="G77" s="64">
        <v>0.22045799999999999</v>
      </c>
      <c r="H77" s="64">
        <v>0.21718599999999999</v>
      </c>
      <c r="I77" s="64">
        <v>0.211368</v>
      </c>
      <c r="J77" s="64">
        <v>0.21512300000000001</v>
      </c>
      <c r="K77" s="64">
        <v>0.21487100000000001</v>
      </c>
      <c r="L77" s="64">
        <v>0.214751</v>
      </c>
      <c r="M77" s="64">
        <v>0.21241499999999999</v>
      </c>
      <c r="N77" s="64">
        <v>0.21002999999999999</v>
      </c>
      <c r="O77" s="64">
        <v>0.20951500000000001</v>
      </c>
      <c r="P77" s="64">
        <v>0.20926700000000001</v>
      </c>
      <c r="Q77" s="64">
        <v>0.209119</v>
      </c>
      <c r="R77" s="64">
        <v>0.20902899999999999</v>
      </c>
      <c r="S77" s="64">
        <v>0.20796100000000001</v>
      </c>
      <c r="T77" s="64">
        <v>0.20799300000000001</v>
      </c>
      <c r="U77" s="64">
        <v>0.20749400000000001</v>
      </c>
      <c r="V77" s="64">
        <v>0.20572799999999999</v>
      </c>
      <c r="W77" s="64">
        <v>0.205676</v>
      </c>
      <c r="X77" s="64">
        <v>0.20463999999999999</v>
      </c>
      <c r="Y77" s="64">
        <v>0.20417199999999999</v>
      </c>
      <c r="Z77" s="64">
        <v>0.20435200000000001</v>
      </c>
      <c r="AA77" s="64">
        <v>0.204426</v>
      </c>
      <c r="AB77" s="64">
        <v>0.20468800000000001</v>
      </c>
      <c r="AC77" s="64">
        <v>0.20524800000000001</v>
      </c>
      <c r="AD77" s="64">
        <v>0.206758</v>
      </c>
      <c r="AE77" s="64">
        <v>0.207232</v>
      </c>
      <c r="AF77" s="64">
        <v>0.20827699999999999</v>
      </c>
      <c r="AG77" s="64">
        <v>0.209481</v>
      </c>
      <c r="AH77" s="64">
        <v>0.211086</v>
      </c>
      <c r="AI77" s="62">
        <v>-5.1110000000000001E-3</v>
      </c>
    </row>
    <row r="78" spans="1:35" ht="15" customHeight="1">
      <c r="A78" s="18" t="s">
        <v>153</v>
      </c>
      <c r="B78" s="60" t="s">
        <v>132</v>
      </c>
      <c r="C78" s="64">
        <v>4.2333000000000003E-2</v>
      </c>
      <c r="D78" s="64">
        <v>4.1603000000000001E-2</v>
      </c>
      <c r="E78" s="64">
        <v>4.0634999999999998E-2</v>
      </c>
      <c r="F78" s="64">
        <v>3.9399999999999998E-2</v>
      </c>
      <c r="G78" s="64">
        <v>3.8405000000000002E-2</v>
      </c>
      <c r="H78" s="64">
        <v>3.7228999999999998E-2</v>
      </c>
      <c r="I78" s="64">
        <v>3.6080000000000001E-2</v>
      </c>
      <c r="J78" s="64">
        <v>3.5014000000000003E-2</v>
      </c>
      <c r="K78" s="64">
        <v>3.3952999999999997E-2</v>
      </c>
      <c r="L78" s="64">
        <v>3.2850999999999998E-2</v>
      </c>
      <c r="M78" s="64">
        <v>3.1706999999999999E-2</v>
      </c>
      <c r="N78" s="64">
        <v>3.0539E-2</v>
      </c>
      <c r="O78" s="64">
        <v>3.0006000000000001E-2</v>
      </c>
      <c r="P78" s="64">
        <v>2.9419000000000001E-2</v>
      </c>
      <c r="Q78" s="64">
        <v>2.8888E-2</v>
      </c>
      <c r="R78" s="64">
        <v>2.8289999999999999E-2</v>
      </c>
      <c r="S78" s="64">
        <v>2.7720000000000002E-2</v>
      </c>
      <c r="T78" s="64">
        <v>2.7203999999999999E-2</v>
      </c>
      <c r="U78" s="64">
        <v>2.666E-2</v>
      </c>
      <c r="V78" s="64">
        <v>2.6100999999999999E-2</v>
      </c>
      <c r="W78" s="64">
        <v>2.5585E-2</v>
      </c>
      <c r="X78" s="64">
        <v>2.5052000000000001E-2</v>
      </c>
      <c r="Y78" s="64">
        <v>2.4795000000000001E-2</v>
      </c>
      <c r="Z78" s="64">
        <v>2.4559000000000001E-2</v>
      </c>
      <c r="AA78" s="64">
        <v>2.4299999999999999E-2</v>
      </c>
      <c r="AB78" s="64">
        <v>2.4087999999999998E-2</v>
      </c>
      <c r="AC78" s="64">
        <v>2.3893000000000001E-2</v>
      </c>
      <c r="AD78" s="64">
        <v>2.3781E-2</v>
      </c>
      <c r="AE78" s="64">
        <v>2.3574000000000001E-2</v>
      </c>
      <c r="AF78" s="64">
        <v>2.3429999999999999E-2</v>
      </c>
      <c r="AG78" s="64">
        <v>2.3321999999999999E-2</v>
      </c>
      <c r="AH78" s="64">
        <v>2.3231000000000002E-2</v>
      </c>
      <c r="AI78" s="62">
        <v>-1.9171000000000001E-2</v>
      </c>
    </row>
    <row r="79" spans="1:35" ht="15" customHeight="1">
      <c r="A79" s="18" t="s">
        <v>154</v>
      </c>
      <c r="B79" s="60" t="s">
        <v>134</v>
      </c>
      <c r="C79" s="64">
        <v>0.41904400000000003</v>
      </c>
      <c r="D79" s="64">
        <v>0.45932400000000001</v>
      </c>
      <c r="E79" s="64">
        <v>0.44025500000000001</v>
      </c>
      <c r="F79" s="64">
        <v>0.39814699999999997</v>
      </c>
      <c r="G79" s="64">
        <v>0.4</v>
      </c>
      <c r="H79" s="64">
        <v>0.39439400000000002</v>
      </c>
      <c r="I79" s="64">
        <v>0.39922200000000002</v>
      </c>
      <c r="J79" s="64">
        <v>0.39042500000000002</v>
      </c>
      <c r="K79" s="64">
        <v>0.394511</v>
      </c>
      <c r="L79" s="64">
        <v>0.39495000000000002</v>
      </c>
      <c r="M79" s="64">
        <v>0.39003300000000002</v>
      </c>
      <c r="N79" s="64">
        <v>0.394978</v>
      </c>
      <c r="O79" s="64">
        <v>0.39536399999999999</v>
      </c>
      <c r="P79" s="64">
        <v>0.39130700000000002</v>
      </c>
      <c r="Q79" s="64">
        <v>0.39493099999999998</v>
      </c>
      <c r="R79" s="64">
        <v>0.39496900000000001</v>
      </c>
      <c r="S79" s="64">
        <v>0.39388800000000002</v>
      </c>
      <c r="T79" s="64">
        <v>0.39029199999999997</v>
      </c>
      <c r="U79" s="64">
        <v>0.39277800000000002</v>
      </c>
      <c r="V79" s="64">
        <v>0.38911699999999999</v>
      </c>
      <c r="W79" s="64">
        <v>0.38897999999999999</v>
      </c>
      <c r="X79" s="64">
        <v>0.39118900000000001</v>
      </c>
      <c r="Y79" s="64">
        <v>0.387353</v>
      </c>
      <c r="Z79" s="64">
        <v>0.38686100000000001</v>
      </c>
      <c r="AA79" s="64">
        <v>0.38600800000000002</v>
      </c>
      <c r="AB79" s="64">
        <v>0.38491500000000001</v>
      </c>
      <c r="AC79" s="64">
        <v>0.38422600000000001</v>
      </c>
      <c r="AD79" s="64">
        <v>0.38400499999999999</v>
      </c>
      <c r="AE79" s="64">
        <v>0.38326900000000003</v>
      </c>
      <c r="AF79" s="64">
        <v>0.382965</v>
      </c>
      <c r="AG79" s="64">
        <v>0.38282300000000002</v>
      </c>
      <c r="AH79" s="64">
        <v>0.382909</v>
      </c>
      <c r="AI79" s="62">
        <v>-2.905E-3</v>
      </c>
    </row>
    <row r="80" spans="1:35" ht="15" customHeight="1">
      <c r="A80" s="18" t="s">
        <v>155</v>
      </c>
      <c r="B80" s="60" t="s">
        <v>136</v>
      </c>
      <c r="C80" s="64">
        <v>0.13308</v>
      </c>
      <c r="D80" s="64">
        <v>0.13350000000000001</v>
      </c>
      <c r="E80" s="64">
        <v>0.133858</v>
      </c>
      <c r="F80" s="64">
        <v>0.134049</v>
      </c>
      <c r="G80" s="64">
        <v>0.13415199999999999</v>
      </c>
      <c r="H80" s="64">
        <v>0.13424700000000001</v>
      </c>
      <c r="I80" s="64">
        <v>0.134378</v>
      </c>
      <c r="J80" s="64">
        <v>0.13447700000000001</v>
      </c>
      <c r="K80" s="64">
        <v>0.134548</v>
      </c>
      <c r="L80" s="64">
        <v>0.13462499999999999</v>
      </c>
      <c r="M80" s="64">
        <v>0.13470099999999999</v>
      </c>
      <c r="N80" s="64">
        <v>0.134737</v>
      </c>
      <c r="O80" s="64">
        <v>0.13476199999999999</v>
      </c>
      <c r="P80" s="64">
        <v>0.134771</v>
      </c>
      <c r="Q80" s="64">
        <v>0.13472700000000001</v>
      </c>
      <c r="R80" s="64">
        <v>0.134629</v>
      </c>
      <c r="S80" s="64">
        <v>0.13448399999999999</v>
      </c>
      <c r="T80" s="64">
        <v>0.134326</v>
      </c>
      <c r="U80" s="64">
        <v>0.13414300000000001</v>
      </c>
      <c r="V80" s="64">
        <v>0.13394700000000001</v>
      </c>
      <c r="W80" s="64">
        <v>0.133738</v>
      </c>
      <c r="X80" s="64">
        <v>0.13349800000000001</v>
      </c>
      <c r="Y80" s="64">
        <v>0.13322999999999999</v>
      </c>
      <c r="Z80" s="64">
        <v>0.13292499999999999</v>
      </c>
      <c r="AA80" s="64">
        <v>0.13261300000000001</v>
      </c>
      <c r="AB80" s="64">
        <v>0.13230500000000001</v>
      </c>
      <c r="AC80" s="64">
        <v>0.13201299999999999</v>
      </c>
      <c r="AD80" s="64">
        <v>0.13173699999999999</v>
      </c>
      <c r="AE80" s="64">
        <v>0.13146099999999999</v>
      </c>
      <c r="AF80" s="64">
        <v>0.131191</v>
      </c>
      <c r="AG80" s="64">
        <v>0.130914</v>
      </c>
      <c r="AH80" s="64">
        <v>0.130629</v>
      </c>
      <c r="AI80" s="62">
        <v>-5.9999999999999995E-4</v>
      </c>
    </row>
    <row r="81" spans="1:35" ht="15" customHeight="1">
      <c r="A81" s="18" t="s">
        <v>156</v>
      </c>
      <c r="B81" s="60" t="s">
        <v>138</v>
      </c>
      <c r="C81" s="64">
        <v>1.2774190000000001</v>
      </c>
      <c r="D81" s="64">
        <v>1.2929409999999999</v>
      </c>
      <c r="E81" s="64">
        <v>1.309023</v>
      </c>
      <c r="F81" s="64">
        <v>1.321509</v>
      </c>
      <c r="G81" s="64">
        <v>1.3312900000000001</v>
      </c>
      <c r="H81" s="64">
        <v>1.3427230000000001</v>
      </c>
      <c r="I81" s="64">
        <v>1.3557900000000001</v>
      </c>
      <c r="J81" s="64">
        <v>1.3681369999999999</v>
      </c>
      <c r="K81" s="64">
        <v>1.3801410000000001</v>
      </c>
      <c r="L81" s="64">
        <v>1.3928480000000001</v>
      </c>
      <c r="M81" s="64">
        <v>1.4067240000000001</v>
      </c>
      <c r="N81" s="64">
        <v>1.4205829999999999</v>
      </c>
      <c r="O81" s="64">
        <v>1.4351780000000001</v>
      </c>
      <c r="P81" s="64">
        <v>1.449832</v>
      </c>
      <c r="Q81" s="64">
        <v>1.464272</v>
      </c>
      <c r="R81" s="64">
        <v>1.4766490000000001</v>
      </c>
      <c r="S81" s="64">
        <v>1.4884630000000001</v>
      </c>
      <c r="T81" s="64">
        <v>1.5014019999999999</v>
      </c>
      <c r="U81" s="64">
        <v>1.5147889999999999</v>
      </c>
      <c r="V81" s="64">
        <v>1.528416</v>
      </c>
      <c r="W81" s="64">
        <v>1.5426770000000001</v>
      </c>
      <c r="X81" s="64">
        <v>1.5573269999999999</v>
      </c>
      <c r="Y81" s="64">
        <v>1.571836</v>
      </c>
      <c r="Z81" s="64">
        <v>1.586228</v>
      </c>
      <c r="AA81" s="64">
        <v>1.6011010000000001</v>
      </c>
      <c r="AB81" s="64">
        <v>1.6174539999999999</v>
      </c>
      <c r="AC81" s="64">
        <v>1.636085</v>
      </c>
      <c r="AD81" s="64">
        <v>1.656825</v>
      </c>
      <c r="AE81" s="64">
        <v>1.6786369999999999</v>
      </c>
      <c r="AF81" s="64">
        <v>1.702407</v>
      </c>
      <c r="AG81" s="64">
        <v>1.727231</v>
      </c>
      <c r="AH81" s="64">
        <v>1.7528760000000001</v>
      </c>
      <c r="AI81" s="62">
        <v>1.0259000000000001E-2</v>
      </c>
    </row>
    <row r="82" spans="1:35" ht="15" customHeight="1">
      <c r="A82" s="18" t="s">
        <v>157</v>
      </c>
      <c r="B82" s="60" t="s">
        <v>140</v>
      </c>
      <c r="C82" s="64">
        <v>0.245757</v>
      </c>
      <c r="D82" s="64">
        <v>0.25195600000000001</v>
      </c>
      <c r="E82" s="64">
        <v>0.24727399999999999</v>
      </c>
      <c r="F82" s="64">
        <v>0.24185499999999999</v>
      </c>
      <c r="G82" s="64">
        <v>0.23461799999999999</v>
      </c>
      <c r="H82" s="64">
        <v>0.22980800000000001</v>
      </c>
      <c r="I82" s="64">
        <v>0.22891800000000001</v>
      </c>
      <c r="J82" s="64">
        <v>0.228018</v>
      </c>
      <c r="K82" s="64">
        <v>0.227745</v>
      </c>
      <c r="L82" s="64">
        <v>0.22897000000000001</v>
      </c>
      <c r="M82" s="64">
        <v>0.22845399999999999</v>
      </c>
      <c r="N82" s="64">
        <v>0.228098</v>
      </c>
      <c r="O82" s="64">
        <v>0.22814899999999999</v>
      </c>
      <c r="P82" s="64">
        <v>0.22819700000000001</v>
      </c>
      <c r="Q82" s="64">
        <v>0.22825300000000001</v>
      </c>
      <c r="R82" s="64">
        <v>0.22831799999999999</v>
      </c>
      <c r="S82" s="64">
        <v>0.228408</v>
      </c>
      <c r="T82" s="64">
        <v>0.22850100000000001</v>
      </c>
      <c r="U82" s="64">
        <v>0.228635</v>
      </c>
      <c r="V82" s="64">
        <v>0.22875499999999999</v>
      </c>
      <c r="W82" s="64">
        <v>0.22888500000000001</v>
      </c>
      <c r="X82" s="64">
        <v>0.22899900000000001</v>
      </c>
      <c r="Y82" s="64">
        <v>0.22914799999999999</v>
      </c>
      <c r="Z82" s="64">
        <v>0.22929099999999999</v>
      </c>
      <c r="AA82" s="64">
        <v>0.22944500000000001</v>
      </c>
      <c r="AB82" s="64">
        <v>0.22960700000000001</v>
      </c>
      <c r="AC82" s="64">
        <v>0.22977500000000001</v>
      </c>
      <c r="AD82" s="64">
        <v>0.22994500000000001</v>
      </c>
      <c r="AE82" s="64">
        <v>0.23011400000000001</v>
      </c>
      <c r="AF82" s="64">
        <v>0.23028799999999999</v>
      </c>
      <c r="AG82" s="64">
        <v>0.230466</v>
      </c>
      <c r="AH82" s="64">
        <v>0.23064699999999999</v>
      </c>
      <c r="AI82" s="62">
        <v>-2.0449999999999999E-3</v>
      </c>
    </row>
    <row r="83" spans="1:35" ht="15" customHeight="1">
      <c r="A83" s="18" t="s">
        <v>158</v>
      </c>
      <c r="B83" s="60" t="s">
        <v>142</v>
      </c>
      <c r="C83" s="64">
        <v>6.2101000000000003E-2</v>
      </c>
      <c r="D83" s="64">
        <v>6.1879000000000003E-2</v>
      </c>
      <c r="E83" s="64">
        <v>6.1698999999999997E-2</v>
      </c>
      <c r="F83" s="64">
        <v>6.1485999999999999E-2</v>
      </c>
      <c r="G83" s="64">
        <v>6.1273000000000001E-2</v>
      </c>
      <c r="H83" s="64">
        <v>6.1046999999999997E-2</v>
      </c>
      <c r="I83" s="64">
        <v>6.0801000000000001E-2</v>
      </c>
      <c r="J83" s="64">
        <v>6.0561999999999998E-2</v>
      </c>
      <c r="K83" s="64">
        <v>6.0338999999999997E-2</v>
      </c>
      <c r="L83" s="64">
        <v>6.0145999999999998E-2</v>
      </c>
      <c r="M83" s="64">
        <v>5.9989000000000001E-2</v>
      </c>
      <c r="N83" s="64">
        <v>5.9838000000000002E-2</v>
      </c>
      <c r="O83" s="64">
        <v>5.9705000000000001E-2</v>
      </c>
      <c r="P83" s="64">
        <v>5.9584999999999999E-2</v>
      </c>
      <c r="Q83" s="64">
        <v>5.9469000000000001E-2</v>
      </c>
      <c r="R83" s="64">
        <v>5.9378E-2</v>
      </c>
      <c r="S83" s="64">
        <v>5.9305999999999998E-2</v>
      </c>
      <c r="T83" s="64">
        <v>5.9277000000000003E-2</v>
      </c>
      <c r="U83" s="64">
        <v>5.9264999999999998E-2</v>
      </c>
      <c r="V83" s="64">
        <v>5.9268000000000001E-2</v>
      </c>
      <c r="W83" s="64">
        <v>5.9288E-2</v>
      </c>
      <c r="X83" s="64">
        <v>5.9296000000000001E-2</v>
      </c>
      <c r="Y83" s="64">
        <v>5.9297999999999997E-2</v>
      </c>
      <c r="Z83" s="64">
        <v>5.9334999999999999E-2</v>
      </c>
      <c r="AA83" s="64">
        <v>5.9360999999999997E-2</v>
      </c>
      <c r="AB83" s="64">
        <v>5.9407000000000001E-2</v>
      </c>
      <c r="AC83" s="64">
        <v>5.9490000000000001E-2</v>
      </c>
      <c r="AD83" s="64">
        <v>5.9586E-2</v>
      </c>
      <c r="AE83" s="64">
        <v>5.9687999999999998E-2</v>
      </c>
      <c r="AF83" s="64">
        <v>5.9813999999999999E-2</v>
      </c>
      <c r="AG83" s="64">
        <v>5.9926E-2</v>
      </c>
      <c r="AH83" s="64">
        <v>6.0026999999999997E-2</v>
      </c>
      <c r="AI83" s="62">
        <v>-1.0950000000000001E-3</v>
      </c>
    </row>
    <row r="84" spans="1:35" ht="15" customHeight="1">
      <c r="A84" s="18" t="s">
        <v>159</v>
      </c>
      <c r="B84" s="60" t="s">
        <v>144</v>
      </c>
      <c r="C84" s="64">
        <v>0.31739299999999998</v>
      </c>
      <c r="D84" s="64">
        <v>0.31517099999999998</v>
      </c>
      <c r="E84" s="64">
        <v>0.33130700000000002</v>
      </c>
      <c r="F84" s="64">
        <v>0.33717799999999998</v>
      </c>
      <c r="G84" s="64">
        <v>0.34052199999999999</v>
      </c>
      <c r="H84" s="64">
        <v>0.34725099999999998</v>
      </c>
      <c r="I84" s="64">
        <v>0.35514699999999999</v>
      </c>
      <c r="J84" s="64">
        <v>0.35935600000000001</v>
      </c>
      <c r="K84" s="64">
        <v>0.357068</v>
      </c>
      <c r="L84" s="64">
        <v>0.35733500000000001</v>
      </c>
      <c r="M84" s="64">
        <v>0.36055799999999999</v>
      </c>
      <c r="N84" s="64">
        <v>0.36154199999999997</v>
      </c>
      <c r="O84" s="64">
        <v>0.36494100000000002</v>
      </c>
      <c r="P84" s="64">
        <v>0.36652099999999999</v>
      </c>
      <c r="Q84" s="64">
        <v>0.36658499999999999</v>
      </c>
      <c r="R84" s="64">
        <v>0.36730000000000002</v>
      </c>
      <c r="S84" s="64">
        <v>0.36870799999999998</v>
      </c>
      <c r="T84" s="64">
        <v>0.37387199999999998</v>
      </c>
      <c r="U84" s="64">
        <v>0.376363</v>
      </c>
      <c r="V84" s="64">
        <v>0.38012000000000001</v>
      </c>
      <c r="W84" s="64">
        <v>0.38538299999999998</v>
      </c>
      <c r="X84" s="64">
        <v>0.38880399999999998</v>
      </c>
      <c r="Y84" s="64">
        <v>0.39178000000000002</v>
      </c>
      <c r="Z84" s="64">
        <v>0.398781</v>
      </c>
      <c r="AA84" s="64">
        <v>0.40295999999999998</v>
      </c>
      <c r="AB84" s="64">
        <v>0.406918</v>
      </c>
      <c r="AC84" s="64">
        <v>0.41073599999999999</v>
      </c>
      <c r="AD84" s="64">
        <v>0.41542299999999999</v>
      </c>
      <c r="AE84" s="64">
        <v>0.419431</v>
      </c>
      <c r="AF84" s="64">
        <v>0.424151</v>
      </c>
      <c r="AG84" s="64">
        <v>0.42755599999999999</v>
      </c>
      <c r="AH84" s="64">
        <v>0.431008</v>
      </c>
      <c r="AI84" s="62">
        <v>9.9190000000000007E-3</v>
      </c>
    </row>
    <row r="85" spans="1:35" ht="15" customHeight="1">
      <c r="A85" s="18" t="s">
        <v>160</v>
      </c>
      <c r="B85" s="59" t="s">
        <v>145</v>
      </c>
      <c r="C85" s="65">
        <v>14.473433</v>
      </c>
      <c r="D85" s="65">
        <v>14.53084</v>
      </c>
      <c r="E85" s="65">
        <v>14.515177</v>
      </c>
      <c r="F85" s="65">
        <v>14.408682000000001</v>
      </c>
      <c r="G85" s="65">
        <v>14.284176</v>
      </c>
      <c r="H85" s="65">
        <v>14.113085</v>
      </c>
      <c r="I85" s="65">
        <v>13.944188</v>
      </c>
      <c r="J85" s="65">
        <v>13.801455000000001</v>
      </c>
      <c r="K85" s="65">
        <v>13.680749</v>
      </c>
      <c r="L85" s="65">
        <v>13.568763000000001</v>
      </c>
      <c r="M85" s="65">
        <v>13.462358</v>
      </c>
      <c r="N85" s="65">
        <v>13.368217</v>
      </c>
      <c r="O85" s="65">
        <v>13.305375</v>
      </c>
      <c r="P85" s="65">
        <v>13.229243</v>
      </c>
      <c r="Q85" s="65">
        <v>13.172801</v>
      </c>
      <c r="R85" s="65">
        <v>13.107445999999999</v>
      </c>
      <c r="S85" s="65">
        <v>13.048519000000001</v>
      </c>
      <c r="T85" s="65">
        <v>13.017054999999999</v>
      </c>
      <c r="U85" s="65">
        <v>12.995324999999999</v>
      </c>
      <c r="V85" s="65">
        <v>12.977034</v>
      </c>
      <c r="W85" s="65">
        <v>12.975856</v>
      </c>
      <c r="X85" s="65">
        <v>12.986323000000001</v>
      </c>
      <c r="Y85" s="65">
        <v>12.997332999999999</v>
      </c>
      <c r="Z85" s="65">
        <v>13.026218</v>
      </c>
      <c r="AA85" s="65">
        <v>13.060641</v>
      </c>
      <c r="AB85" s="65">
        <v>13.110025</v>
      </c>
      <c r="AC85" s="65">
        <v>13.173438000000001</v>
      </c>
      <c r="AD85" s="65">
        <v>13.26224</v>
      </c>
      <c r="AE85" s="65">
        <v>13.345319999999999</v>
      </c>
      <c r="AF85" s="65">
        <v>13.450161</v>
      </c>
      <c r="AG85" s="65">
        <v>13.563889</v>
      </c>
      <c r="AH85" s="65">
        <v>13.686009</v>
      </c>
      <c r="AI85" s="66">
        <v>-1.8029999999999999E-3</v>
      </c>
    </row>
    <row r="86" spans="1:35" ht="15" customHeight="1" thickBot="1"/>
    <row r="87" spans="1:35" ht="15" customHeight="1">
      <c r="B87" s="169" t="s">
        <v>161</v>
      </c>
      <c r="C87" s="169"/>
      <c r="D87" s="169"/>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row>
    <row r="88" spans="1:35" ht="15" customHeight="1">
      <c r="B88" s="24" t="s">
        <v>162</v>
      </c>
    </row>
    <row r="89" spans="1:35" ht="15" customHeight="1">
      <c r="B89" s="24" t="s">
        <v>163</v>
      </c>
    </row>
    <row r="90" spans="1:35" ht="15" customHeight="1">
      <c r="B90" s="24" t="s">
        <v>287</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288</v>
      </c>
    </row>
    <row r="97" spans="2:2" ht="15" customHeight="1">
      <c r="B97" s="24" t="s">
        <v>289</v>
      </c>
    </row>
  </sheetData>
  <mergeCells count="1">
    <mergeCell ref="B87:AI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290</v>
      </c>
    </row>
    <row r="2" spans="1:2">
      <c r="A2" s="67" t="s">
        <v>291</v>
      </c>
      <c r="B2" s="68" t="s">
        <v>292</v>
      </c>
    </row>
    <row r="3" spans="1:2">
      <c r="A3" s="69">
        <v>43101</v>
      </c>
      <c r="B3" s="68" t="s">
        <v>293</v>
      </c>
    </row>
    <row r="4" spans="1:2">
      <c r="A4" s="68" t="s">
        <v>294</v>
      </c>
    </row>
    <row r="5" spans="1:2">
      <c r="A5" s="68"/>
    </row>
    <row r="6" spans="1:2">
      <c r="A6" s="68" t="s">
        <v>295</v>
      </c>
      <c r="B6" s="68" t="s">
        <v>296</v>
      </c>
    </row>
    <row r="7" spans="1:2">
      <c r="A7" s="70">
        <v>2050</v>
      </c>
      <c r="B7" s="70">
        <v>51.215468999999999</v>
      </c>
    </row>
    <row r="8" spans="1:2">
      <c r="A8" s="70">
        <v>2049</v>
      </c>
      <c r="B8" s="70">
        <v>50.806350999999999</v>
      </c>
    </row>
    <row r="9" spans="1:2">
      <c r="A9" s="70">
        <v>2048</v>
      </c>
      <c r="B9" s="70">
        <v>50.324989000000002</v>
      </c>
    </row>
    <row r="10" spans="1:2">
      <c r="A10" s="70">
        <v>2047</v>
      </c>
      <c r="B10" s="70">
        <v>49.829619999999998</v>
      </c>
    </row>
    <row r="11" spans="1:2">
      <c r="A11" s="70">
        <v>2046</v>
      </c>
      <c r="B11" s="70">
        <v>49.371516999999997</v>
      </c>
    </row>
    <row r="12" spans="1:2">
      <c r="A12" s="70">
        <v>2045</v>
      </c>
      <c r="B12" s="70">
        <v>48.821334999999998</v>
      </c>
    </row>
    <row r="13" spans="1:2">
      <c r="A13" s="70">
        <v>2044</v>
      </c>
      <c r="B13" s="70">
        <v>48.341377000000001</v>
      </c>
    </row>
    <row r="14" spans="1:2">
      <c r="A14" s="70">
        <v>2043</v>
      </c>
      <c r="B14" s="70">
        <v>47.911079000000001</v>
      </c>
    </row>
    <row r="15" spans="1:2">
      <c r="A15" s="70">
        <v>2042</v>
      </c>
      <c r="B15" s="70">
        <v>47.554561999999997</v>
      </c>
    </row>
    <row r="16" spans="1:2">
      <c r="A16" s="70">
        <v>2041</v>
      </c>
      <c r="B16" s="70">
        <v>47.257843000000001</v>
      </c>
    </row>
    <row r="17" spans="1:2">
      <c r="A17" s="70">
        <v>2040</v>
      </c>
      <c r="B17" s="70">
        <v>46.996898999999999</v>
      </c>
    </row>
    <row r="18" spans="1:2">
      <c r="A18" s="70">
        <v>2039</v>
      </c>
      <c r="B18" s="70">
        <v>46.779967999999997</v>
      </c>
    </row>
    <row r="19" spans="1:2">
      <c r="A19" s="70">
        <v>2038</v>
      </c>
      <c r="B19" s="70">
        <v>46.585940999999998</v>
      </c>
    </row>
    <row r="20" spans="1:2">
      <c r="A20" s="70">
        <v>2037</v>
      </c>
      <c r="B20" s="70">
        <v>46.40963</v>
      </c>
    </row>
    <row r="21" spans="1:2">
      <c r="A21" s="70">
        <v>2036</v>
      </c>
      <c r="B21" s="70">
        <v>46.193516000000002</v>
      </c>
    </row>
    <row r="22" spans="1:2">
      <c r="A22" s="70">
        <v>2035</v>
      </c>
      <c r="B22" s="70">
        <v>45.923920000000003</v>
      </c>
    </row>
    <row r="23" spans="1:2">
      <c r="A23" s="70">
        <v>2034</v>
      </c>
      <c r="B23" s="70">
        <v>45.674923</v>
      </c>
    </row>
    <row r="24" spans="1:2">
      <c r="A24" s="70">
        <v>2033</v>
      </c>
      <c r="B24" s="70">
        <v>45.386966999999999</v>
      </c>
    </row>
    <row r="25" spans="1:2">
      <c r="A25" s="70">
        <v>2032</v>
      </c>
      <c r="B25" s="70">
        <v>45.050860999999998</v>
      </c>
    </row>
    <row r="26" spans="1:2">
      <c r="A26" s="70">
        <v>2031</v>
      </c>
      <c r="B26" s="70">
        <v>44.686374999999998</v>
      </c>
    </row>
    <row r="27" spans="1:2">
      <c r="A27" s="70">
        <v>2030</v>
      </c>
      <c r="B27" s="70">
        <v>44.212615999999997</v>
      </c>
    </row>
    <row r="28" spans="1:2">
      <c r="A28" s="70">
        <v>2029</v>
      </c>
      <c r="B28" s="70">
        <v>43.829712000000001</v>
      </c>
    </row>
    <row r="29" spans="1:2">
      <c r="A29" s="70">
        <v>2028</v>
      </c>
      <c r="B29" s="70">
        <v>43.339602999999997</v>
      </c>
    </row>
    <row r="30" spans="1:2">
      <c r="A30" s="70">
        <v>2027</v>
      </c>
      <c r="B30" s="70">
        <v>42.827057000000003</v>
      </c>
    </row>
    <row r="31" spans="1:2">
      <c r="A31" s="70">
        <v>2026</v>
      </c>
      <c r="B31" s="70">
        <v>42.258983999999998</v>
      </c>
    </row>
    <row r="32" spans="1:2">
      <c r="A32" s="70">
        <v>2025</v>
      </c>
      <c r="B32" s="70">
        <v>41.671875</v>
      </c>
    </row>
    <row r="33" spans="1:2">
      <c r="A33" s="70">
        <v>2024</v>
      </c>
      <c r="B33" s="70">
        <v>41.066840999999997</v>
      </c>
    </row>
    <row r="34" spans="1:2">
      <c r="A34" s="70">
        <v>2023</v>
      </c>
      <c r="B34" s="70">
        <v>40.438637</v>
      </c>
    </row>
    <row r="35" spans="1:2">
      <c r="A35" s="70">
        <v>2022</v>
      </c>
      <c r="B35" s="70">
        <v>39.586303999999998</v>
      </c>
    </row>
    <row r="36" spans="1:2">
      <c r="A36" s="70">
        <v>2021</v>
      </c>
      <c r="B36" s="70">
        <v>38.576286000000003</v>
      </c>
    </row>
    <row r="37" spans="1:2">
      <c r="A37" s="70">
        <v>2020</v>
      </c>
      <c r="B37" s="70">
        <v>37.457599999999999</v>
      </c>
    </row>
    <row r="38" spans="1:2">
      <c r="A38" s="70">
        <v>2019</v>
      </c>
      <c r="B38" s="70">
        <v>36.429501000000002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41" activePane="bottomRight" state="frozen"/>
      <selection activeCell="B46" sqref="B46"/>
      <selection pane="topRight" activeCell="B46" sqref="B46"/>
      <selection pane="bottomLeft" activeCell="B46" sqref="B46"/>
      <selection pane="bottomRight" activeCell="D6" sqref="D6"/>
    </sheetView>
  </sheetViews>
  <sheetFormatPr defaultColWidth="9.140625" defaultRowHeight="15" customHeight="1"/>
  <cols>
    <col min="1" max="1" width="9.140625" style="54"/>
    <col min="2" max="2" width="116.5703125" style="72" customWidth="1"/>
    <col min="3" max="3" width="53.140625" style="54" customWidth="1"/>
    <col min="4" max="4" width="45.7109375" style="54" customWidth="1"/>
    <col min="5" max="16384" width="9.140625" style="54"/>
  </cols>
  <sheetData>
    <row r="1" spans="1:38" ht="15" customHeight="1" thickBot="1">
      <c r="D1" s="73"/>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4" t="s">
        <v>43</v>
      </c>
      <c r="F3" s="74" t="s">
        <v>44</v>
      </c>
      <c r="G3" s="74"/>
      <c r="H3" s="74"/>
      <c r="I3" s="74"/>
    </row>
    <row r="4" spans="1:38" ht="15" customHeight="1">
      <c r="E4" s="74" t="s">
        <v>45</v>
      </c>
      <c r="F4" s="74" t="s">
        <v>46</v>
      </c>
      <c r="G4" s="74"/>
      <c r="H4" s="74"/>
      <c r="I4" s="74" t="s">
        <v>47</v>
      </c>
    </row>
    <row r="5" spans="1:38">
      <c r="A5" s="54" t="s">
        <v>297</v>
      </c>
      <c r="B5" s="54"/>
    </row>
    <row r="6" spans="1:38">
      <c r="A6" s="54" t="s">
        <v>298</v>
      </c>
      <c r="B6" s="54"/>
    </row>
    <row r="7" spans="1:38">
      <c r="A7" s="54" t="s">
        <v>299</v>
      </c>
      <c r="B7" s="54"/>
    </row>
    <row r="8" spans="1:38">
      <c r="A8" s="54" t="s">
        <v>279</v>
      </c>
      <c r="B8" s="54"/>
    </row>
    <row r="9" spans="1:38">
      <c r="B9" s="54" t="s">
        <v>300</v>
      </c>
      <c r="C9" s="54" t="s">
        <v>502</v>
      </c>
      <c r="D9" s="54" t="s">
        <v>503</v>
      </c>
      <c r="E9" s="54">
        <v>2019</v>
      </c>
      <c r="F9" s="54">
        <v>2020</v>
      </c>
      <c r="G9" s="54">
        <v>2021</v>
      </c>
      <c r="H9" s="54">
        <v>2022</v>
      </c>
      <c r="I9" s="54">
        <v>2023</v>
      </c>
      <c r="J9" s="54">
        <v>2024</v>
      </c>
      <c r="K9" s="54">
        <v>2025</v>
      </c>
      <c r="L9" s="54">
        <v>2026</v>
      </c>
      <c r="M9" s="54">
        <v>2027</v>
      </c>
      <c r="N9" s="54">
        <v>2028</v>
      </c>
      <c r="O9" s="54">
        <v>2029</v>
      </c>
      <c r="P9" s="54">
        <v>2030</v>
      </c>
      <c r="Q9" s="54">
        <v>2031</v>
      </c>
      <c r="R9" s="54">
        <v>2032</v>
      </c>
      <c r="S9" s="54">
        <v>2033</v>
      </c>
      <c r="T9" s="54">
        <v>2034</v>
      </c>
      <c r="U9" s="54">
        <v>2035</v>
      </c>
      <c r="V9" s="54">
        <v>2036</v>
      </c>
      <c r="W9" s="54">
        <v>2037</v>
      </c>
      <c r="X9" s="54">
        <v>2038</v>
      </c>
      <c r="Y9" s="54">
        <v>2039</v>
      </c>
      <c r="Z9" s="54">
        <v>2040</v>
      </c>
      <c r="AA9" s="54">
        <v>2041</v>
      </c>
      <c r="AB9" s="54">
        <v>2042</v>
      </c>
      <c r="AC9" s="54">
        <v>2043</v>
      </c>
      <c r="AD9" s="54">
        <v>2044</v>
      </c>
      <c r="AE9" s="54">
        <v>2045</v>
      </c>
      <c r="AF9" s="54">
        <v>2046</v>
      </c>
      <c r="AG9" s="54">
        <v>2047</v>
      </c>
      <c r="AH9" s="54">
        <v>2048</v>
      </c>
      <c r="AI9" s="54">
        <v>2049</v>
      </c>
      <c r="AJ9" s="54">
        <v>2050</v>
      </c>
      <c r="AK9" s="54" t="s">
        <v>504</v>
      </c>
    </row>
    <row r="10" spans="1:38">
      <c r="A10" s="54" t="s">
        <v>168</v>
      </c>
      <c r="B10" s="54" t="s">
        <v>301</v>
      </c>
      <c r="C10" s="54" t="s">
        <v>505</v>
      </c>
      <c r="D10" s="54" t="s">
        <v>506</v>
      </c>
      <c r="E10" s="54">
        <v>7.4371919999999996</v>
      </c>
      <c r="F10" s="54">
        <v>6.9839510000000002</v>
      </c>
      <c r="G10" s="54">
        <v>6.762543</v>
      </c>
      <c r="H10" s="54">
        <v>6.8198179999999997</v>
      </c>
      <c r="I10" s="54">
        <v>6.8689369999999998</v>
      </c>
      <c r="J10" s="54">
        <v>6.9880680000000002</v>
      </c>
      <c r="K10" s="54">
        <v>7.0418729999999998</v>
      </c>
      <c r="L10" s="54">
        <v>7.0944960000000004</v>
      </c>
      <c r="M10" s="54">
        <v>7.1810070000000001</v>
      </c>
      <c r="N10" s="54">
        <v>7.2358209999999996</v>
      </c>
      <c r="O10" s="54">
        <v>7.3714449999999996</v>
      </c>
      <c r="P10" s="54">
        <v>7.4946630000000001</v>
      </c>
      <c r="Q10" s="54">
        <v>7.6425599999999996</v>
      </c>
      <c r="R10" s="54">
        <v>7.7326319999999997</v>
      </c>
      <c r="S10" s="54">
        <v>7.8705889999999998</v>
      </c>
      <c r="T10" s="54">
        <v>7.9764939999999998</v>
      </c>
      <c r="U10" s="54">
        <v>8.0831649999999993</v>
      </c>
      <c r="V10" s="54">
        <v>8.1829330000000002</v>
      </c>
      <c r="W10" s="54">
        <v>8.3353350000000006</v>
      </c>
      <c r="X10" s="54">
        <v>8.4346219999999992</v>
      </c>
      <c r="Y10" s="54">
        <v>8.5442389999999993</v>
      </c>
      <c r="Z10" s="54">
        <v>8.7289480000000008</v>
      </c>
      <c r="AA10" s="54">
        <v>8.8301400000000001</v>
      </c>
      <c r="AB10" s="54">
        <v>9.0121769999999994</v>
      </c>
      <c r="AC10" s="54">
        <v>9.1272450000000003</v>
      </c>
      <c r="AD10" s="54">
        <v>9.1847530000000006</v>
      </c>
      <c r="AE10" s="54">
        <v>9.2997859999999992</v>
      </c>
      <c r="AF10" s="54">
        <v>9.3906500000000008</v>
      </c>
      <c r="AG10" s="54">
        <v>9.4621929999999992</v>
      </c>
      <c r="AH10" s="54">
        <v>9.5264919999999993</v>
      </c>
      <c r="AI10" s="54">
        <v>9.6035950000000003</v>
      </c>
      <c r="AJ10" s="54">
        <v>9.6402839999999994</v>
      </c>
      <c r="AK10" s="75">
        <v>8.0000000000000002E-3</v>
      </c>
    </row>
    <row r="11" spans="1:38">
      <c r="A11" s="54" t="s">
        <v>169</v>
      </c>
      <c r="B11" s="54"/>
      <c r="C11" s="54" t="s">
        <v>507</v>
      </c>
    </row>
    <row r="12" spans="1:38">
      <c r="A12" s="54" t="s">
        <v>302</v>
      </c>
      <c r="B12" s="54" t="s">
        <v>303</v>
      </c>
      <c r="C12" s="54" t="s">
        <v>508</v>
      </c>
      <c r="D12" s="54" t="s">
        <v>509</v>
      </c>
      <c r="E12" s="54">
        <v>10.244579</v>
      </c>
      <c r="F12" s="54">
        <v>10.385241000000001</v>
      </c>
      <c r="G12" s="54">
        <v>10.547454</v>
      </c>
      <c r="H12" s="54">
        <v>10.754515</v>
      </c>
      <c r="I12" s="54">
        <v>10.951167999999999</v>
      </c>
      <c r="J12" s="54">
        <v>11.153541000000001</v>
      </c>
      <c r="K12" s="54">
        <v>11.334089000000001</v>
      </c>
      <c r="L12" s="54">
        <v>11.506738</v>
      </c>
      <c r="M12" s="54">
        <v>11.678476</v>
      </c>
      <c r="N12" s="54">
        <v>11.840007999999999</v>
      </c>
      <c r="O12" s="54">
        <v>12.012331</v>
      </c>
      <c r="P12" s="54">
        <v>12.175207</v>
      </c>
      <c r="Q12" s="54">
        <v>12.335881000000001</v>
      </c>
      <c r="R12" s="54">
        <v>12.479459</v>
      </c>
      <c r="S12" s="54">
        <v>12.624266</v>
      </c>
      <c r="T12" s="54">
        <v>12.759097000000001</v>
      </c>
      <c r="U12" s="54">
        <v>12.886977999999999</v>
      </c>
      <c r="V12" s="54">
        <v>13.010166</v>
      </c>
      <c r="W12" s="54">
        <v>13.140363000000001</v>
      </c>
      <c r="X12" s="54">
        <v>13.255720999999999</v>
      </c>
      <c r="Y12" s="54">
        <v>13.367231</v>
      </c>
      <c r="Z12" s="54">
        <v>13.489248999999999</v>
      </c>
      <c r="AA12" s="54">
        <v>13.593283</v>
      </c>
      <c r="AB12" s="54">
        <v>13.712871</v>
      </c>
      <c r="AC12" s="54">
        <v>13.813337000000001</v>
      </c>
      <c r="AD12" s="54">
        <v>13.898913</v>
      </c>
      <c r="AE12" s="54">
        <v>13.992039</v>
      </c>
      <c r="AF12" s="54">
        <v>14.078389</v>
      </c>
      <c r="AG12" s="54">
        <v>14.157685000000001</v>
      </c>
      <c r="AH12" s="54">
        <v>14.233568</v>
      </c>
      <c r="AI12" s="54">
        <v>14.306689</v>
      </c>
      <c r="AJ12" s="54">
        <v>14.370668</v>
      </c>
      <c r="AK12" s="75">
        <v>1.0999999999999999E-2</v>
      </c>
    </row>
    <row r="13" spans="1:38">
      <c r="A13" s="54" t="s">
        <v>304</v>
      </c>
      <c r="B13" s="54" t="s">
        <v>305</v>
      </c>
      <c r="C13" s="54" t="s">
        <v>510</v>
      </c>
      <c r="D13" s="54" t="s">
        <v>509</v>
      </c>
      <c r="E13" s="54">
        <v>12.689043</v>
      </c>
      <c r="F13" s="54">
        <v>13.281943999999999</v>
      </c>
      <c r="G13" s="54">
        <v>13.718405000000001</v>
      </c>
      <c r="H13" s="54">
        <v>14.066468</v>
      </c>
      <c r="I13" s="54">
        <v>14.350777000000001</v>
      </c>
      <c r="J13" s="54">
        <v>14.599243</v>
      </c>
      <c r="K13" s="54">
        <v>14.819848</v>
      </c>
      <c r="L13" s="54">
        <v>15.025233999999999</v>
      </c>
      <c r="M13" s="54">
        <v>15.222841000000001</v>
      </c>
      <c r="N13" s="54">
        <v>15.413539999999999</v>
      </c>
      <c r="O13" s="54">
        <v>15.604711999999999</v>
      </c>
      <c r="P13" s="54">
        <v>15.792744000000001</v>
      </c>
      <c r="Q13" s="54">
        <v>15.980371</v>
      </c>
      <c r="R13" s="54">
        <v>16.164300999999998</v>
      </c>
      <c r="S13" s="54">
        <v>16.349632</v>
      </c>
      <c r="T13" s="54">
        <v>16.533463999999999</v>
      </c>
      <c r="U13" s="54">
        <v>16.716801</v>
      </c>
      <c r="V13" s="54">
        <v>16.900030000000001</v>
      </c>
      <c r="W13" s="54">
        <v>17.085986999999999</v>
      </c>
      <c r="X13" s="54">
        <v>17.269203000000001</v>
      </c>
      <c r="Y13" s="54">
        <v>17.452584999999999</v>
      </c>
      <c r="Z13" s="54">
        <v>17.639697999999999</v>
      </c>
      <c r="AA13" s="54">
        <v>17.823103</v>
      </c>
      <c r="AB13" s="54">
        <v>18.010954000000002</v>
      </c>
      <c r="AC13" s="54">
        <v>18.194859999999998</v>
      </c>
      <c r="AD13" s="54">
        <v>18.375864</v>
      </c>
      <c r="AE13" s="54">
        <v>18.559619999999999</v>
      </c>
      <c r="AF13" s="54">
        <v>18.742386</v>
      </c>
      <c r="AG13" s="54">
        <v>18.924105000000001</v>
      </c>
      <c r="AH13" s="54">
        <v>19.105595000000001</v>
      </c>
      <c r="AI13" s="54">
        <v>19.287244999999999</v>
      </c>
      <c r="AJ13" s="54">
        <v>19.467231999999999</v>
      </c>
      <c r="AK13" s="75">
        <v>1.4E-2</v>
      </c>
    </row>
    <row r="14" spans="1:38">
      <c r="A14" s="54" t="s">
        <v>306</v>
      </c>
      <c r="B14" s="54" t="s">
        <v>307</v>
      </c>
      <c r="C14" s="54" t="s">
        <v>511</v>
      </c>
      <c r="D14" s="54" t="s">
        <v>509</v>
      </c>
      <c r="E14" s="54">
        <v>12.689043</v>
      </c>
      <c r="F14" s="54">
        <v>13.281943999999999</v>
      </c>
      <c r="G14" s="54">
        <v>13.718405000000001</v>
      </c>
      <c r="H14" s="54">
        <v>14.066468</v>
      </c>
      <c r="I14" s="54">
        <v>14.350777000000001</v>
      </c>
      <c r="J14" s="54">
        <v>14.599243</v>
      </c>
      <c r="K14" s="54">
        <v>14.819848</v>
      </c>
      <c r="L14" s="54">
        <v>15.025233999999999</v>
      </c>
      <c r="M14" s="54">
        <v>15.222841000000001</v>
      </c>
      <c r="N14" s="54">
        <v>15.413539999999999</v>
      </c>
      <c r="O14" s="54">
        <v>15.604711999999999</v>
      </c>
      <c r="P14" s="54">
        <v>15.792744000000001</v>
      </c>
      <c r="Q14" s="54">
        <v>15.980371</v>
      </c>
      <c r="R14" s="54">
        <v>16.164300999999998</v>
      </c>
      <c r="S14" s="54">
        <v>16.349632</v>
      </c>
      <c r="T14" s="54">
        <v>16.533463999999999</v>
      </c>
      <c r="U14" s="54">
        <v>16.716801</v>
      </c>
      <c r="V14" s="54">
        <v>16.900030000000001</v>
      </c>
      <c r="W14" s="54">
        <v>17.085986999999999</v>
      </c>
      <c r="X14" s="54">
        <v>17.269203000000001</v>
      </c>
      <c r="Y14" s="54">
        <v>17.452584999999999</v>
      </c>
      <c r="Z14" s="54">
        <v>17.639697999999999</v>
      </c>
      <c r="AA14" s="54">
        <v>17.823103</v>
      </c>
      <c r="AB14" s="54">
        <v>18.010954000000002</v>
      </c>
      <c r="AC14" s="54">
        <v>18.194859999999998</v>
      </c>
      <c r="AD14" s="54">
        <v>18.375864</v>
      </c>
      <c r="AE14" s="54">
        <v>18.559619999999999</v>
      </c>
      <c r="AF14" s="54">
        <v>18.742386</v>
      </c>
      <c r="AG14" s="54">
        <v>18.924105000000001</v>
      </c>
      <c r="AH14" s="54">
        <v>19.105595000000001</v>
      </c>
      <c r="AI14" s="54">
        <v>19.287244999999999</v>
      </c>
      <c r="AJ14" s="54">
        <v>19.467231999999999</v>
      </c>
      <c r="AK14" s="75">
        <v>1.4E-2</v>
      </c>
    </row>
    <row r="15" spans="1:38">
      <c r="A15" s="54" t="s">
        <v>170</v>
      </c>
      <c r="B15" s="54"/>
      <c r="C15" s="54" t="s">
        <v>512</v>
      </c>
    </row>
    <row r="16" spans="1:38">
      <c r="A16" s="54" t="s">
        <v>308</v>
      </c>
      <c r="B16" s="54" t="s">
        <v>309</v>
      </c>
      <c r="C16" s="54" t="s">
        <v>513</v>
      </c>
      <c r="D16" s="54" t="s">
        <v>514</v>
      </c>
      <c r="E16" s="54">
        <v>0.85378500000000002</v>
      </c>
      <c r="F16" s="54">
        <v>0.85582800000000003</v>
      </c>
      <c r="G16" s="54">
        <v>0.857622</v>
      </c>
      <c r="H16" s="54">
        <v>0.85920099999999999</v>
      </c>
      <c r="I16" s="54">
        <v>0.86059399999999997</v>
      </c>
      <c r="J16" s="54">
        <v>0.86182599999999998</v>
      </c>
      <c r="K16" s="54">
        <v>0.86291799999999996</v>
      </c>
      <c r="L16" s="54">
        <v>0.86388900000000002</v>
      </c>
      <c r="M16" s="54">
        <v>0.86475400000000002</v>
      </c>
      <c r="N16" s="54">
        <v>0.86552799999999996</v>
      </c>
      <c r="O16" s="54">
        <v>0.86622200000000005</v>
      </c>
      <c r="P16" s="54">
        <v>0.86684600000000001</v>
      </c>
      <c r="Q16" s="54">
        <v>0.86740700000000004</v>
      </c>
      <c r="R16" s="54">
        <v>0.86791399999999996</v>
      </c>
      <c r="S16" s="54">
        <v>0.86837500000000001</v>
      </c>
      <c r="T16" s="54">
        <v>0.86879499999999998</v>
      </c>
      <c r="U16" s="54">
        <v>0.86917900000000003</v>
      </c>
      <c r="V16" s="54">
        <v>0.86953000000000003</v>
      </c>
      <c r="W16" s="54">
        <v>0.86985400000000002</v>
      </c>
      <c r="X16" s="54">
        <v>0.87015200000000004</v>
      </c>
      <c r="Y16" s="54">
        <v>0.87044999999999995</v>
      </c>
      <c r="Z16" s="54">
        <v>0.870749</v>
      </c>
      <c r="AA16" s="54">
        <v>0.87104800000000004</v>
      </c>
      <c r="AB16" s="54">
        <v>0.87134599999999995</v>
      </c>
      <c r="AC16" s="54">
        <v>0.871645</v>
      </c>
      <c r="AD16" s="54">
        <v>0.87194400000000005</v>
      </c>
      <c r="AE16" s="54">
        <v>0.87224299999999999</v>
      </c>
      <c r="AF16" s="54">
        <v>0.87254200000000004</v>
      </c>
      <c r="AG16" s="54">
        <v>0.87284200000000001</v>
      </c>
      <c r="AH16" s="54">
        <v>0.87314099999999994</v>
      </c>
      <c r="AI16" s="54">
        <v>0.87343999999999999</v>
      </c>
      <c r="AJ16" s="54">
        <v>0.87343999999999999</v>
      </c>
      <c r="AK16" s="75">
        <v>1E-3</v>
      </c>
    </row>
    <row r="17" spans="1:37">
      <c r="A17" s="54" t="s">
        <v>310</v>
      </c>
      <c r="B17" s="54" t="s">
        <v>311</v>
      </c>
      <c r="C17" s="54" t="s">
        <v>515</v>
      </c>
      <c r="D17" s="54" t="s">
        <v>514</v>
      </c>
      <c r="E17" s="54">
        <v>0.81311199999999995</v>
      </c>
      <c r="F17" s="54">
        <v>0.81307600000000002</v>
      </c>
      <c r="G17" s="54">
        <v>0.813083</v>
      </c>
      <c r="H17" s="54">
        <v>0.81312300000000004</v>
      </c>
      <c r="I17" s="54">
        <v>0.81317799999999996</v>
      </c>
      <c r="J17" s="54">
        <v>0.81324399999999997</v>
      </c>
      <c r="K17" s="54">
        <v>0.81331399999999998</v>
      </c>
      <c r="L17" s="54">
        <v>0.81339399999999995</v>
      </c>
      <c r="M17" s="54">
        <v>0.81347499999999995</v>
      </c>
      <c r="N17" s="54">
        <v>0.81355</v>
      </c>
      <c r="O17" s="54">
        <v>0.81362500000000004</v>
      </c>
      <c r="P17" s="54">
        <v>0.81369899999999995</v>
      </c>
      <c r="Q17" s="54">
        <v>0.81377200000000005</v>
      </c>
      <c r="R17" s="54">
        <v>0.81384599999999996</v>
      </c>
      <c r="S17" s="54">
        <v>0.81391999999999998</v>
      </c>
      <c r="T17" s="54">
        <v>0.81399299999999997</v>
      </c>
      <c r="U17" s="54">
        <v>0.81406599999999996</v>
      </c>
      <c r="V17" s="54">
        <v>0.81413899999999995</v>
      </c>
      <c r="W17" s="54">
        <v>0.81421100000000002</v>
      </c>
      <c r="X17" s="54">
        <v>0.81428199999999995</v>
      </c>
      <c r="Y17" s="54">
        <v>0.81435299999999999</v>
      </c>
      <c r="Z17" s="54">
        <v>0.81442499999999995</v>
      </c>
      <c r="AA17" s="54">
        <v>0.814496</v>
      </c>
      <c r="AB17" s="54">
        <v>0.81456700000000004</v>
      </c>
      <c r="AC17" s="54">
        <v>0.81463799999999997</v>
      </c>
      <c r="AD17" s="54">
        <v>0.81471000000000005</v>
      </c>
      <c r="AE17" s="54">
        <v>0.81478099999999998</v>
      </c>
      <c r="AF17" s="54">
        <v>0.81485200000000002</v>
      </c>
      <c r="AG17" s="54">
        <v>0.81492399999999998</v>
      </c>
      <c r="AH17" s="54">
        <v>0.81499500000000002</v>
      </c>
      <c r="AI17" s="54">
        <v>0.81506599999999996</v>
      </c>
      <c r="AJ17" s="54">
        <v>0.81506599999999996</v>
      </c>
      <c r="AK17" s="75">
        <v>0</v>
      </c>
    </row>
    <row r="18" spans="1:37">
      <c r="A18" s="54" t="s">
        <v>171</v>
      </c>
      <c r="B18" s="54"/>
      <c r="C18" s="54" t="s">
        <v>516</v>
      </c>
    </row>
    <row r="19" spans="1:37">
      <c r="A19" s="54" t="s">
        <v>312</v>
      </c>
      <c r="B19" s="54"/>
      <c r="C19" s="54" t="s">
        <v>517</v>
      </c>
    </row>
    <row r="20" spans="1:37">
      <c r="A20" s="54" t="s">
        <v>313</v>
      </c>
      <c r="B20" s="54" t="s">
        <v>314</v>
      </c>
      <c r="C20" s="54" t="s">
        <v>518</v>
      </c>
      <c r="D20" s="54" t="s">
        <v>519</v>
      </c>
      <c r="E20" s="54">
        <v>330.98739599999999</v>
      </c>
      <c r="F20" s="54">
        <v>333.336029</v>
      </c>
      <c r="G20" s="54">
        <v>335.67343099999999</v>
      </c>
      <c r="H20" s="54">
        <v>337.99581899999998</v>
      </c>
      <c r="I20" s="54">
        <v>340.29690599999998</v>
      </c>
      <c r="J20" s="54">
        <v>342.573395</v>
      </c>
      <c r="K20" s="54">
        <v>344.82360799999998</v>
      </c>
      <c r="L20" s="54">
        <v>347.04864500000002</v>
      </c>
      <c r="M20" s="54">
        <v>349.241241</v>
      </c>
      <c r="N20" s="54">
        <v>351.39712500000002</v>
      </c>
      <c r="O20" s="54">
        <v>353.52502399999997</v>
      </c>
      <c r="P20" s="54">
        <v>355.61209100000002</v>
      </c>
      <c r="Q20" s="54">
        <v>357.64117399999998</v>
      </c>
      <c r="R20" s="54">
        <v>359.62283300000001</v>
      </c>
      <c r="S20" s="54">
        <v>361.55712899999997</v>
      </c>
      <c r="T20" s="54">
        <v>363.44470200000001</v>
      </c>
      <c r="U20" s="54">
        <v>365.28671300000002</v>
      </c>
      <c r="V20" s="54">
        <v>367.08483899999999</v>
      </c>
      <c r="W20" s="54">
        <v>368.84106400000002</v>
      </c>
      <c r="X20" s="54">
        <v>370.55746499999998</v>
      </c>
      <c r="Y20" s="54">
        <v>372.23648100000003</v>
      </c>
      <c r="Z20" s="54">
        <v>373.88070699999997</v>
      </c>
      <c r="AA20" s="54">
        <v>375.49331699999999</v>
      </c>
      <c r="AB20" s="54">
        <v>377.07763699999998</v>
      </c>
      <c r="AC20" s="54">
        <v>378.637451</v>
      </c>
      <c r="AD20" s="54">
        <v>380.177277</v>
      </c>
      <c r="AE20" s="54">
        <v>381.70190400000001</v>
      </c>
      <c r="AF20" s="54">
        <v>383.21539300000001</v>
      </c>
      <c r="AG20" s="54">
        <v>384.72088600000001</v>
      </c>
      <c r="AH20" s="54">
        <v>386.22262599999999</v>
      </c>
      <c r="AI20" s="54">
        <v>387.72448700000001</v>
      </c>
      <c r="AJ20" s="54">
        <v>389.21731599999998</v>
      </c>
      <c r="AK20" s="75">
        <v>5.0000000000000001E-3</v>
      </c>
    </row>
    <row r="21" spans="1:37">
      <c r="A21" s="54" t="s">
        <v>315</v>
      </c>
      <c r="B21" s="54" t="s">
        <v>316</v>
      </c>
      <c r="C21" s="54" t="s">
        <v>520</v>
      </c>
      <c r="D21" s="54" t="s">
        <v>519</v>
      </c>
      <c r="E21" s="54">
        <v>37.376499000000003</v>
      </c>
      <c r="F21" s="54">
        <v>37.731200999999999</v>
      </c>
      <c r="G21" s="54">
        <v>38.084301000000004</v>
      </c>
      <c r="H21" s="54">
        <v>38.435600000000001</v>
      </c>
      <c r="I21" s="54">
        <v>38.785702000000001</v>
      </c>
      <c r="J21" s="54">
        <v>39.134300000000003</v>
      </c>
      <c r="K21" s="54">
        <v>39.480801</v>
      </c>
      <c r="L21" s="54">
        <v>39.824500999999998</v>
      </c>
      <c r="M21" s="54">
        <v>40.164901999999998</v>
      </c>
      <c r="N21" s="54">
        <v>40.501499000000003</v>
      </c>
      <c r="O21" s="54">
        <v>40.833697999999998</v>
      </c>
      <c r="P21" s="54">
        <v>41.161301000000002</v>
      </c>
      <c r="Q21" s="54">
        <v>41.484000999999999</v>
      </c>
      <c r="R21" s="54">
        <v>41.8018</v>
      </c>
      <c r="S21" s="54">
        <v>42.114699999999999</v>
      </c>
      <c r="T21" s="54">
        <v>42.423000000000002</v>
      </c>
      <c r="U21" s="54">
        <v>42.727001000000001</v>
      </c>
      <c r="V21" s="54">
        <v>43.027000000000001</v>
      </c>
      <c r="W21" s="54">
        <v>43.323501999999998</v>
      </c>
      <c r="X21" s="54">
        <v>43.617001000000002</v>
      </c>
      <c r="Y21" s="54">
        <v>43.907699999999998</v>
      </c>
      <c r="Z21" s="54">
        <v>44.196201000000002</v>
      </c>
      <c r="AA21" s="54">
        <v>44.482700000000001</v>
      </c>
      <c r="AB21" s="54">
        <v>44.767798999999997</v>
      </c>
      <c r="AC21" s="54">
        <v>45.051498000000002</v>
      </c>
      <c r="AD21" s="54">
        <v>45.334301000000004</v>
      </c>
      <c r="AE21" s="54">
        <v>45.616501</v>
      </c>
      <c r="AF21" s="54">
        <v>45.898398999999998</v>
      </c>
      <c r="AG21" s="54">
        <v>46.180301999999998</v>
      </c>
      <c r="AH21" s="54">
        <v>46.462600999999999</v>
      </c>
      <c r="AI21" s="54">
        <v>46.745601999999998</v>
      </c>
      <c r="AJ21" s="54">
        <v>46.926898999999999</v>
      </c>
      <c r="AK21" s="75">
        <v>7.0000000000000001E-3</v>
      </c>
    </row>
    <row r="22" spans="1:37">
      <c r="A22" s="54" t="s">
        <v>317</v>
      </c>
      <c r="B22" s="54" t="s">
        <v>318</v>
      </c>
      <c r="C22" s="54" t="s">
        <v>521</v>
      </c>
      <c r="D22" s="54" t="s">
        <v>519</v>
      </c>
      <c r="E22" s="54">
        <v>223.293015</v>
      </c>
      <c r="F22" s="54">
        <v>225.624481</v>
      </c>
      <c r="G22" s="54">
        <v>227.87544299999999</v>
      </c>
      <c r="H22" s="54">
        <v>230.09162900000001</v>
      </c>
      <c r="I22" s="54">
        <v>232.270309</v>
      </c>
      <c r="J22" s="54">
        <v>234.408401</v>
      </c>
      <c r="K22" s="54">
        <v>236.50340299999999</v>
      </c>
      <c r="L22" s="54">
        <v>238.50779700000001</v>
      </c>
      <c r="M22" s="54">
        <v>240.471542</v>
      </c>
      <c r="N22" s="54">
        <v>242.39334099999999</v>
      </c>
      <c r="O22" s="54">
        <v>244.27140800000001</v>
      </c>
      <c r="P22" s="54">
        <v>246.104401</v>
      </c>
      <c r="Q22" s="54">
        <v>247.83586099999999</v>
      </c>
      <c r="R22" s="54">
        <v>249.523087</v>
      </c>
      <c r="S22" s="54">
        <v>251.166214</v>
      </c>
      <c r="T22" s="54">
        <v>252.76554899999999</v>
      </c>
      <c r="U22" s="54">
        <v>254.32131999999999</v>
      </c>
      <c r="V22" s="54">
        <v>255.77548200000001</v>
      </c>
      <c r="W22" s="54">
        <v>257.18585200000001</v>
      </c>
      <c r="X22" s="54">
        <v>258.55242900000002</v>
      </c>
      <c r="Y22" s="54">
        <v>259.875519</v>
      </c>
      <c r="Z22" s="54">
        <v>261.15564000000001</v>
      </c>
      <c r="AA22" s="54">
        <v>262.33441199999999</v>
      </c>
      <c r="AB22" s="54">
        <v>263.470032</v>
      </c>
      <c r="AC22" s="54">
        <v>264.56213400000001</v>
      </c>
      <c r="AD22" s="54">
        <v>265.61059599999999</v>
      </c>
      <c r="AE22" s="54">
        <v>266.61239599999999</v>
      </c>
      <c r="AF22" s="54">
        <v>267.49368299999998</v>
      </c>
      <c r="AG22" s="54">
        <v>268.31723</v>
      </c>
      <c r="AH22" s="54">
        <v>269.10873400000003</v>
      </c>
      <c r="AI22" s="54">
        <v>269.89547700000003</v>
      </c>
      <c r="AJ22" s="54">
        <v>270.69632000000001</v>
      </c>
      <c r="AK22" s="75">
        <v>6.0000000000000001E-3</v>
      </c>
    </row>
    <row r="23" spans="1:37">
      <c r="A23" s="54" t="s">
        <v>319</v>
      </c>
      <c r="B23" s="54" t="s">
        <v>320</v>
      </c>
      <c r="C23" s="54" t="s">
        <v>522</v>
      </c>
      <c r="D23" s="54" t="s">
        <v>519</v>
      </c>
      <c r="E23" s="54">
        <v>431.45648199999999</v>
      </c>
      <c r="F23" s="54">
        <v>435.03106700000001</v>
      </c>
      <c r="G23" s="54">
        <v>438.42877199999998</v>
      </c>
      <c r="H23" s="54">
        <v>441.74908399999998</v>
      </c>
      <c r="I23" s="54">
        <v>444.99130200000002</v>
      </c>
      <c r="J23" s="54">
        <v>448.15499899999998</v>
      </c>
      <c r="K23" s="54">
        <v>451.23928799999999</v>
      </c>
      <c r="L23" s="54">
        <v>454.13662699999998</v>
      </c>
      <c r="M23" s="54">
        <v>456.95474200000001</v>
      </c>
      <c r="N23" s="54">
        <v>459.69357300000001</v>
      </c>
      <c r="O23" s="54">
        <v>462.353363</v>
      </c>
      <c r="P23" s="54">
        <v>464.93392899999998</v>
      </c>
      <c r="Q23" s="54">
        <v>467.31066900000002</v>
      </c>
      <c r="R23" s="54">
        <v>469.60745200000002</v>
      </c>
      <c r="S23" s="54">
        <v>471.82504299999999</v>
      </c>
      <c r="T23" s="54">
        <v>473.96469100000002</v>
      </c>
      <c r="U23" s="54">
        <v>476.02716099999998</v>
      </c>
      <c r="V23" s="54">
        <v>477.88455199999999</v>
      </c>
      <c r="W23" s="54">
        <v>479.66339099999999</v>
      </c>
      <c r="X23" s="54">
        <v>481.36468500000001</v>
      </c>
      <c r="Y23" s="54">
        <v>482.99035600000002</v>
      </c>
      <c r="Z23" s="54">
        <v>484.54113799999999</v>
      </c>
      <c r="AA23" s="54">
        <v>485.88729899999998</v>
      </c>
      <c r="AB23" s="54">
        <v>487.15609699999999</v>
      </c>
      <c r="AC23" s="54">
        <v>488.35095200000001</v>
      </c>
      <c r="AD23" s="54">
        <v>489.47482300000001</v>
      </c>
      <c r="AE23" s="54">
        <v>490.526276</v>
      </c>
      <c r="AF23" s="54">
        <v>491.35308800000001</v>
      </c>
      <c r="AG23" s="54">
        <v>492.08837899999997</v>
      </c>
      <c r="AH23" s="54">
        <v>492.77105699999998</v>
      </c>
      <c r="AI23" s="54">
        <v>493.44274899999999</v>
      </c>
      <c r="AJ23" s="54">
        <v>494.13211100000001</v>
      </c>
      <c r="AK23" s="75">
        <v>4.0000000000000001E-3</v>
      </c>
    </row>
    <row r="24" spans="1:37">
      <c r="A24" s="54" t="s">
        <v>321</v>
      </c>
      <c r="B24" s="54" t="s">
        <v>322</v>
      </c>
      <c r="C24" s="54" t="s">
        <v>523</v>
      </c>
      <c r="D24" s="54" t="s">
        <v>519</v>
      </c>
      <c r="E24" s="54">
        <v>639.06109600000002</v>
      </c>
      <c r="F24" s="54">
        <v>641.00024399999995</v>
      </c>
      <c r="G24" s="54">
        <v>642.56573500000002</v>
      </c>
      <c r="H24" s="54">
        <v>643.83770800000002</v>
      </c>
      <c r="I24" s="54">
        <v>644.94006300000001</v>
      </c>
      <c r="J24" s="54">
        <v>645.94451900000001</v>
      </c>
      <c r="K24" s="54">
        <v>646.94030799999996</v>
      </c>
      <c r="L24" s="54">
        <v>647.87536599999999</v>
      </c>
      <c r="M24" s="54">
        <v>648.75286900000003</v>
      </c>
      <c r="N24" s="54">
        <v>649.57720900000004</v>
      </c>
      <c r="O24" s="54">
        <v>650.34802200000001</v>
      </c>
      <c r="P24" s="54">
        <v>651.09234600000002</v>
      </c>
      <c r="Q24" s="54">
        <v>651.77179000000001</v>
      </c>
      <c r="R24" s="54">
        <v>652.40765399999998</v>
      </c>
      <c r="S24" s="54">
        <v>652.98724400000003</v>
      </c>
      <c r="T24" s="54">
        <v>653.49932899999999</v>
      </c>
      <c r="U24" s="54">
        <v>653.93969700000002</v>
      </c>
      <c r="V24" s="54">
        <v>654.30737299999998</v>
      </c>
      <c r="W24" s="54">
        <v>654.60601799999995</v>
      </c>
      <c r="X24" s="54">
        <v>654.83569299999999</v>
      </c>
      <c r="Y24" s="54">
        <v>654.99517800000001</v>
      </c>
      <c r="Z24" s="54">
        <v>655.07330300000001</v>
      </c>
      <c r="AA24" s="54">
        <v>655.07141100000001</v>
      </c>
      <c r="AB24" s="54">
        <v>655.00683600000002</v>
      </c>
      <c r="AC24" s="54">
        <v>654.84973100000002</v>
      </c>
      <c r="AD24" s="54">
        <v>654.60833700000001</v>
      </c>
      <c r="AE24" s="54">
        <v>654.27923599999997</v>
      </c>
      <c r="AF24" s="54">
        <v>653.82940699999995</v>
      </c>
      <c r="AG24" s="54">
        <v>653.30267300000003</v>
      </c>
      <c r="AH24" s="54">
        <v>652.68481399999996</v>
      </c>
      <c r="AI24" s="54">
        <v>652.01037599999995</v>
      </c>
      <c r="AJ24" s="54">
        <v>651.27984600000002</v>
      </c>
      <c r="AK24" s="75">
        <v>1E-3</v>
      </c>
    </row>
    <row r="25" spans="1:37">
      <c r="A25" s="54" t="s">
        <v>323</v>
      </c>
      <c r="B25" s="54" t="s">
        <v>324</v>
      </c>
      <c r="C25" s="54" t="s">
        <v>524</v>
      </c>
      <c r="D25" s="54" t="s">
        <v>519</v>
      </c>
      <c r="E25" s="54">
        <v>1294.498047</v>
      </c>
      <c r="F25" s="54">
        <v>1323.9239500000001</v>
      </c>
      <c r="G25" s="54">
        <v>1355.1610109999999</v>
      </c>
      <c r="H25" s="54">
        <v>1386.3759769999999</v>
      </c>
      <c r="I25" s="54">
        <v>1417.5660399999999</v>
      </c>
      <c r="J25" s="54">
        <v>1448.730957</v>
      </c>
      <c r="K25" s="54">
        <v>1479.8680420000001</v>
      </c>
      <c r="L25" s="54">
        <v>1512.948975</v>
      </c>
      <c r="M25" s="54">
        <v>1546.001953</v>
      </c>
      <c r="N25" s="54">
        <v>1579.0310059999999</v>
      </c>
      <c r="O25" s="54">
        <v>1612.0419919999999</v>
      </c>
      <c r="P25" s="54">
        <v>1645.0389399999999</v>
      </c>
      <c r="Q25" s="54">
        <v>1680.089966</v>
      </c>
      <c r="R25" s="54">
        <v>1715.123047</v>
      </c>
      <c r="S25" s="54">
        <v>1750.139038</v>
      </c>
      <c r="T25" s="54">
        <v>1785.140991</v>
      </c>
      <c r="U25" s="54">
        <v>1820.1290280000001</v>
      </c>
      <c r="V25" s="54">
        <v>1856.9279790000001</v>
      </c>
      <c r="W25" s="54">
        <v>1893.713013</v>
      </c>
      <c r="X25" s="54">
        <v>1930.4830320000001</v>
      </c>
      <c r="Y25" s="54">
        <v>1967.239014</v>
      </c>
      <c r="Z25" s="54">
        <v>2003.979004</v>
      </c>
      <c r="AA25" s="54">
        <v>2041.9799800000001</v>
      </c>
      <c r="AB25" s="54">
        <v>2079.9670409999999</v>
      </c>
      <c r="AC25" s="54">
        <v>2117.9379880000001</v>
      </c>
      <c r="AD25" s="54">
        <v>2155.8930660000001</v>
      </c>
      <c r="AE25" s="54">
        <v>2193.8278810000002</v>
      </c>
      <c r="AF25" s="54">
        <v>2232.468018</v>
      </c>
      <c r="AG25" s="54">
        <v>2271.0839839999999</v>
      </c>
      <c r="AH25" s="54">
        <v>2309.6879880000001</v>
      </c>
      <c r="AI25" s="54">
        <v>2348.2919919999999</v>
      </c>
      <c r="AJ25" s="54">
        <v>2386.906982</v>
      </c>
      <c r="AK25" s="75">
        <v>0.02</v>
      </c>
    </row>
    <row r="26" spans="1:37">
      <c r="A26" s="54" t="s">
        <v>325</v>
      </c>
      <c r="B26" s="54" t="s">
        <v>326</v>
      </c>
      <c r="C26" s="54" t="s">
        <v>525</v>
      </c>
      <c r="D26" s="54" t="s">
        <v>519</v>
      </c>
      <c r="E26" s="54">
        <v>247.463303</v>
      </c>
      <c r="F26" s="54">
        <v>251.356506</v>
      </c>
      <c r="G26" s="54">
        <v>254.768494</v>
      </c>
      <c r="H26" s="54">
        <v>258.15121499999998</v>
      </c>
      <c r="I26" s="54">
        <v>261.53381300000001</v>
      </c>
      <c r="J26" s="54">
        <v>264.926086</v>
      </c>
      <c r="K26" s="54">
        <v>268.32888800000001</v>
      </c>
      <c r="L26" s="54">
        <v>271.39761399999998</v>
      </c>
      <c r="M26" s="54">
        <v>274.47820999999999</v>
      </c>
      <c r="N26" s="54">
        <v>277.57089200000001</v>
      </c>
      <c r="O26" s="54">
        <v>280.67208900000003</v>
      </c>
      <c r="P26" s="54">
        <v>283.776093</v>
      </c>
      <c r="Q26" s="54">
        <v>286.64898699999998</v>
      </c>
      <c r="R26" s="54">
        <v>289.528412</v>
      </c>
      <c r="S26" s="54">
        <v>292.41668700000002</v>
      </c>
      <c r="T26" s="54">
        <v>295.31478900000002</v>
      </c>
      <c r="U26" s="54">
        <v>298.21850599999999</v>
      </c>
      <c r="V26" s="54">
        <v>300.96640000000002</v>
      </c>
      <c r="W26" s="54">
        <v>303.72399899999999</v>
      </c>
      <c r="X26" s="54">
        <v>306.48599200000001</v>
      </c>
      <c r="Y26" s="54">
        <v>309.25149499999998</v>
      </c>
      <c r="Z26" s="54">
        <v>312.01901199999998</v>
      </c>
      <c r="AA26" s="54">
        <v>314.64639299999999</v>
      </c>
      <c r="AB26" s="54">
        <v>317.283997</v>
      </c>
      <c r="AC26" s="54">
        <v>319.92990099999997</v>
      </c>
      <c r="AD26" s="54">
        <v>322.58050500000002</v>
      </c>
      <c r="AE26" s="54">
        <v>325.23458900000003</v>
      </c>
      <c r="AF26" s="54">
        <v>327.66778599999998</v>
      </c>
      <c r="AG26" s="54">
        <v>330.10269199999999</v>
      </c>
      <c r="AH26" s="54">
        <v>332.540009</v>
      </c>
      <c r="AI26" s="54">
        <v>334.980591</v>
      </c>
      <c r="AJ26" s="54">
        <v>337.42300399999999</v>
      </c>
      <c r="AK26" s="75">
        <v>0.01</v>
      </c>
    </row>
    <row r="27" spans="1:37">
      <c r="A27" s="54" t="s">
        <v>327</v>
      </c>
      <c r="B27" s="54" t="s">
        <v>328</v>
      </c>
      <c r="C27" s="54" t="s">
        <v>526</v>
      </c>
      <c r="D27" s="54" t="s">
        <v>519</v>
      </c>
      <c r="E27" s="54">
        <v>284.08569299999999</v>
      </c>
      <c r="F27" s="54">
        <v>284.036743</v>
      </c>
      <c r="G27" s="54">
        <v>283.85732999999999</v>
      </c>
      <c r="H27" s="54">
        <v>283.58648699999998</v>
      </c>
      <c r="I27" s="54">
        <v>283.28619400000002</v>
      </c>
      <c r="J27" s="54">
        <v>282.90820300000001</v>
      </c>
      <c r="K27" s="54">
        <v>282.514771</v>
      </c>
      <c r="L27" s="54">
        <v>281.98602299999999</v>
      </c>
      <c r="M27" s="54">
        <v>281.40417500000001</v>
      </c>
      <c r="N27" s="54">
        <v>280.78417999999999</v>
      </c>
      <c r="O27" s="54">
        <v>280.14111300000002</v>
      </c>
      <c r="P27" s="54">
        <v>279.51861600000001</v>
      </c>
      <c r="Q27" s="54">
        <v>278.81866500000001</v>
      </c>
      <c r="R27" s="54">
        <v>278.09124800000001</v>
      </c>
      <c r="S27" s="54">
        <v>277.35281400000002</v>
      </c>
      <c r="T27" s="54">
        <v>276.62503099999998</v>
      </c>
      <c r="U27" s="54">
        <v>275.92275999999998</v>
      </c>
      <c r="V27" s="54">
        <v>275.22488399999997</v>
      </c>
      <c r="W27" s="54">
        <v>274.53198200000003</v>
      </c>
      <c r="X27" s="54">
        <v>273.85324100000003</v>
      </c>
      <c r="Y27" s="54">
        <v>273.19802900000002</v>
      </c>
      <c r="Z27" s="54">
        <v>272.57278400000001</v>
      </c>
      <c r="AA27" s="54">
        <v>271.965149</v>
      </c>
      <c r="AB27" s="54">
        <v>271.41427599999997</v>
      </c>
      <c r="AC27" s="54">
        <v>270.85751299999998</v>
      </c>
      <c r="AD27" s="54">
        <v>270.31564300000002</v>
      </c>
      <c r="AE27" s="54">
        <v>269.808807</v>
      </c>
      <c r="AF27" s="54">
        <v>269.25894199999999</v>
      </c>
      <c r="AG27" s="54">
        <v>268.75732399999998</v>
      </c>
      <c r="AH27" s="54">
        <v>268.23818999999997</v>
      </c>
      <c r="AI27" s="54">
        <v>267.74749800000001</v>
      </c>
      <c r="AJ27" s="54">
        <v>267.22180200000003</v>
      </c>
      <c r="AK27" s="75">
        <v>-2E-3</v>
      </c>
    </row>
    <row r="28" spans="1:37">
      <c r="A28" s="54" t="s">
        <v>329</v>
      </c>
      <c r="B28" s="54" t="s">
        <v>330</v>
      </c>
      <c r="C28" s="54" t="s">
        <v>527</v>
      </c>
      <c r="D28" s="54" t="s">
        <v>519</v>
      </c>
      <c r="E28" s="54">
        <v>1429.6586910000001</v>
      </c>
      <c r="F28" s="54">
        <v>1434.1889650000001</v>
      </c>
      <c r="G28" s="54">
        <v>1438.1188959999999</v>
      </c>
      <c r="H28" s="54">
        <v>1441.5008539999999</v>
      </c>
      <c r="I28" s="54">
        <v>1444.3666989999999</v>
      </c>
      <c r="J28" s="54">
        <v>1446.7482910000001</v>
      </c>
      <c r="K28" s="54">
        <v>1448.6674800000001</v>
      </c>
      <c r="L28" s="54">
        <v>1450.0898440000001</v>
      </c>
      <c r="M28" s="54">
        <v>1451.008789</v>
      </c>
      <c r="N28" s="54">
        <v>1451.470581</v>
      </c>
      <c r="O28" s="54">
        <v>1451.520874</v>
      </c>
      <c r="P28" s="54">
        <v>1451.195557</v>
      </c>
      <c r="Q28" s="54">
        <v>1450.4646</v>
      </c>
      <c r="R28" s="54">
        <v>1449.3110349999999</v>
      </c>
      <c r="S28" s="54">
        <v>1447.772217</v>
      </c>
      <c r="T28" s="54">
        <v>1445.8914789999999</v>
      </c>
      <c r="U28" s="54">
        <v>1443.6961670000001</v>
      </c>
      <c r="V28" s="54">
        <v>1441.165039</v>
      </c>
      <c r="W28" s="54">
        <v>1438.2822269999999</v>
      </c>
      <c r="X28" s="54">
        <v>1435.0756839999999</v>
      </c>
      <c r="Y28" s="54">
        <v>1431.5805660000001</v>
      </c>
      <c r="Z28" s="54">
        <v>1427.81897</v>
      </c>
      <c r="AA28" s="54">
        <v>1423.784058</v>
      </c>
      <c r="AB28" s="54">
        <v>1419.461548</v>
      </c>
      <c r="AC28" s="54">
        <v>1414.857544</v>
      </c>
      <c r="AD28" s="54">
        <v>1409.977905</v>
      </c>
      <c r="AE28" s="54">
        <v>1404.8291019999999</v>
      </c>
      <c r="AF28" s="54">
        <v>1399.3945309999999</v>
      </c>
      <c r="AG28" s="54">
        <v>1393.67749</v>
      </c>
      <c r="AH28" s="54">
        <v>1387.6949460000001</v>
      </c>
      <c r="AI28" s="54">
        <v>1381.4664310000001</v>
      </c>
      <c r="AJ28" s="54">
        <v>1375.001221</v>
      </c>
      <c r="AK28" s="75">
        <v>-1E-3</v>
      </c>
    </row>
    <row r="29" spans="1:37">
      <c r="A29" s="54" t="s">
        <v>331</v>
      </c>
      <c r="B29" s="54" t="s">
        <v>332</v>
      </c>
      <c r="C29" s="54" t="s">
        <v>528</v>
      </c>
      <c r="D29" s="54" t="s">
        <v>519</v>
      </c>
      <c r="E29" s="54">
        <v>178.16810599999999</v>
      </c>
      <c r="F29" s="54">
        <v>177.97569300000001</v>
      </c>
      <c r="G29" s="54">
        <v>177.74659700000001</v>
      </c>
      <c r="H29" s="54">
        <v>177.47950700000001</v>
      </c>
      <c r="I29" s="54">
        <v>177.17759699999999</v>
      </c>
      <c r="J29" s="54">
        <v>176.84410099999999</v>
      </c>
      <c r="K29" s="54">
        <v>176.48170500000001</v>
      </c>
      <c r="L29" s="54">
        <v>176.08959999999999</v>
      </c>
      <c r="M29" s="54">
        <v>175.66580200000001</v>
      </c>
      <c r="N29" s="54">
        <v>175.21170000000001</v>
      </c>
      <c r="O29" s="54">
        <v>174.72830200000001</v>
      </c>
      <c r="P29" s="54">
        <v>174.21620200000001</v>
      </c>
      <c r="Q29" s="54">
        <v>173.67520099999999</v>
      </c>
      <c r="R29" s="54">
        <v>173.10459900000001</v>
      </c>
      <c r="S29" s="54">
        <v>172.50520299999999</v>
      </c>
      <c r="T29" s="54">
        <v>171.87750199999999</v>
      </c>
      <c r="U29" s="54">
        <v>171.22110000000001</v>
      </c>
      <c r="V29" s="54">
        <v>170.532196</v>
      </c>
      <c r="W29" s="54">
        <v>169.81140099999999</v>
      </c>
      <c r="X29" s="54">
        <v>169.06530799999999</v>
      </c>
      <c r="Y29" s="54">
        <v>168.300995</v>
      </c>
      <c r="Z29" s="54">
        <v>167.52330000000001</v>
      </c>
      <c r="AA29" s="54">
        <v>166.72770700000001</v>
      </c>
      <c r="AB29" s="54">
        <v>165.91149899999999</v>
      </c>
      <c r="AC29" s="54">
        <v>165.08120700000001</v>
      </c>
      <c r="AD29" s="54">
        <v>164.24380500000001</v>
      </c>
      <c r="AE29" s="54">
        <v>163.40490700000001</v>
      </c>
      <c r="AF29" s="54">
        <v>162.5625</v>
      </c>
      <c r="AG29" s="54">
        <v>161.71319600000001</v>
      </c>
      <c r="AH29" s="54">
        <v>160.858994</v>
      </c>
      <c r="AI29" s="54">
        <v>160.002106</v>
      </c>
      <c r="AJ29" s="54">
        <v>159.14480599999999</v>
      </c>
      <c r="AK29" s="75">
        <v>-4.0000000000000001E-3</v>
      </c>
    </row>
    <row r="30" spans="1:37">
      <c r="A30" s="54" t="s">
        <v>333</v>
      </c>
      <c r="B30" s="54" t="s">
        <v>334</v>
      </c>
      <c r="C30" s="54" t="s">
        <v>529</v>
      </c>
      <c r="D30" s="54" t="s">
        <v>519</v>
      </c>
      <c r="E30" s="54">
        <v>732.97448699999995</v>
      </c>
      <c r="F30" s="54">
        <v>741.50860599999999</v>
      </c>
      <c r="G30" s="54">
        <v>749.86358600000005</v>
      </c>
      <c r="H30" s="54">
        <v>758.13366699999995</v>
      </c>
      <c r="I30" s="54">
        <v>766.31182899999999</v>
      </c>
      <c r="J30" s="54">
        <v>774.38922100000002</v>
      </c>
      <c r="K30" s="54">
        <v>782.36169400000006</v>
      </c>
      <c r="L30" s="54">
        <v>789.92394999999999</v>
      </c>
      <c r="M30" s="54">
        <v>797.39141800000004</v>
      </c>
      <c r="N30" s="54">
        <v>804.75280799999996</v>
      </c>
      <c r="O30" s="54">
        <v>811.996216</v>
      </c>
      <c r="P30" s="54">
        <v>819.10772699999995</v>
      </c>
      <c r="Q30" s="54">
        <v>825.83727999999996</v>
      </c>
      <c r="R30" s="54">
        <v>832.45422399999995</v>
      </c>
      <c r="S30" s="54">
        <v>838.95288100000005</v>
      </c>
      <c r="T30" s="54">
        <v>845.31176800000003</v>
      </c>
      <c r="U30" s="54">
        <v>851.52978499999995</v>
      </c>
      <c r="V30" s="54">
        <v>857.43316700000003</v>
      </c>
      <c r="W30" s="54">
        <v>863.20739700000001</v>
      </c>
      <c r="X30" s="54">
        <v>868.84320100000002</v>
      </c>
      <c r="Y30" s="54">
        <v>874.34875499999998</v>
      </c>
      <c r="Z30" s="54">
        <v>879.73638900000003</v>
      </c>
      <c r="AA30" s="54">
        <v>884.77459699999997</v>
      </c>
      <c r="AB30" s="54">
        <v>889.67962599999998</v>
      </c>
      <c r="AC30" s="54">
        <v>894.45849599999997</v>
      </c>
      <c r="AD30" s="54">
        <v>899.12365699999998</v>
      </c>
      <c r="AE30" s="54">
        <v>903.677368</v>
      </c>
      <c r="AF30" s="54">
        <v>907.769226</v>
      </c>
      <c r="AG30" s="54">
        <v>911.73828100000003</v>
      </c>
      <c r="AH30" s="54">
        <v>915.59722899999997</v>
      </c>
      <c r="AI30" s="54">
        <v>919.35131799999999</v>
      </c>
      <c r="AJ30" s="54">
        <v>922.99926800000003</v>
      </c>
      <c r="AK30" s="75">
        <v>7.0000000000000001E-3</v>
      </c>
    </row>
    <row r="31" spans="1:37">
      <c r="A31" s="54" t="s">
        <v>335</v>
      </c>
      <c r="B31" s="54" t="s">
        <v>336</v>
      </c>
      <c r="C31" s="54" t="s">
        <v>530</v>
      </c>
      <c r="D31" s="54" t="s">
        <v>519</v>
      </c>
      <c r="E31" s="54">
        <v>1865.5031739999999</v>
      </c>
      <c r="F31" s="54">
        <v>1885.6514890000001</v>
      </c>
      <c r="G31" s="54">
        <v>1905.4688719999999</v>
      </c>
      <c r="H31" s="54">
        <v>1925.033813</v>
      </c>
      <c r="I31" s="54">
        <v>1944.293823</v>
      </c>
      <c r="J31" s="54">
        <v>1963.1956789999999</v>
      </c>
      <c r="K31" s="54">
        <v>1981.7017820000001</v>
      </c>
      <c r="L31" s="54">
        <v>1999.6389160000001</v>
      </c>
      <c r="M31" s="54">
        <v>2017.239014</v>
      </c>
      <c r="N31" s="54">
        <v>2034.4454350000001</v>
      </c>
      <c r="O31" s="54">
        <v>2051.1992190000001</v>
      </c>
      <c r="P31" s="54">
        <v>2067.4499510000001</v>
      </c>
      <c r="Q31" s="54">
        <v>2083.0517580000001</v>
      </c>
      <c r="R31" s="54">
        <v>2098.210693</v>
      </c>
      <c r="S31" s="54">
        <v>2112.892578</v>
      </c>
      <c r="T31" s="54">
        <v>2127.0539549999999</v>
      </c>
      <c r="U31" s="54">
        <v>2140.6655270000001</v>
      </c>
      <c r="V31" s="54">
        <v>2153.5974120000001</v>
      </c>
      <c r="W31" s="54">
        <v>2165.9953609999998</v>
      </c>
      <c r="X31" s="54">
        <v>2177.8808589999999</v>
      </c>
      <c r="Y31" s="54">
        <v>2189.2871089999999</v>
      </c>
      <c r="Z31" s="54">
        <v>2200.2438959999999</v>
      </c>
      <c r="AA31" s="54">
        <v>2210.5795899999998</v>
      </c>
      <c r="AB31" s="54">
        <v>2220.4255370000001</v>
      </c>
      <c r="AC31" s="54">
        <v>2229.8122560000002</v>
      </c>
      <c r="AD31" s="54">
        <v>2238.77124</v>
      </c>
      <c r="AE31" s="54">
        <v>2247.3239749999998</v>
      </c>
      <c r="AF31" s="54">
        <v>2255.226807</v>
      </c>
      <c r="AG31" s="54">
        <v>2262.6987300000001</v>
      </c>
      <c r="AH31" s="54">
        <v>2269.7514649999998</v>
      </c>
      <c r="AI31" s="54">
        <v>2276.3969729999999</v>
      </c>
      <c r="AJ31" s="54">
        <v>2282.6401369999999</v>
      </c>
      <c r="AK31" s="75">
        <v>7.0000000000000001E-3</v>
      </c>
    </row>
    <row r="32" spans="1:37">
      <c r="A32" s="54" t="s">
        <v>337</v>
      </c>
      <c r="B32" s="54" t="s">
        <v>338</v>
      </c>
      <c r="C32" s="54" t="s">
        <v>531</v>
      </c>
      <c r="D32" s="54" t="s">
        <v>519</v>
      </c>
      <c r="E32" s="54">
        <v>33.461436999999997</v>
      </c>
      <c r="F32" s="54">
        <v>33.876185999999997</v>
      </c>
      <c r="G32" s="54">
        <v>34.303497</v>
      </c>
      <c r="H32" s="54">
        <v>34.741508000000003</v>
      </c>
      <c r="I32" s="54">
        <v>35.176994000000001</v>
      </c>
      <c r="J32" s="54">
        <v>35.608803000000002</v>
      </c>
      <c r="K32" s="54">
        <v>36.036422999999999</v>
      </c>
      <c r="L32" s="54">
        <v>36.458022999999997</v>
      </c>
      <c r="M32" s="54">
        <v>36.876781000000001</v>
      </c>
      <c r="N32" s="54">
        <v>37.299438000000002</v>
      </c>
      <c r="O32" s="54">
        <v>37.717548000000001</v>
      </c>
      <c r="P32" s="54">
        <v>38.130436000000003</v>
      </c>
      <c r="Q32" s="54">
        <v>38.536839000000001</v>
      </c>
      <c r="R32" s="54">
        <v>38.939712999999998</v>
      </c>
      <c r="S32" s="54">
        <v>39.345931999999998</v>
      </c>
      <c r="T32" s="54">
        <v>39.747700000000002</v>
      </c>
      <c r="U32" s="54">
        <v>40.144806000000003</v>
      </c>
      <c r="V32" s="54">
        <v>40.537041000000002</v>
      </c>
      <c r="W32" s="54">
        <v>40.925570999999998</v>
      </c>
      <c r="X32" s="54">
        <v>41.310752999999998</v>
      </c>
      <c r="Y32" s="54">
        <v>41.693027000000001</v>
      </c>
      <c r="Z32" s="54">
        <v>42.072746000000002</v>
      </c>
      <c r="AA32" s="54">
        <v>42.448729999999998</v>
      </c>
      <c r="AB32" s="54">
        <v>42.823891000000003</v>
      </c>
      <c r="AC32" s="54">
        <v>43.205261</v>
      </c>
      <c r="AD32" s="54">
        <v>43.584999000000003</v>
      </c>
      <c r="AE32" s="54">
        <v>43.962817999999999</v>
      </c>
      <c r="AF32" s="54">
        <v>44.336970999999998</v>
      </c>
      <c r="AG32" s="54">
        <v>44.709049</v>
      </c>
      <c r="AH32" s="54">
        <v>45.078814999999999</v>
      </c>
      <c r="AI32" s="54">
        <v>45.446486999999998</v>
      </c>
      <c r="AJ32" s="54">
        <v>45.811763999999997</v>
      </c>
      <c r="AK32" s="75">
        <v>0.01</v>
      </c>
    </row>
    <row r="33" spans="1:37">
      <c r="A33" s="54" t="s">
        <v>172</v>
      </c>
      <c r="B33" s="54"/>
      <c r="C33" s="54" t="s">
        <v>532</v>
      </c>
    </row>
    <row r="34" spans="1:37">
      <c r="A34" s="54" t="s">
        <v>339</v>
      </c>
      <c r="B34" s="54"/>
      <c r="C34" s="54" t="s">
        <v>533</v>
      </c>
    </row>
    <row r="35" spans="1:37">
      <c r="A35" s="54" t="s">
        <v>302</v>
      </c>
      <c r="B35" s="54"/>
      <c r="C35" s="54" t="s">
        <v>534</v>
      </c>
    </row>
    <row r="36" spans="1:37">
      <c r="A36" s="54" t="s">
        <v>313</v>
      </c>
      <c r="B36" s="54" t="s">
        <v>340</v>
      </c>
      <c r="C36" s="54" t="s">
        <v>535</v>
      </c>
      <c r="D36" s="54" t="s">
        <v>292</v>
      </c>
      <c r="E36" s="54">
        <v>721.91784700000005</v>
      </c>
      <c r="F36" s="54">
        <v>734.06219499999997</v>
      </c>
      <c r="G36" s="54">
        <v>747.42523200000005</v>
      </c>
      <c r="H36" s="54">
        <v>757.89398200000005</v>
      </c>
      <c r="I36" s="54">
        <v>766.14849900000002</v>
      </c>
      <c r="J36" s="54">
        <v>775.42034899999999</v>
      </c>
      <c r="K36" s="54">
        <v>785.53460700000005</v>
      </c>
      <c r="L36" s="54">
        <v>795.18792699999995</v>
      </c>
      <c r="M36" s="54">
        <v>805.01843299999996</v>
      </c>
      <c r="N36" s="54">
        <v>815.72650099999998</v>
      </c>
      <c r="O36" s="54">
        <v>827.55218500000001</v>
      </c>
      <c r="P36" s="54">
        <v>839.68627900000001</v>
      </c>
      <c r="Q36" s="54">
        <v>851.99041699999998</v>
      </c>
      <c r="R36" s="54">
        <v>864.56347700000003</v>
      </c>
      <c r="S36" s="54">
        <v>876.85357699999997</v>
      </c>
      <c r="T36" s="54">
        <v>887.97845500000005</v>
      </c>
      <c r="U36" s="54">
        <v>898.65393100000006</v>
      </c>
      <c r="V36" s="54">
        <v>910.13421600000004</v>
      </c>
      <c r="W36" s="54">
        <v>921.73034700000005</v>
      </c>
      <c r="X36" s="54">
        <v>933.70996100000002</v>
      </c>
      <c r="Y36" s="54">
        <v>946.13281199999994</v>
      </c>
      <c r="Z36" s="54">
        <v>958.79187000000002</v>
      </c>
      <c r="AA36" s="54">
        <v>970.88244599999996</v>
      </c>
      <c r="AB36" s="54">
        <v>982.95562700000005</v>
      </c>
      <c r="AC36" s="54">
        <v>995.20153800000003</v>
      </c>
      <c r="AD36" s="54">
        <v>1008.019592</v>
      </c>
      <c r="AE36" s="54">
        <v>1022.330383</v>
      </c>
      <c r="AF36" s="54">
        <v>1037.8583980000001</v>
      </c>
      <c r="AG36" s="54">
        <v>1054.029663</v>
      </c>
      <c r="AH36" s="54">
        <v>1071.330078</v>
      </c>
      <c r="AI36" s="54">
        <v>1089.0820309999999</v>
      </c>
      <c r="AJ36" s="54">
        <v>1107.07251</v>
      </c>
      <c r="AK36" s="75">
        <v>1.4E-2</v>
      </c>
    </row>
    <row r="37" spans="1:37">
      <c r="A37" s="54" t="s">
        <v>315</v>
      </c>
      <c r="B37" s="54" t="s">
        <v>341</v>
      </c>
      <c r="C37" s="54" t="s">
        <v>536</v>
      </c>
      <c r="D37" s="54" t="s">
        <v>292</v>
      </c>
      <c r="E37" s="54">
        <v>28.623788999999999</v>
      </c>
      <c r="F37" s="54">
        <v>29.378005999999999</v>
      </c>
      <c r="G37" s="54">
        <v>30.106943000000001</v>
      </c>
      <c r="H37" s="54">
        <v>30.830207999999999</v>
      </c>
      <c r="I37" s="54">
        <v>31.566890999999998</v>
      </c>
      <c r="J37" s="54">
        <v>32.333153000000003</v>
      </c>
      <c r="K37" s="54">
        <v>33.071167000000003</v>
      </c>
      <c r="L37" s="54">
        <v>33.786259000000001</v>
      </c>
      <c r="M37" s="54">
        <v>34.545833999999999</v>
      </c>
      <c r="N37" s="54">
        <v>35.320377000000001</v>
      </c>
      <c r="O37" s="54">
        <v>36.098109999999998</v>
      </c>
      <c r="P37" s="54">
        <v>36.888019999999997</v>
      </c>
      <c r="Q37" s="54">
        <v>37.666420000000002</v>
      </c>
      <c r="R37" s="54">
        <v>38.467606000000004</v>
      </c>
      <c r="S37" s="54">
        <v>39.311377999999998</v>
      </c>
      <c r="T37" s="54">
        <v>40.179099999999998</v>
      </c>
      <c r="U37" s="54">
        <v>41.045451999999997</v>
      </c>
      <c r="V37" s="54">
        <v>41.898429999999998</v>
      </c>
      <c r="W37" s="54">
        <v>42.764907999999998</v>
      </c>
      <c r="X37" s="54">
        <v>43.651919999999997</v>
      </c>
      <c r="Y37" s="54">
        <v>44.512721999999997</v>
      </c>
      <c r="Z37" s="54">
        <v>45.374530999999998</v>
      </c>
      <c r="AA37" s="54">
        <v>46.236114999999998</v>
      </c>
      <c r="AB37" s="54">
        <v>47.097717000000003</v>
      </c>
      <c r="AC37" s="54">
        <v>47.955421000000001</v>
      </c>
      <c r="AD37" s="54">
        <v>48.800117</v>
      </c>
      <c r="AE37" s="54">
        <v>49.649563000000001</v>
      </c>
      <c r="AF37" s="54">
        <v>50.498558000000003</v>
      </c>
      <c r="AG37" s="54">
        <v>51.333809000000002</v>
      </c>
      <c r="AH37" s="54">
        <v>52.166027</v>
      </c>
      <c r="AI37" s="54">
        <v>53.005412999999997</v>
      </c>
      <c r="AJ37" s="54">
        <v>53.833857999999999</v>
      </c>
      <c r="AK37" s="75">
        <v>2.1000000000000001E-2</v>
      </c>
    </row>
    <row r="38" spans="1:37">
      <c r="A38" s="54" t="s">
        <v>317</v>
      </c>
      <c r="B38" s="54" t="s">
        <v>342</v>
      </c>
      <c r="C38" s="54" t="s">
        <v>537</v>
      </c>
      <c r="D38" s="54" t="s">
        <v>292</v>
      </c>
      <c r="E38" s="54">
        <v>33.209201999999998</v>
      </c>
      <c r="F38" s="54">
        <v>34.048943000000001</v>
      </c>
      <c r="G38" s="54">
        <v>34.913704000000003</v>
      </c>
      <c r="H38" s="54">
        <v>35.818874000000001</v>
      </c>
      <c r="I38" s="54">
        <v>36.730998999999997</v>
      </c>
      <c r="J38" s="54">
        <v>37.665573000000002</v>
      </c>
      <c r="K38" s="54">
        <v>38.562325000000001</v>
      </c>
      <c r="L38" s="54">
        <v>39.444180000000003</v>
      </c>
      <c r="M38" s="54">
        <v>40.355502999999999</v>
      </c>
      <c r="N38" s="54">
        <v>41.306175000000003</v>
      </c>
      <c r="O38" s="54">
        <v>42.295521000000001</v>
      </c>
      <c r="P38" s="54">
        <v>43.308075000000002</v>
      </c>
      <c r="Q38" s="54">
        <v>44.349842000000002</v>
      </c>
      <c r="R38" s="54">
        <v>45.406948</v>
      </c>
      <c r="S38" s="54">
        <v>46.529530000000001</v>
      </c>
      <c r="T38" s="54">
        <v>47.703445000000002</v>
      </c>
      <c r="U38" s="54">
        <v>48.884433999999999</v>
      </c>
      <c r="V38" s="54">
        <v>50.074992999999999</v>
      </c>
      <c r="W38" s="54">
        <v>51.285178999999999</v>
      </c>
      <c r="X38" s="54">
        <v>52.536529999999999</v>
      </c>
      <c r="Y38" s="54">
        <v>53.763618000000001</v>
      </c>
      <c r="Z38" s="54">
        <v>55.006045999999998</v>
      </c>
      <c r="AA38" s="54">
        <v>56.275047000000001</v>
      </c>
      <c r="AB38" s="54">
        <v>57.551315000000002</v>
      </c>
      <c r="AC38" s="54">
        <v>58.843609000000001</v>
      </c>
      <c r="AD38" s="54">
        <v>60.127803999999998</v>
      </c>
      <c r="AE38" s="54">
        <v>61.431099000000003</v>
      </c>
      <c r="AF38" s="54">
        <v>62.744984000000002</v>
      </c>
      <c r="AG38" s="54">
        <v>64.033524</v>
      </c>
      <c r="AH38" s="54">
        <v>65.344893999999996</v>
      </c>
      <c r="AI38" s="54">
        <v>66.707130000000006</v>
      </c>
      <c r="AJ38" s="54">
        <v>68.086067</v>
      </c>
      <c r="AK38" s="75">
        <v>2.3E-2</v>
      </c>
    </row>
    <row r="39" spans="1:37">
      <c r="A39" s="54" t="s">
        <v>319</v>
      </c>
      <c r="B39" s="54" t="s">
        <v>343</v>
      </c>
      <c r="C39" s="54" t="s">
        <v>538</v>
      </c>
      <c r="D39" s="54" t="s">
        <v>292</v>
      </c>
      <c r="E39" s="54">
        <v>110.37220000000001</v>
      </c>
      <c r="F39" s="54">
        <v>114.96706399999999</v>
      </c>
      <c r="G39" s="54">
        <v>119.52607</v>
      </c>
      <c r="H39" s="54">
        <v>124.192825</v>
      </c>
      <c r="I39" s="54">
        <v>129.02941899999999</v>
      </c>
      <c r="J39" s="54">
        <v>134.026535</v>
      </c>
      <c r="K39" s="54">
        <v>139.05650299999999</v>
      </c>
      <c r="L39" s="54">
        <v>144.11045799999999</v>
      </c>
      <c r="M39" s="54">
        <v>149.17520099999999</v>
      </c>
      <c r="N39" s="54">
        <v>154.419083</v>
      </c>
      <c r="O39" s="54">
        <v>159.886627</v>
      </c>
      <c r="P39" s="54">
        <v>165.540817</v>
      </c>
      <c r="Q39" s="54">
        <v>171.35957300000001</v>
      </c>
      <c r="R39" s="54">
        <v>177.30233799999999</v>
      </c>
      <c r="S39" s="54">
        <v>183.560059</v>
      </c>
      <c r="T39" s="54">
        <v>190.11108400000001</v>
      </c>
      <c r="U39" s="54">
        <v>196.86978099999999</v>
      </c>
      <c r="V39" s="54">
        <v>203.88325499999999</v>
      </c>
      <c r="W39" s="54">
        <v>211.11752300000001</v>
      </c>
      <c r="X39" s="54">
        <v>218.67070000000001</v>
      </c>
      <c r="Y39" s="54">
        <v>226.475067</v>
      </c>
      <c r="Z39" s="54">
        <v>234.56231700000001</v>
      </c>
      <c r="AA39" s="54">
        <v>242.976776</v>
      </c>
      <c r="AB39" s="54">
        <v>251.56822199999999</v>
      </c>
      <c r="AC39" s="54">
        <v>260.42532299999999</v>
      </c>
      <c r="AD39" s="54">
        <v>269.57080100000002</v>
      </c>
      <c r="AE39" s="54">
        <v>279.04714999999999</v>
      </c>
      <c r="AF39" s="54">
        <v>288.87005599999998</v>
      </c>
      <c r="AG39" s="54">
        <v>298.84204099999999</v>
      </c>
      <c r="AH39" s="54">
        <v>309.20880099999999</v>
      </c>
      <c r="AI39" s="54">
        <v>320.05453499999999</v>
      </c>
      <c r="AJ39" s="54">
        <v>331.23413099999999</v>
      </c>
      <c r="AK39" s="75">
        <v>3.5999999999999997E-2</v>
      </c>
    </row>
    <row r="40" spans="1:37">
      <c r="A40" s="54" t="s">
        <v>321</v>
      </c>
      <c r="B40" s="54" t="s">
        <v>344</v>
      </c>
      <c r="C40" s="54" t="s">
        <v>539</v>
      </c>
      <c r="D40" s="54" t="s">
        <v>292</v>
      </c>
      <c r="E40" s="54">
        <v>591.59338400000001</v>
      </c>
      <c r="F40" s="54">
        <v>603.73327600000005</v>
      </c>
      <c r="G40" s="54">
        <v>615.44171100000005</v>
      </c>
      <c r="H40" s="54">
        <v>627.32391399999995</v>
      </c>
      <c r="I40" s="54">
        <v>639.45165999999995</v>
      </c>
      <c r="J40" s="54">
        <v>652.16449</v>
      </c>
      <c r="K40" s="54">
        <v>665.01355000000001</v>
      </c>
      <c r="L40" s="54">
        <v>677.73413100000005</v>
      </c>
      <c r="M40" s="54">
        <v>690.96069299999999</v>
      </c>
      <c r="N40" s="54">
        <v>704.52154499999995</v>
      </c>
      <c r="O40" s="54">
        <v>718.19085700000005</v>
      </c>
      <c r="P40" s="54">
        <v>731.98284899999999</v>
      </c>
      <c r="Q40" s="54">
        <v>746.08496100000002</v>
      </c>
      <c r="R40" s="54">
        <v>760.40948500000002</v>
      </c>
      <c r="S40" s="54">
        <v>775.20019500000001</v>
      </c>
      <c r="T40" s="54">
        <v>790.35797100000002</v>
      </c>
      <c r="U40" s="54">
        <v>805.70745799999997</v>
      </c>
      <c r="V40" s="54">
        <v>821.41314699999998</v>
      </c>
      <c r="W40" s="54">
        <v>837.40283199999999</v>
      </c>
      <c r="X40" s="54">
        <v>853.79797399999995</v>
      </c>
      <c r="Y40" s="54">
        <v>870.25061000000005</v>
      </c>
      <c r="Z40" s="54">
        <v>887.12731900000006</v>
      </c>
      <c r="AA40" s="54">
        <v>904.57653800000003</v>
      </c>
      <c r="AB40" s="54">
        <v>922.29486099999997</v>
      </c>
      <c r="AC40" s="54">
        <v>940.15087900000003</v>
      </c>
      <c r="AD40" s="54">
        <v>958.12487799999997</v>
      </c>
      <c r="AE40" s="54">
        <v>976.49731399999996</v>
      </c>
      <c r="AF40" s="54">
        <v>995.418091</v>
      </c>
      <c r="AG40" s="54">
        <v>1014.88031</v>
      </c>
      <c r="AH40" s="54">
        <v>1035.434448</v>
      </c>
      <c r="AI40" s="54">
        <v>1057.50415</v>
      </c>
      <c r="AJ40" s="54">
        <v>1080.732788</v>
      </c>
      <c r="AK40" s="75">
        <v>0.02</v>
      </c>
    </row>
    <row r="41" spans="1:37">
      <c r="A41" s="54" t="s">
        <v>323</v>
      </c>
      <c r="B41" s="54" t="s">
        <v>345</v>
      </c>
      <c r="C41" s="54" t="s">
        <v>540</v>
      </c>
      <c r="D41" s="54" t="s">
        <v>292</v>
      </c>
      <c r="E41" s="54">
        <v>45.564075000000003</v>
      </c>
      <c r="F41" s="54">
        <v>47.896571999999999</v>
      </c>
      <c r="G41" s="54">
        <v>50.370753999999998</v>
      </c>
      <c r="H41" s="54">
        <v>53.00132</v>
      </c>
      <c r="I41" s="54">
        <v>55.796672999999998</v>
      </c>
      <c r="J41" s="54">
        <v>58.735858999999998</v>
      </c>
      <c r="K41" s="54">
        <v>61.796214999999997</v>
      </c>
      <c r="L41" s="54">
        <v>64.972838999999993</v>
      </c>
      <c r="M41" s="54">
        <v>68.280045000000001</v>
      </c>
      <c r="N41" s="54">
        <v>71.736716999999999</v>
      </c>
      <c r="O41" s="54">
        <v>75.371116999999998</v>
      </c>
      <c r="P41" s="54">
        <v>79.161773999999994</v>
      </c>
      <c r="Q41" s="54">
        <v>83.165497000000002</v>
      </c>
      <c r="R41" s="54">
        <v>87.320740000000001</v>
      </c>
      <c r="S41" s="54">
        <v>91.714729000000005</v>
      </c>
      <c r="T41" s="54">
        <v>96.373016000000007</v>
      </c>
      <c r="U41" s="54">
        <v>101.28312699999999</v>
      </c>
      <c r="V41" s="54">
        <v>106.452698</v>
      </c>
      <c r="W41" s="54">
        <v>111.876152</v>
      </c>
      <c r="X41" s="54">
        <v>117.564774</v>
      </c>
      <c r="Y41" s="54">
        <v>123.548973</v>
      </c>
      <c r="Z41" s="54">
        <v>129.838638</v>
      </c>
      <c r="AA41" s="54">
        <v>136.42607100000001</v>
      </c>
      <c r="AB41" s="54">
        <v>143.30441300000001</v>
      </c>
      <c r="AC41" s="54">
        <v>150.524933</v>
      </c>
      <c r="AD41" s="54">
        <v>158.113632</v>
      </c>
      <c r="AE41" s="54">
        <v>166.09411600000001</v>
      </c>
      <c r="AF41" s="54">
        <v>174.47126800000001</v>
      </c>
      <c r="AG41" s="54">
        <v>183.17164600000001</v>
      </c>
      <c r="AH41" s="54">
        <v>192.335083</v>
      </c>
      <c r="AI41" s="54">
        <v>202.00462300000001</v>
      </c>
      <c r="AJ41" s="54">
        <v>212.18244899999999</v>
      </c>
      <c r="AK41" s="75">
        <v>5.0999999999999997E-2</v>
      </c>
    </row>
    <row r="42" spans="1:37">
      <c r="A42" s="54" t="s">
        <v>325</v>
      </c>
      <c r="B42" s="54" t="s">
        <v>346</v>
      </c>
      <c r="C42" s="54" t="s">
        <v>541</v>
      </c>
      <c r="D42" s="54" t="s">
        <v>292</v>
      </c>
      <c r="E42" s="54">
        <v>80.165374999999997</v>
      </c>
      <c r="F42" s="54">
        <v>83.176697000000004</v>
      </c>
      <c r="G42" s="54">
        <v>85.994667000000007</v>
      </c>
      <c r="H42" s="54">
        <v>88.733620000000002</v>
      </c>
      <c r="I42" s="54">
        <v>91.53904</v>
      </c>
      <c r="J42" s="54">
        <v>94.406165999999999</v>
      </c>
      <c r="K42" s="54">
        <v>97.238724000000005</v>
      </c>
      <c r="L42" s="54">
        <v>100.050026</v>
      </c>
      <c r="M42" s="54">
        <v>103.070908</v>
      </c>
      <c r="N42" s="54">
        <v>105.86525</v>
      </c>
      <c r="O42" s="54">
        <v>108.77446</v>
      </c>
      <c r="P42" s="54">
        <v>111.76956199999999</v>
      </c>
      <c r="Q42" s="54">
        <v>114.912262</v>
      </c>
      <c r="R42" s="54">
        <v>118.08369399999999</v>
      </c>
      <c r="S42" s="54">
        <v>121.286079</v>
      </c>
      <c r="T42" s="54">
        <v>124.63106500000001</v>
      </c>
      <c r="U42" s="54">
        <v>128.06806900000001</v>
      </c>
      <c r="V42" s="54">
        <v>131.57449299999999</v>
      </c>
      <c r="W42" s="54">
        <v>135.112427</v>
      </c>
      <c r="X42" s="54">
        <v>138.56568899999999</v>
      </c>
      <c r="Y42" s="54">
        <v>142.100403</v>
      </c>
      <c r="Z42" s="54">
        <v>145.738541</v>
      </c>
      <c r="AA42" s="54">
        <v>149.51010099999999</v>
      </c>
      <c r="AB42" s="54">
        <v>153.383118</v>
      </c>
      <c r="AC42" s="54">
        <v>157.13705400000001</v>
      </c>
      <c r="AD42" s="54">
        <v>160.988632</v>
      </c>
      <c r="AE42" s="54">
        <v>164.98996</v>
      </c>
      <c r="AF42" s="54">
        <v>169.142166</v>
      </c>
      <c r="AG42" s="54">
        <v>173.37432899999999</v>
      </c>
      <c r="AH42" s="54">
        <v>177.43107599999999</v>
      </c>
      <c r="AI42" s="54">
        <v>181.64480599999999</v>
      </c>
      <c r="AJ42" s="54">
        <v>186.02446</v>
      </c>
      <c r="AK42" s="75">
        <v>2.8000000000000001E-2</v>
      </c>
    </row>
    <row r="43" spans="1:37">
      <c r="A43" s="54" t="s">
        <v>327</v>
      </c>
      <c r="B43" s="54" t="s">
        <v>347</v>
      </c>
      <c r="C43" s="54" t="s">
        <v>542</v>
      </c>
      <c r="D43" s="54" t="s">
        <v>292</v>
      </c>
      <c r="E43" s="54">
        <v>91.721305999999998</v>
      </c>
      <c r="F43" s="54">
        <v>93.622826000000003</v>
      </c>
      <c r="G43" s="54">
        <v>95.293487999999996</v>
      </c>
      <c r="H43" s="54">
        <v>96.842467999999997</v>
      </c>
      <c r="I43" s="54">
        <v>98.365166000000002</v>
      </c>
      <c r="J43" s="54">
        <v>99.864845000000003</v>
      </c>
      <c r="K43" s="54">
        <v>101.34504699999999</v>
      </c>
      <c r="L43" s="54">
        <v>102.854294</v>
      </c>
      <c r="M43" s="54">
        <v>104.486237</v>
      </c>
      <c r="N43" s="54">
        <v>106.227493</v>
      </c>
      <c r="O43" s="54">
        <v>108.054596</v>
      </c>
      <c r="P43" s="54">
        <v>110.043503</v>
      </c>
      <c r="Q43" s="54">
        <v>112.232086</v>
      </c>
      <c r="R43" s="54">
        <v>114.613533</v>
      </c>
      <c r="S43" s="54">
        <v>117.084534</v>
      </c>
      <c r="T43" s="54">
        <v>119.578896</v>
      </c>
      <c r="U43" s="54">
        <v>122.007172</v>
      </c>
      <c r="V43" s="54">
        <v>124.375694</v>
      </c>
      <c r="W43" s="54">
        <v>126.77357499999999</v>
      </c>
      <c r="X43" s="54">
        <v>129.139771</v>
      </c>
      <c r="Y43" s="54">
        <v>131.53161600000001</v>
      </c>
      <c r="Z43" s="54">
        <v>133.955658</v>
      </c>
      <c r="AA43" s="54">
        <v>136.44662500000001</v>
      </c>
      <c r="AB43" s="54">
        <v>138.96005199999999</v>
      </c>
      <c r="AC43" s="54">
        <v>141.485962</v>
      </c>
      <c r="AD43" s="54">
        <v>144.05819700000001</v>
      </c>
      <c r="AE43" s="54">
        <v>146.65927099999999</v>
      </c>
      <c r="AF43" s="54">
        <v>149.28564499999999</v>
      </c>
      <c r="AG43" s="54">
        <v>151.90327500000001</v>
      </c>
      <c r="AH43" s="54">
        <v>154.582367</v>
      </c>
      <c r="AI43" s="54">
        <v>157.37406899999999</v>
      </c>
      <c r="AJ43" s="54">
        <v>160.33737199999999</v>
      </c>
      <c r="AK43" s="75">
        <v>1.7999999999999999E-2</v>
      </c>
    </row>
    <row r="44" spans="1:37">
      <c r="A44" s="54" t="s">
        <v>329</v>
      </c>
      <c r="B44" s="54" t="s">
        <v>348</v>
      </c>
      <c r="C44" s="54" t="s">
        <v>543</v>
      </c>
      <c r="D44" s="54" t="s">
        <v>292</v>
      </c>
      <c r="E44" s="54">
        <v>483.26211499999999</v>
      </c>
      <c r="F44" s="54">
        <v>511.33624300000002</v>
      </c>
      <c r="G44" s="54">
        <v>540.06018100000006</v>
      </c>
      <c r="H44" s="54">
        <v>570.79376200000002</v>
      </c>
      <c r="I44" s="54">
        <v>601.34643600000004</v>
      </c>
      <c r="J44" s="54">
        <v>633.583618</v>
      </c>
      <c r="K44" s="54">
        <v>666.31372099999999</v>
      </c>
      <c r="L44" s="54">
        <v>698.99383499999999</v>
      </c>
      <c r="M44" s="54">
        <v>733.63116500000001</v>
      </c>
      <c r="N44" s="54">
        <v>770.79681400000004</v>
      </c>
      <c r="O44" s="54">
        <v>809.38043200000004</v>
      </c>
      <c r="P44" s="54">
        <v>848.65826400000003</v>
      </c>
      <c r="Q44" s="54">
        <v>889.15460199999995</v>
      </c>
      <c r="R44" s="54">
        <v>930.62866199999996</v>
      </c>
      <c r="S44" s="54">
        <v>974.67022699999995</v>
      </c>
      <c r="T44" s="54">
        <v>1020.183533</v>
      </c>
      <c r="U44" s="54">
        <v>1066.7524410000001</v>
      </c>
      <c r="V44" s="54">
        <v>1114.744385</v>
      </c>
      <c r="W44" s="54">
        <v>1164.0397949999999</v>
      </c>
      <c r="X44" s="54">
        <v>1215.0479740000001</v>
      </c>
      <c r="Y44" s="54">
        <v>1267.7921140000001</v>
      </c>
      <c r="Z44" s="54">
        <v>1321.450928</v>
      </c>
      <c r="AA44" s="54">
        <v>1378.591553</v>
      </c>
      <c r="AB44" s="54">
        <v>1437.9342039999999</v>
      </c>
      <c r="AC44" s="54">
        <v>1498.887939</v>
      </c>
      <c r="AD44" s="54">
        <v>1560.955811</v>
      </c>
      <c r="AE44" s="54">
        <v>1623.6267089999999</v>
      </c>
      <c r="AF44" s="54">
        <v>1687.836548</v>
      </c>
      <c r="AG44" s="54">
        <v>1752.204346</v>
      </c>
      <c r="AH44" s="54">
        <v>1818.7993160000001</v>
      </c>
      <c r="AI44" s="54">
        <v>1886.1206050000001</v>
      </c>
      <c r="AJ44" s="54">
        <v>1953.014404</v>
      </c>
      <c r="AK44" s="75">
        <v>4.5999999999999999E-2</v>
      </c>
    </row>
    <row r="45" spans="1:37">
      <c r="A45" s="54" t="s">
        <v>331</v>
      </c>
      <c r="B45" s="54" t="s">
        <v>349</v>
      </c>
      <c r="C45" s="54" t="s">
        <v>544</v>
      </c>
      <c r="D45" s="54" t="s">
        <v>292</v>
      </c>
      <c r="E45" s="54">
        <v>78.859313999999998</v>
      </c>
      <c r="F45" s="54">
        <v>79.547272000000007</v>
      </c>
      <c r="G45" s="54">
        <v>80.640761999999995</v>
      </c>
      <c r="H45" s="54">
        <v>81.643187999999995</v>
      </c>
      <c r="I45" s="54">
        <v>82.645904999999999</v>
      </c>
      <c r="J45" s="54">
        <v>83.706078000000005</v>
      </c>
      <c r="K45" s="54">
        <v>84.725791999999998</v>
      </c>
      <c r="L45" s="54">
        <v>85.686440000000005</v>
      </c>
      <c r="M45" s="54">
        <v>86.672531000000006</v>
      </c>
      <c r="N45" s="54">
        <v>87.712676999999999</v>
      </c>
      <c r="O45" s="54">
        <v>88.709029999999998</v>
      </c>
      <c r="P45" s="54">
        <v>89.581337000000005</v>
      </c>
      <c r="Q45" s="54">
        <v>90.345130999999995</v>
      </c>
      <c r="R45" s="54">
        <v>91.068450999999996</v>
      </c>
      <c r="S45" s="54">
        <v>91.85257</v>
      </c>
      <c r="T45" s="54">
        <v>92.722694000000004</v>
      </c>
      <c r="U45" s="54">
        <v>93.615668999999997</v>
      </c>
      <c r="V45" s="54">
        <v>94.442970000000003</v>
      </c>
      <c r="W45" s="54">
        <v>95.183532999999997</v>
      </c>
      <c r="X45" s="54">
        <v>95.890395999999996</v>
      </c>
      <c r="Y45" s="54">
        <v>96.562241</v>
      </c>
      <c r="Z45" s="54">
        <v>97.265144000000006</v>
      </c>
      <c r="AA45" s="54">
        <v>98.064048999999997</v>
      </c>
      <c r="AB45" s="54">
        <v>98.952056999999996</v>
      </c>
      <c r="AC45" s="54">
        <v>99.895660000000007</v>
      </c>
      <c r="AD45" s="54">
        <v>100.841446</v>
      </c>
      <c r="AE45" s="54">
        <v>101.775948</v>
      </c>
      <c r="AF45" s="54">
        <v>102.72427399999999</v>
      </c>
      <c r="AG45" s="54">
        <v>103.679878</v>
      </c>
      <c r="AH45" s="54">
        <v>104.675102</v>
      </c>
      <c r="AI45" s="54">
        <v>105.752556</v>
      </c>
      <c r="AJ45" s="54">
        <v>106.915955</v>
      </c>
      <c r="AK45" s="75">
        <v>0.01</v>
      </c>
    </row>
    <row r="46" spans="1:37">
      <c r="A46" s="54" t="s">
        <v>333</v>
      </c>
      <c r="B46" s="54" t="s">
        <v>350</v>
      </c>
      <c r="C46" s="54" t="s">
        <v>545</v>
      </c>
      <c r="D46" s="54" t="s">
        <v>292</v>
      </c>
      <c r="E46" s="54">
        <v>164.58187899999999</v>
      </c>
      <c r="F46" s="54">
        <v>175.32080099999999</v>
      </c>
      <c r="G46" s="54">
        <v>186.70036300000001</v>
      </c>
      <c r="H46" s="54">
        <v>198.976471</v>
      </c>
      <c r="I46" s="54">
        <v>212.157196</v>
      </c>
      <c r="J46" s="54">
        <v>226.189346</v>
      </c>
      <c r="K46" s="54">
        <v>240.92263800000001</v>
      </c>
      <c r="L46" s="54">
        <v>256.29449499999998</v>
      </c>
      <c r="M46" s="54">
        <v>272.68637100000001</v>
      </c>
      <c r="N46" s="54">
        <v>290.171967</v>
      </c>
      <c r="O46" s="54">
        <v>308.50811800000002</v>
      </c>
      <c r="P46" s="54">
        <v>327.74859600000002</v>
      </c>
      <c r="Q46" s="54">
        <v>347.92297400000001</v>
      </c>
      <c r="R46" s="54">
        <v>369.06210299999998</v>
      </c>
      <c r="S46" s="54">
        <v>391.51001000000002</v>
      </c>
      <c r="T46" s="54">
        <v>415.32223499999998</v>
      </c>
      <c r="U46" s="54">
        <v>440.34420799999998</v>
      </c>
      <c r="V46" s="54">
        <v>466.646973</v>
      </c>
      <c r="W46" s="54">
        <v>494.321686</v>
      </c>
      <c r="X46" s="54">
        <v>523.60876499999995</v>
      </c>
      <c r="Y46" s="54">
        <v>554.30670199999997</v>
      </c>
      <c r="Z46" s="54">
        <v>586.65655500000003</v>
      </c>
      <c r="AA46" s="54">
        <v>620.85693400000002</v>
      </c>
      <c r="AB46" s="54">
        <v>656.67950399999995</v>
      </c>
      <c r="AC46" s="54">
        <v>694.33978300000001</v>
      </c>
      <c r="AD46" s="54">
        <v>733.82446300000004</v>
      </c>
      <c r="AE46" s="54">
        <v>775.43633999999997</v>
      </c>
      <c r="AF46" s="54">
        <v>818.95678699999996</v>
      </c>
      <c r="AG46" s="54">
        <v>864.05932600000006</v>
      </c>
      <c r="AH46" s="54">
        <v>911.64379899999994</v>
      </c>
      <c r="AI46" s="54">
        <v>962.30261199999995</v>
      </c>
      <c r="AJ46" s="54">
        <v>1015.463257</v>
      </c>
      <c r="AK46" s="75">
        <v>0.06</v>
      </c>
    </row>
    <row r="47" spans="1:37">
      <c r="A47" s="54" t="s">
        <v>335</v>
      </c>
      <c r="B47" s="54" t="s">
        <v>351</v>
      </c>
      <c r="C47" s="54" t="s">
        <v>546</v>
      </c>
      <c r="D47" s="54" t="s">
        <v>292</v>
      </c>
      <c r="E47" s="54">
        <v>77.246346000000003</v>
      </c>
      <c r="F47" s="54">
        <v>83.082413000000003</v>
      </c>
      <c r="G47" s="54">
        <v>89.219054999999997</v>
      </c>
      <c r="H47" s="54">
        <v>95.830330000000004</v>
      </c>
      <c r="I47" s="54">
        <v>103.107979</v>
      </c>
      <c r="J47" s="54">
        <v>111.09317799999999</v>
      </c>
      <c r="K47" s="54">
        <v>119.678406</v>
      </c>
      <c r="L47" s="54">
        <v>128.90664699999999</v>
      </c>
      <c r="M47" s="54">
        <v>138.89042699999999</v>
      </c>
      <c r="N47" s="54">
        <v>149.61389199999999</v>
      </c>
      <c r="O47" s="54">
        <v>161.03604100000001</v>
      </c>
      <c r="P47" s="54">
        <v>173.207886</v>
      </c>
      <c r="Q47" s="54">
        <v>186.19648699999999</v>
      </c>
      <c r="R47" s="54">
        <v>200.11947599999999</v>
      </c>
      <c r="S47" s="54">
        <v>215.10382100000001</v>
      </c>
      <c r="T47" s="54">
        <v>231.14370700000001</v>
      </c>
      <c r="U47" s="54">
        <v>248.241119</v>
      </c>
      <c r="V47" s="54">
        <v>266.53976399999999</v>
      </c>
      <c r="W47" s="54">
        <v>286.09079000000003</v>
      </c>
      <c r="X47" s="54">
        <v>306.95236199999999</v>
      </c>
      <c r="Y47" s="54">
        <v>329.071686</v>
      </c>
      <c r="Z47" s="54">
        <v>352.67913800000002</v>
      </c>
      <c r="AA47" s="54">
        <v>377.88024899999999</v>
      </c>
      <c r="AB47" s="54">
        <v>404.57607999999999</v>
      </c>
      <c r="AC47" s="54">
        <v>432.89596599999999</v>
      </c>
      <c r="AD47" s="54">
        <v>462.84079000000003</v>
      </c>
      <c r="AE47" s="54">
        <v>494.623199</v>
      </c>
      <c r="AF47" s="54">
        <v>528.20135500000004</v>
      </c>
      <c r="AG47" s="54">
        <v>563.538635</v>
      </c>
      <c r="AH47" s="54">
        <v>600.94812000000002</v>
      </c>
      <c r="AI47" s="54">
        <v>640.77380400000004</v>
      </c>
      <c r="AJ47" s="54">
        <v>682.85864300000003</v>
      </c>
      <c r="AK47" s="75">
        <v>7.2999999999999995E-2</v>
      </c>
    </row>
    <row r="48" spans="1:37">
      <c r="A48" s="54" t="s">
        <v>337</v>
      </c>
      <c r="B48" s="54" t="s">
        <v>352</v>
      </c>
      <c r="C48" s="54" t="s">
        <v>547</v>
      </c>
      <c r="D48" s="54" t="s">
        <v>292</v>
      </c>
      <c r="E48" s="54">
        <v>74.477958999999998</v>
      </c>
      <c r="F48" s="54">
        <v>77.387230000000002</v>
      </c>
      <c r="G48" s="54">
        <v>80.591789000000006</v>
      </c>
      <c r="H48" s="54">
        <v>83.960144</v>
      </c>
      <c r="I48" s="54">
        <v>87.261870999999999</v>
      </c>
      <c r="J48" s="54">
        <v>90.567688000000004</v>
      </c>
      <c r="K48" s="54">
        <v>93.851035999999993</v>
      </c>
      <c r="L48" s="54">
        <v>97.156531999999999</v>
      </c>
      <c r="M48" s="54">
        <v>100.55941799999999</v>
      </c>
      <c r="N48" s="54">
        <v>104.11776</v>
      </c>
      <c r="O48" s="54">
        <v>107.79491400000001</v>
      </c>
      <c r="P48" s="54">
        <v>111.578377</v>
      </c>
      <c r="Q48" s="54">
        <v>115.40773799999999</v>
      </c>
      <c r="R48" s="54">
        <v>119.315445</v>
      </c>
      <c r="S48" s="54">
        <v>123.47038999999999</v>
      </c>
      <c r="T48" s="54">
        <v>127.803352</v>
      </c>
      <c r="U48" s="54">
        <v>132.245621</v>
      </c>
      <c r="V48" s="54">
        <v>136.795807</v>
      </c>
      <c r="W48" s="54">
        <v>141.50903299999999</v>
      </c>
      <c r="X48" s="54">
        <v>146.372345</v>
      </c>
      <c r="Y48" s="54">
        <v>151.371262</v>
      </c>
      <c r="Z48" s="54">
        <v>156.53585799999999</v>
      </c>
      <c r="AA48" s="54">
        <v>161.909851</v>
      </c>
      <c r="AB48" s="54">
        <v>167.49200400000001</v>
      </c>
      <c r="AC48" s="54">
        <v>173.258453</v>
      </c>
      <c r="AD48" s="54">
        <v>179.19657900000001</v>
      </c>
      <c r="AE48" s="54">
        <v>185.31686400000001</v>
      </c>
      <c r="AF48" s="54">
        <v>191.64439400000001</v>
      </c>
      <c r="AG48" s="54">
        <v>198.079849</v>
      </c>
      <c r="AH48" s="54">
        <v>204.67468299999999</v>
      </c>
      <c r="AI48" s="54">
        <v>211.39698799999999</v>
      </c>
      <c r="AJ48" s="54">
        <v>218.20503199999999</v>
      </c>
      <c r="AK48" s="75">
        <v>3.5000000000000003E-2</v>
      </c>
    </row>
    <row r="49" spans="1:37">
      <c r="A49" s="54" t="s">
        <v>304</v>
      </c>
      <c r="B49" s="54"/>
      <c r="C49" s="54" t="s">
        <v>548</v>
      </c>
    </row>
    <row r="50" spans="1:37">
      <c r="A50" s="54" t="s">
        <v>313</v>
      </c>
      <c r="B50" s="54" t="s">
        <v>353</v>
      </c>
      <c r="C50" s="54" t="s">
        <v>549</v>
      </c>
      <c r="D50" s="54" t="s">
        <v>292</v>
      </c>
      <c r="E50" s="54">
        <v>297.88812300000001</v>
      </c>
      <c r="F50" s="54">
        <v>306.09170499999999</v>
      </c>
      <c r="G50" s="54">
        <v>314.998627</v>
      </c>
      <c r="H50" s="54">
        <v>322.75979599999999</v>
      </c>
      <c r="I50" s="54">
        <v>329.65463299999999</v>
      </c>
      <c r="J50" s="54">
        <v>337.15154999999999</v>
      </c>
      <c r="K50" s="54">
        <v>345.18383799999998</v>
      </c>
      <c r="L50" s="54">
        <v>353.15145899999999</v>
      </c>
      <c r="M50" s="54">
        <v>361.35427900000002</v>
      </c>
      <c r="N50" s="54">
        <v>370.13232399999998</v>
      </c>
      <c r="O50" s="54">
        <v>379.61450200000002</v>
      </c>
      <c r="P50" s="54">
        <v>389.42440800000003</v>
      </c>
      <c r="Q50" s="54">
        <v>399.50158699999997</v>
      </c>
      <c r="R50" s="54">
        <v>409.899475</v>
      </c>
      <c r="S50" s="54">
        <v>420.34811400000001</v>
      </c>
      <c r="T50" s="54">
        <v>430.40139799999997</v>
      </c>
      <c r="U50" s="54">
        <v>440.41061400000001</v>
      </c>
      <c r="V50" s="54">
        <v>451.01641799999999</v>
      </c>
      <c r="W50" s="54">
        <v>461.87530500000003</v>
      </c>
      <c r="X50" s="54">
        <v>473.13122600000003</v>
      </c>
      <c r="Y50" s="54">
        <v>484.82379200000003</v>
      </c>
      <c r="Z50" s="54">
        <v>496.85177599999997</v>
      </c>
      <c r="AA50" s="54">
        <v>508.78909299999998</v>
      </c>
      <c r="AB50" s="54">
        <v>520.92913799999997</v>
      </c>
      <c r="AC50" s="54">
        <v>533.37811299999998</v>
      </c>
      <c r="AD50" s="54">
        <v>546.36181599999998</v>
      </c>
      <c r="AE50" s="54">
        <v>560.40362500000003</v>
      </c>
      <c r="AF50" s="54">
        <v>575.37377900000001</v>
      </c>
      <c r="AG50" s="54">
        <v>590.96923800000002</v>
      </c>
      <c r="AH50" s="54">
        <v>607.48107900000002</v>
      </c>
      <c r="AI50" s="54">
        <v>624.53930700000001</v>
      </c>
      <c r="AJ50" s="54">
        <v>642.03161599999999</v>
      </c>
      <c r="AK50" s="75">
        <v>2.5000000000000001E-2</v>
      </c>
    </row>
    <row r="51" spans="1:37">
      <c r="A51" s="54" t="s">
        <v>315</v>
      </c>
      <c r="B51" s="54" t="s">
        <v>354</v>
      </c>
      <c r="C51" s="54" t="s">
        <v>550</v>
      </c>
      <c r="D51" s="54" t="s">
        <v>292</v>
      </c>
      <c r="E51" s="54">
        <v>124.040871</v>
      </c>
      <c r="F51" s="54">
        <v>126.145645</v>
      </c>
      <c r="G51" s="54">
        <v>128.24548300000001</v>
      </c>
      <c r="H51" s="54">
        <v>130.388947</v>
      </c>
      <c r="I51" s="54">
        <v>132.62815900000001</v>
      </c>
      <c r="J51" s="54">
        <v>135.01004</v>
      </c>
      <c r="K51" s="54">
        <v>137.38426200000001</v>
      </c>
      <c r="L51" s="54">
        <v>139.76298499999999</v>
      </c>
      <c r="M51" s="54">
        <v>142.334351</v>
      </c>
      <c r="N51" s="54">
        <v>145.02328499999999</v>
      </c>
      <c r="O51" s="54">
        <v>147.800186</v>
      </c>
      <c r="P51" s="54">
        <v>150.69549599999999</v>
      </c>
      <c r="Q51" s="54">
        <v>153.642471</v>
      </c>
      <c r="R51" s="54">
        <v>156.74865700000001</v>
      </c>
      <c r="S51" s="54">
        <v>160.084137</v>
      </c>
      <c r="T51" s="54">
        <v>163.60067699999999</v>
      </c>
      <c r="U51" s="54">
        <v>167.22387699999999</v>
      </c>
      <c r="V51" s="54">
        <v>170.917587</v>
      </c>
      <c r="W51" s="54">
        <v>174.77513099999999</v>
      </c>
      <c r="X51" s="54">
        <v>178.82785000000001</v>
      </c>
      <c r="Y51" s="54">
        <v>182.918747</v>
      </c>
      <c r="Z51" s="54">
        <v>187.145126</v>
      </c>
      <c r="AA51" s="54">
        <v>191.506866</v>
      </c>
      <c r="AB51" s="54">
        <v>196.00929300000001</v>
      </c>
      <c r="AC51" s="54">
        <v>200.641693</v>
      </c>
      <c r="AD51" s="54">
        <v>205.372131</v>
      </c>
      <c r="AE51" s="54">
        <v>210.272537</v>
      </c>
      <c r="AF51" s="54">
        <v>215.32736199999999</v>
      </c>
      <c r="AG51" s="54">
        <v>220.48616000000001</v>
      </c>
      <c r="AH51" s="54">
        <v>225.795029</v>
      </c>
      <c r="AI51" s="54">
        <v>231.30140700000001</v>
      </c>
      <c r="AJ51" s="54">
        <v>236.92726099999999</v>
      </c>
      <c r="AK51" s="75">
        <v>2.1000000000000001E-2</v>
      </c>
    </row>
    <row r="52" spans="1:37">
      <c r="A52" s="54" t="s">
        <v>317</v>
      </c>
      <c r="B52" s="54" t="s">
        <v>355</v>
      </c>
      <c r="C52" s="54" t="s">
        <v>551</v>
      </c>
      <c r="D52" s="54" t="s">
        <v>292</v>
      </c>
      <c r="E52" s="54">
        <v>111.05735</v>
      </c>
      <c r="F52" s="54">
        <v>114.4636</v>
      </c>
      <c r="G52" s="54">
        <v>117.995392</v>
      </c>
      <c r="H52" s="54">
        <v>121.707474</v>
      </c>
      <c r="I52" s="54">
        <v>125.485168</v>
      </c>
      <c r="J52" s="54">
        <v>129.38398699999999</v>
      </c>
      <c r="K52" s="54">
        <v>133.192261</v>
      </c>
      <c r="L52" s="54">
        <v>136.990768</v>
      </c>
      <c r="M52" s="54">
        <v>140.93699599999999</v>
      </c>
      <c r="N52" s="54">
        <v>145.06848099999999</v>
      </c>
      <c r="O52" s="54">
        <v>149.38533000000001</v>
      </c>
      <c r="P52" s="54">
        <v>153.83398399999999</v>
      </c>
      <c r="Q52" s="54">
        <v>158.43879699999999</v>
      </c>
      <c r="R52" s="54">
        <v>163.15017700000001</v>
      </c>
      <c r="S52" s="54">
        <v>168.15391500000001</v>
      </c>
      <c r="T52" s="54">
        <v>173.40173300000001</v>
      </c>
      <c r="U52" s="54">
        <v>178.73242200000001</v>
      </c>
      <c r="V52" s="54">
        <v>184.15683000000001</v>
      </c>
      <c r="W52" s="54">
        <v>189.713089</v>
      </c>
      <c r="X52" s="54">
        <v>195.48381000000001</v>
      </c>
      <c r="Y52" s="54">
        <v>201.22401400000001</v>
      </c>
      <c r="Z52" s="54">
        <v>207.08360300000001</v>
      </c>
      <c r="AA52" s="54">
        <v>213.10725400000001</v>
      </c>
      <c r="AB52" s="54">
        <v>219.22226000000001</v>
      </c>
      <c r="AC52" s="54">
        <v>225.46333300000001</v>
      </c>
      <c r="AD52" s="54">
        <v>231.738159</v>
      </c>
      <c r="AE52" s="54">
        <v>238.15287799999999</v>
      </c>
      <c r="AF52" s="54">
        <v>244.676041</v>
      </c>
      <c r="AG52" s="54">
        <v>251.16677899999999</v>
      </c>
      <c r="AH52" s="54">
        <v>257.81457499999999</v>
      </c>
      <c r="AI52" s="54">
        <v>264.73269699999997</v>
      </c>
      <c r="AJ52" s="54">
        <v>271.78808600000002</v>
      </c>
      <c r="AK52" s="75">
        <v>2.9000000000000001E-2</v>
      </c>
    </row>
    <row r="53" spans="1:37">
      <c r="A53" s="54" t="s">
        <v>319</v>
      </c>
      <c r="B53" s="54" t="s">
        <v>356</v>
      </c>
      <c r="C53" s="54" t="s">
        <v>552</v>
      </c>
      <c r="D53" s="54" t="s">
        <v>292</v>
      </c>
      <c r="E53" s="54">
        <v>79.053229999999999</v>
      </c>
      <c r="F53" s="54">
        <v>82.201187000000004</v>
      </c>
      <c r="G53" s="54">
        <v>85.287627999999998</v>
      </c>
      <c r="H53" s="54">
        <v>88.418030000000002</v>
      </c>
      <c r="I53" s="54">
        <v>91.636771999999993</v>
      </c>
      <c r="J53" s="54">
        <v>94.935203999999999</v>
      </c>
      <c r="K53" s="54">
        <v>98.218970999999996</v>
      </c>
      <c r="L53" s="54">
        <v>101.48201</v>
      </c>
      <c r="M53" s="54">
        <v>104.71408099999999</v>
      </c>
      <c r="N53" s="54">
        <v>108.035355</v>
      </c>
      <c r="O53" s="54">
        <v>111.475571</v>
      </c>
      <c r="P53" s="54">
        <v>115.006241</v>
      </c>
      <c r="Q53" s="54">
        <v>118.610443</v>
      </c>
      <c r="R53" s="54">
        <v>122.25762899999999</v>
      </c>
      <c r="S53" s="54">
        <v>126.079376</v>
      </c>
      <c r="T53" s="54">
        <v>130.05746500000001</v>
      </c>
      <c r="U53" s="54">
        <v>134.13008099999999</v>
      </c>
      <c r="V53" s="54">
        <v>138.327698</v>
      </c>
      <c r="W53" s="54">
        <v>142.624359</v>
      </c>
      <c r="X53" s="54">
        <v>147.084442</v>
      </c>
      <c r="Y53" s="54">
        <v>151.65914900000001</v>
      </c>
      <c r="Z53" s="54">
        <v>156.367493</v>
      </c>
      <c r="AA53" s="54">
        <v>161.23649599999999</v>
      </c>
      <c r="AB53" s="54">
        <v>166.163239</v>
      </c>
      <c r="AC53" s="54">
        <v>171.20474200000001</v>
      </c>
      <c r="AD53" s="54">
        <v>176.37365700000001</v>
      </c>
      <c r="AE53" s="54">
        <v>181.69494599999999</v>
      </c>
      <c r="AF53" s="54">
        <v>187.17607100000001</v>
      </c>
      <c r="AG53" s="54">
        <v>192.68620300000001</v>
      </c>
      <c r="AH53" s="54">
        <v>198.382217</v>
      </c>
      <c r="AI53" s="54">
        <v>204.31424000000001</v>
      </c>
      <c r="AJ53" s="54">
        <v>210.38575700000001</v>
      </c>
      <c r="AK53" s="75">
        <v>3.2000000000000001E-2</v>
      </c>
    </row>
    <row r="54" spans="1:37">
      <c r="A54" s="54" t="s">
        <v>321</v>
      </c>
      <c r="B54" s="54" t="s">
        <v>357</v>
      </c>
      <c r="C54" s="54" t="s">
        <v>553</v>
      </c>
      <c r="D54" s="54" t="s">
        <v>292</v>
      </c>
      <c r="E54" s="54">
        <v>530.57830799999999</v>
      </c>
      <c r="F54" s="54">
        <v>545.69683799999996</v>
      </c>
      <c r="G54" s="54">
        <v>560.543274</v>
      </c>
      <c r="H54" s="54">
        <v>575.70336899999995</v>
      </c>
      <c r="I54" s="54">
        <v>591.24145499999997</v>
      </c>
      <c r="J54" s="54">
        <v>607.49292000000003</v>
      </c>
      <c r="K54" s="54">
        <v>624.01141399999995</v>
      </c>
      <c r="L54" s="54">
        <v>640.53692599999999</v>
      </c>
      <c r="M54" s="54">
        <v>657.706726</v>
      </c>
      <c r="N54" s="54">
        <v>675.35327099999995</v>
      </c>
      <c r="O54" s="54">
        <v>693.25195299999996</v>
      </c>
      <c r="P54" s="54">
        <v>711.41803000000004</v>
      </c>
      <c r="Q54" s="54">
        <v>730.04663100000005</v>
      </c>
      <c r="R54" s="54">
        <v>749.05108600000005</v>
      </c>
      <c r="S54" s="54">
        <v>768.68615699999998</v>
      </c>
      <c r="T54" s="54">
        <v>788.855774</v>
      </c>
      <c r="U54" s="54">
        <v>809.38336200000003</v>
      </c>
      <c r="V54" s="54">
        <v>830.44256600000006</v>
      </c>
      <c r="W54" s="54">
        <v>851.96301300000005</v>
      </c>
      <c r="X54" s="54">
        <v>874.07550000000003</v>
      </c>
      <c r="Y54" s="54">
        <v>896.41900599999997</v>
      </c>
      <c r="Z54" s="54">
        <v>919.38281199999994</v>
      </c>
      <c r="AA54" s="54">
        <v>943.13018799999998</v>
      </c>
      <c r="AB54" s="54">
        <v>967.34417699999995</v>
      </c>
      <c r="AC54" s="54">
        <v>991.88940400000001</v>
      </c>
      <c r="AD54" s="54">
        <v>1016.7459720000001</v>
      </c>
      <c r="AE54" s="54">
        <v>1042.218384</v>
      </c>
      <c r="AF54" s="54">
        <v>1068.4748540000001</v>
      </c>
      <c r="AG54" s="54">
        <v>1095.514038</v>
      </c>
      <c r="AH54" s="54">
        <v>1123.943481</v>
      </c>
      <c r="AI54" s="54">
        <v>1154.2413329999999</v>
      </c>
      <c r="AJ54" s="54">
        <v>1186.0355219999999</v>
      </c>
      <c r="AK54" s="75">
        <v>2.5999999999999999E-2</v>
      </c>
    </row>
    <row r="55" spans="1:37">
      <c r="A55" s="54" t="s">
        <v>323</v>
      </c>
      <c r="B55" s="54" t="s">
        <v>358</v>
      </c>
      <c r="C55" s="54" t="s">
        <v>554</v>
      </c>
      <c r="D55" s="54" t="s">
        <v>292</v>
      </c>
      <c r="E55" s="54">
        <v>83.045699999999997</v>
      </c>
      <c r="F55" s="54">
        <v>86.845427999999998</v>
      </c>
      <c r="G55" s="54">
        <v>90.849029999999999</v>
      </c>
      <c r="H55" s="54">
        <v>95.083816999999996</v>
      </c>
      <c r="I55" s="54">
        <v>99.559394999999995</v>
      </c>
      <c r="J55" s="54">
        <v>104.23112500000001</v>
      </c>
      <c r="K55" s="54">
        <v>109.052513</v>
      </c>
      <c r="L55" s="54">
        <v>114.00610399999999</v>
      </c>
      <c r="M55" s="54">
        <v>119.118431</v>
      </c>
      <c r="N55" s="54">
        <v>124.41861</v>
      </c>
      <c r="O55" s="54">
        <v>129.951324</v>
      </c>
      <c r="P55" s="54">
        <v>135.672775</v>
      </c>
      <c r="Q55" s="54">
        <v>141.67292800000001</v>
      </c>
      <c r="R55" s="54">
        <v>147.84208699999999</v>
      </c>
      <c r="S55" s="54">
        <v>154.324738</v>
      </c>
      <c r="T55" s="54">
        <v>161.156158</v>
      </c>
      <c r="U55" s="54">
        <v>168.306183</v>
      </c>
      <c r="V55" s="54">
        <v>175.77685500000001</v>
      </c>
      <c r="W55" s="54">
        <v>183.552933</v>
      </c>
      <c r="X55" s="54">
        <v>191.644791</v>
      </c>
      <c r="Y55" s="54">
        <v>200.09364299999999</v>
      </c>
      <c r="Z55" s="54">
        <v>208.905945</v>
      </c>
      <c r="AA55" s="54">
        <v>218.05851699999999</v>
      </c>
      <c r="AB55" s="54">
        <v>227.53228799999999</v>
      </c>
      <c r="AC55" s="54">
        <v>237.39977999999999</v>
      </c>
      <c r="AD55" s="54">
        <v>247.691193</v>
      </c>
      <c r="AE55" s="54">
        <v>258.43215900000001</v>
      </c>
      <c r="AF55" s="54">
        <v>269.61776700000001</v>
      </c>
      <c r="AG55" s="54">
        <v>281.12347399999999</v>
      </c>
      <c r="AH55" s="54">
        <v>293.153503</v>
      </c>
      <c r="AI55" s="54">
        <v>305.75912499999998</v>
      </c>
      <c r="AJ55" s="54">
        <v>318.928406</v>
      </c>
      <c r="AK55" s="75">
        <v>4.3999999999999997E-2</v>
      </c>
    </row>
    <row r="56" spans="1:37">
      <c r="A56" s="54" t="s">
        <v>325</v>
      </c>
      <c r="B56" s="54" t="s">
        <v>359</v>
      </c>
      <c r="C56" s="54" t="s">
        <v>555</v>
      </c>
      <c r="D56" s="54" t="s">
        <v>292</v>
      </c>
      <c r="E56" s="54">
        <v>231.70045500000001</v>
      </c>
      <c r="F56" s="54">
        <v>241.623245</v>
      </c>
      <c r="G56" s="54">
        <v>251.17692600000001</v>
      </c>
      <c r="H56" s="54">
        <v>260.69372600000003</v>
      </c>
      <c r="I56" s="54">
        <v>270.59234600000002</v>
      </c>
      <c r="J56" s="54">
        <v>280.86926299999999</v>
      </c>
      <c r="K56" s="54">
        <v>291.25045799999998</v>
      </c>
      <c r="L56" s="54">
        <v>301.77185100000003</v>
      </c>
      <c r="M56" s="54">
        <v>313.13647500000002</v>
      </c>
      <c r="N56" s="54">
        <v>324.044464</v>
      </c>
      <c r="O56" s="54">
        <v>335.52600100000001</v>
      </c>
      <c r="P56" s="54">
        <v>347.50656099999998</v>
      </c>
      <c r="Q56" s="54">
        <v>360.19039900000001</v>
      </c>
      <c r="R56" s="54">
        <v>373.22311400000001</v>
      </c>
      <c r="S56" s="54">
        <v>386.61947600000002</v>
      </c>
      <c r="T56" s="54">
        <v>400.74676499999998</v>
      </c>
      <c r="U56" s="54">
        <v>415.45938100000001</v>
      </c>
      <c r="V56" s="54">
        <v>430.69812000000002</v>
      </c>
      <c r="W56" s="54">
        <v>446.34957900000001</v>
      </c>
      <c r="X56" s="54">
        <v>462.03396600000002</v>
      </c>
      <c r="Y56" s="54">
        <v>478.310089</v>
      </c>
      <c r="Z56" s="54">
        <v>495.26681500000001</v>
      </c>
      <c r="AA56" s="54">
        <v>513.02496299999996</v>
      </c>
      <c r="AB56" s="54">
        <v>531.49218800000006</v>
      </c>
      <c r="AC56" s="54">
        <v>549.91064500000005</v>
      </c>
      <c r="AD56" s="54">
        <v>569.04339600000003</v>
      </c>
      <c r="AE56" s="54">
        <v>589.09387200000003</v>
      </c>
      <c r="AF56" s="54">
        <v>610.09033199999999</v>
      </c>
      <c r="AG56" s="54">
        <v>631.79480000000001</v>
      </c>
      <c r="AH56" s="54">
        <v>653.28149399999995</v>
      </c>
      <c r="AI56" s="54">
        <v>675.77673300000004</v>
      </c>
      <c r="AJ56" s="54">
        <v>699.33850099999995</v>
      </c>
      <c r="AK56" s="75">
        <v>3.5999999999999997E-2</v>
      </c>
    </row>
    <row r="57" spans="1:37">
      <c r="A57" s="54" t="s">
        <v>327</v>
      </c>
      <c r="B57" s="54" t="s">
        <v>360</v>
      </c>
      <c r="C57" s="54" t="s">
        <v>556</v>
      </c>
      <c r="D57" s="54" t="s">
        <v>292</v>
      </c>
      <c r="E57" s="54">
        <v>100.682419</v>
      </c>
      <c r="F57" s="54">
        <v>103.710701</v>
      </c>
      <c r="G57" s="54">
        <v>106.549576</v>
      </c>
      <c r="H57" s="54">
        <v>109.315254</v>
      </c>
      <c r="I57" s="54">
        <v>112.113388</v>
      </c>
      <c r="J57" s="54">
        <v>114.947845</v>
      </c>
      <c r="K57" s="54">
        <v>117.822762</v>
      </c>
      <c r="L57" s="54">
        <v>120.79612</v>
      </c>
      <c r="M57" s="54">
        <v>123.98187299999999</v>
      </c>
      <c r="N57" s="54">
        <v>127.369682</v>
      </c>
      <c r="O57" s="54">
        <v>130.936249</v>
      </c>
      <c r="P57" s="54">
        <v>134.77981600000001</v>
      </c>
      <c r="Q57" s="54">
        <v>138.955994</v>
      </c>
      <c r="R57" s="54">
        <v>143.46545399999999</v>
      </c>
      <c r="S57" s="54">
        <v>148.185562</v>
      </c>
      <c r="T57" s="54">
        <v>153.03585799999999</v>
      </c>
      <c r="U57" s="54">
        <v>157.901917</v>
      </c>
      <c r="V57" s="54">
        <v>162.79087799999999</v>
      </c>
      <c r="W57" s="54">
        <v>167.82054099999999</v>
      </c>
      <c r="X57" s="54">
        <v>172.91130100000001</v>
      </c>
      <c r="Y57" s="54">
        <v>178.14144899999999</v>
      </c>
      <c r="Z57" s="54">
        <v>183.52276599999999</v>
      </c>
      <c r="AA57" s="54">
        <v>189.10673499999999</v>
      </c>
      <c r="AB57" s="54">
        <v>194.83521999999999</v>
      </c>
      <c r="AC57" s="54">
        <v>200.69708299999999</v>
      </c>
      <c r="AD57" s="54">
        <v>206.74331699999999</v>
      </c>
      <c r="AE57" s="54">
        <v>212.95225500000001</v>
      </c>
      <c r="AF57" s="54">
        <v>219.32229599999999</v>
      </c>
      <c r="AG57" s="54">
        <v>225.80538899999999</v>
      </c>
      <c r="AH57" s="54">
        <v>232.509018</v>
      </c>
      <c r="AI57" s="54">
        <v>239.516144</v>
      </c>
      <c r="AJ57" s="54">
        <v>246.925354</v>
      </c>
      <c r="AK57" s="75">
        <v>2.9000000000000001E-2</v>
      </c>
    </row>
    <row r="58" spans="1:37">
      <c r="A58" s="54" t="s">
        <v>329</v>
      </c>
      <c r="B58" s="54" t="s">
        <v>361</v>
      </c>
      <c r="C58" s="54" t="s">
        <v>557</v>
      </c>
      <c r="D58" s="54" t="s">
        <v>292</v>
      </c>
      <c r="E58" s="54">
        <v>199.942261</v>
      </c>
      <c r="F58" s="54">
        <v>212.15759299999999</v>
      </c>
      <c r="G58" s="54">
        <v>224.543533</v>
      </c>
      <c r="H58" s="54">
        <v>237.703217</v>
      </c>
      <c r="I58" s="54">
        <v>250.64794900000001</v>
      </c>
      <c r="J58" s="54">
        <v>264.20446800000002</v>
      </c>
      <c r="K58" s="54">
        <v>277.83682299999998</v>
      </c>
      <c r="L58" s="54">
        <v>291.30453499999999</v>
      </c>
      <c r="M58" s="54">
        <v>305.48318499999999</v>
      </c>
      <c r="N58" s="54">
        <v>320.60699499999998</v>
      </c>
      <c r="O58" s="54">
        <v>336.18023699999998</v>
      </c>
      <c r="P58" s="54">
        <v>351.88360599999999</v>
      </c>
      <c r="Q58" s="54">
        <v>367.93722500000001</v>
      </c>
      <c r="R58" s="54">
        <v>384.23156699999998</v>
      </c>
      <c r="S58" s="54">
        <v>401.432343</v>
      </c>
      <c r="T58" s="54">
        <v>419.06304899999998</v>
      </c>
      <c r="U58" s="54">
        <v>436.94097900000003</v>
      </c>
      <c r="V58" s="54">
        <v>455.21328699999998</v>
      </c>
      <c r="W58" s="54">
        <v>473.82257099999998</v>
      </c>
      <c r="X58" s="54">
        <v>492.93017600000002</v>
      </c>
      <c r="Y58" s="54">
        <v>512.53539999999998</v>
      </c>
      <c r="Z58" s="54">
        <v>532.29437299999995</v>
      </c>
      <c r="AA58" s="54">
        <v>553.242615</v>
      </c>
      <c r="AB58" s="54">
        <v>574.84411599999999</v>
      </c>
      <c r="AC58" s="54">
        <v>596.84942599999999</v>
      </c>
      <c r="AD58" s="54">
        <v>619.05206299999998</v>
      </c>
      <c r="AE58" s="54">
        <v>641.24395800000002</v>
      </c>
      <c r="AF58" s="54">
        <v>663.79254200000003</v>
      </c>
      <c r="AG58" s="54">
        <v>686.14794900000004</v>
      </c>
      <c r="AH58" s="54">
        <v>709.11914100000001</v>
      </c>
      <c r="AI58" s="54">
        <v>732.11102300000005</v>
      </c>
      <c r="AJ58" s="54">
        <v>754.67523200000005</v>
      </c>
      <c r="AK58" s="75">
        <v>4.3999999999999997E-2</v>
      </c>
    </row>
    <row r="59" spans="1:37">
      <c r="A59" s="54" t="s">
        <v>331</v>
      </c>
      <c r="B59" s="54" t="s">
        <v>362</v>
      </c>
      <c r="C59" s="54" t="s">
        <v>558</v>
      </c>
      <c r="D59" s="54" t="s">
        <v>292</v>
      </c>
      <c r="E59" s="54">
        <v>169.742752</v>
      </c>
      <c r="F59" s="54">
        <v>172.58204699999999</v>
      </c>
      <c r="G59" s="54">
        <v>176.36325099999999</v>
      </c>
      <c r="H59" s="54">
        <v>179.997345</v>
      </c>
      <c r="I59" s="54">
        <v>183.68602000000001</v>
      </c>
      <c r="J59" s="54">
        <v>187.55969200000001</v>
      </c>
      <c r="K59" s="54">
        <v>191.397751</v>
      </c>
      <c r="L59" s="54">
        <v>195.15562399999999</v>
      </c>
      <c r="M59" s="54">
        <v>199.02731299999999</v>
      </c>
      <c r="N59" s="54">
        <v>203.08187899999999</v>
      </c>
      <c r="O59" s="54">
        <v>207.09146100000001</v>
      </c>
      <c r="P59" s="54">
        <v>210.86317399999999</v>
      </c>
      <c r="Q59" s="54">
        <v>214.42778000000001</v>
      </c>
      <c r="R59" s="54">
        <v>217.94426000000001</v>
      </c>
      <c r="S59" s="54">
        <v>221.65772999999999</v>
      </c>
      <c r="T59" s="54">
        <v>225.634018</v>
      </c>
      <c r="U59" s="54">
        <v>229.72219799999999</v>
      </c>
      <c r="V59" s="54">
        <v>233.70304899999999</v>
      </c>
      <c r="W59" s="54">
        <v>237.520096</v>
      </c>
      <c r="X59" s="54">
        <v>241.30320699999999</v>
      </c>
      <c r="Y59" s="54">
        <v>245.04724100000001</v>
      </c>
      <c r="Z59" s="54">
        <v>248.92063899999999</v>
      </c>
      <c r="AA59" s="54">
        <v>253.09451300000001</v>
      </c>
      <c r="AB59" s="54">
        <v>257.557098</v>
      </c>
      <c r="AC59" s="54">
        <v>262.22598299999999</v>
      </c>
      <c r="AD59" s="54">
        <v>266.96283</v>
      </c>
      <c r="AE59" s="54">
        <v>271.73251299999998</v>
      </c>
      <c r="AF59" s="54">
        <v>276.602417</v>
      </c>
      <c r="AG59" s="54">
        <v>281.55636600000003</v>
      </c>
      <c r="AH59" s="54">
        <v>286.68411300000002</v>
      </c>
      <c r="AI59" s="54">
        <v>292.10659800000002</v>
      </c>
      <c r="AJ59" s="54">
        <v>297.84021000000001</v>
      </c>
      <c r="AK59" s="75">
        <v>1.7999999999999999E-2</v>
      </c>
    </row>
    <row r="60" spans="1:37">
      <c r="A60" s="54" t="s">
        <v>333</v>
      </c>
      <c r="B60" s="54" t="s">
        <v>363</v>
      </c>
      <c r="C60" s="54" t="s">
        <v>559</v>
      </c>
      <c r="D60" s="54" t="s">
        <v>292</v>
      </c>
      <c r="E60" s="54">
        <v>231.34333799999999</v>
      </c>
      <c r="F60" s="54">
        <v>245.45301799999999</v>
      </c>
      <c r="G60" s="54">
        <v>260.19894399999998</v>
      </c>
      <c r="H60" s="54">
        <v>275.93359400000003</v>
      </c>
      <c r="I60" s="54">
        <v>292.62792999999999</v>
      </c>
      <c r="J60" s="54">
        <v>310.16372699999999</v>
      </c>
      <c r="K60" s="54">
        <v>328.28649899999999</v>
      </c>
      <c r="L60" s="54">
        <v>346.88626099999999</v>
      </c>
      <c r="M60" s="54">
        <v>366.469177</v>
      </c>
      <c r="N60" s="54">
        <v>387.09594700000002</v>
      </c>
      <c r="O60" s="54">
        <v>408.385559</v>
      </c>
      <c r="P60" s="54">
        <v>430.37914999999998</v>
      </c>
      <c r="Q60" s="54">
        <v>453.08752399999997</v>
      </c>
      <c r="R60" s="54">
        <v>476.51119999999997</v>
      </c>
      <c r="S60" s="54">
        <v>501.06817599999999</v>
      </c>
      <c r="T60" s="54">
        <v>526.78076199999998</v>
      </c>
      <c r="U60" s="54">
        <v>553.39862100000005</v>
      </c>
      <c r="V60" s="54">
        <v>580.97082499999999</v>
      </c>
      <c r="W60" s="54">
        <v>609.56396500000005</v>
      </c>
      <c r="X60" s="54">
        <v>639.42773399999999</v>
      </c>
      <c r="Y60" s="54">
        <v>670.25793499999997</v>
      </c>
      <c r="Z60" s="54">
        <v>702.29882799999996</v>
      </c>
      <c r="AA60" s="54">
        <v>735.73443599999996</v>
      </c>
      <c r="AB60" s="54">
        <v>770.228027</v>
      </c>
      <c r="AC60" s="54">
        <v>805.97997999999995</v>
      </c>
      <c r="AD60" s="54">
        <v>842.91455099999996</v>
      </c>
      <c r="AE60" s="54">
        <v>881.32037400000002</v>
      </c>
      <c r="AF60" s="54">
        <v>920.88360599999999</v>
      </c>
      <c r="AG60" s="54">
        <v>961.17962599999998</v>
      </c>
      <c r="AH60" s="54">
        <v>1003.156982</v>
      </c>
      <c r="AI60" s="54">
        <v>1047.384644</v>
      </c>
      <c r="AJ60" s="54">
        <v>1093.1473390000001</v>
      </c>
      <c r="AK60" s="75">
        <v>5.0999999999999997E-2</v>
      </c>
    </row>
    <row r="61" spans="1:37">
      <c r="A61" s="54" t="s">
        <v>335</v>
      </c>
      <c r="B61" s="54" t="s">
        <v>364</v>
      </c>
      <c r="C61" s="54" t="s">
        <v>560</v>
      </c>
      <c r="D61" s="54" t="s">
        <v>292</v>
      </c>
      <c r="E61" s="54">
        <v>102.749695</v>
      </c>
      <c r="F61" s="54">
        <v>109.353966</v>
      </c>
      <c r="G61" s="54">
        <v>116.084351</v>
      </c>
      <c r="H61" s="54">
        <v>123.163788</v>
      </c>
      <c r="I61" s="54">
        <v>130.821609</v>
      </c>
      <c r="J61" s="54">
        <v>139.068298</v>
      </c>
      <c r="K61" s="54">
        <v>147.71885700000001</v>
      </c>
      <c r="L61" s="54">
        <v>156.79333500000001</v>
      </c>
      <c r="M61" s="54">
        <v>166.39402799999999</v>
      </c>
      <c r="N61" s="54">
        <v>176.458054</v>
      </c>
      <c r="O61" s="54">
        <v>186.895782</v>
      </c>
      <c r="P61" s="54">
        <v>197.73135400000001</v>
      </c>
      <c r="Q61" s="54">
        <v>209.004166</v>
      </c>
      <c r="R61" s="54">
        <v>220.80561800000001</v>
      </c>
      <c r="S61" s="54">
        <v>233.229141</v>
      </c>
      <c r="T61" s="54">
        <v>246.215363</v>
      </c>
      <c r="U61" s="54">
        <v>259.715912</v>
      </c>
      <c r="V61" s="54">
        <v>273.83221400000002</v>
      </c>
      <c r="W61" s="54">
        <v>288.561127</v>
      </c>
      <c r="X61" s="54">
        <v>303.90481599999998</v>
      </c>
      <c r="Y61" s="54">
        <v>319.75491299999999</v>
      </c>
      <c r="Z61" s="54">
        <v>336.28152499999999</v>
      </c>
      <c r="AA61" s="54">
        <v>353.52212500000002</v>
      </c>
      <c r="AB61" s="54">
        <v>371.32028200000002</v>
      </c>
      <c r="AC61" s="54">
        <v>389.736176</v>
      </c>
      <c r="AD61" s="54">
        <v>408.70944200000002</v>
      </c>
      <c r="AE61" s="54">
        <v>428.36617999999999</v>
      </c>
      <c r="AF61" s="54">
        <v>448.604401</v>
      </c>
      <c r="AG61" s="54">
        <v>469.33193999999997</v>
      </c>
      <c r="AH61" s="54">
        <v>490.747589</v>
      </c>
      <c r="AI61" s="54">
        <v>513.05755599999998</v>
      </c>
      <c r="AJ61" s="54">
        <v>536.05590800000004</v>
      </c>
      <c r="AK61" s="75">
        <v>5.5E-2</v>
      </c>
    </row>
    <row r="62" spans="1:37">
      <c r="A62" s="54" t="s">
        <v>337</v>
      </c>
      <c r="B62" s="54" t="s">
        <v>365</v>
      </c>
      <c r="C62" s="54" t="s">
        <v>561</v>
      </c>
      <c r="D62" s="54" t="s">
        <v>292</v>
      </c>
      <c r="E62" s="54">
        <v>74.206481999999994</v>
      </c>
      <c r="F62" s="54">
        <v>76.822975</v>
      </c>
      <c r="G62" s="54">
        <v>79.711783999999994</v>
      </c>
      <c r="H62" s="54">
        <v>82.748016000000007</v>
      </c>
      <c r="I62" s="54">
        <v>85.712990000000005</v>
      </c>
      <c r="J62" s="54">
        <v>88.673218000000006</v>
      </c>
      <c r="K62" s="54">
        <v>91.603790000000004</v>
      </c>
      <c r="L62" s="54">
        <v>94.546486000000002</v>
      </c>
      <c r="M62" s="54">
        <v>97.572226999999998</v>
      </c>
      <c r="N62" s="54">
        <v>100.735817</v>
      </c>
      <c r="O62" s="54">
        <v>104.001839</v>
      </c>
      <c r="P62" s="54">
        <v>107.358345</v>
      </c>
      <c r="Q62" s="54">
        <v>110.74857299999999</v>
      </c>
      <c r="R62" s="54">
        <v>114.202972</v>
      </c>
      <c r="S62" s="54">
        <v>117.879616</v>
      </c>
      <c r="T62" s="54">
        <v>121.71281399999999</v>
      </c>
      <c r="U62" s="54">
        <v>125.63814499999999</v>
      </c>
      <c r="V62" s="54">
        <v>129.65415999999999</v>
      </c>
      <c r="W62" s="54">
        <v>133.811981</v>
      </c>
      <c r="X62" s="54">
        <v>138.09927400000001</v>
      </c>
      <c r="Y62" s="54">
        <v>142.50233499999999</v>
      </c>
      <c r="Z62" s="54">
        <v>147.048813</v>
      </c>
      <c r="AA62" s="54">
        <v>151.77882399999999</v>
      </c>
      <c r="AB62" s="54">
        <v>156.69103999999999</v>
      </c>
      <c r="AC62" s="54">
        <v>161.76298499999999</v>
      </c>
      <c r="AD62" s="54">
        <v>166.98239100000001</v>
      </c>
      <c r="AE62" s="54">
        <v>172.35853599999999</v>
      </c>
      <c r="AF62" s="54">
        <v>177.91421500000001</v>
      </c>
      <c r="AG62" s="54">
        <v>183.55723599999999</v>
      </c>
      <c r="AH62" s="54">
        <v>189.335037</v>
      </c>
      <c r="AI62" s="54">
        <v>195.21771200000001</v>
      </c>
      <c r="AJ62" s="54">
        <v>201.166687</v>
      </c>
      <c r="AK62" s="75">
        <v>3.3000000000000002E-2</v>
      </c>
    </row>
    <row r="63" spans="1:37">
      <c r="A63" s="54" t="s">
        <v>366</v>
      </c>
      <c r="B63" s="54"/>
      <c r="C63" s="54" t="s">
        <v>562</v>
      </c>
    </row>
    <row r="64" spans="1:37">
      <c r="A64" s="54" t="s">
        <v>313</v>
      </c>
      <c r="B64" s="54" t="s">
        <v>367</v>
      </c>
      <c r="C64" s="54" t="s">
        <v>563</v>
      </c>
      <c r="D64" s="54" t="s">
        <v>292</v>
      </c>
      <c r="E64" s="54">
        <v>37.599032999999999</v>
      </c>
      <c r="F64" s="54">
        <v>37.699356000000002</v>
      </c>
      <c r="G64" s="54">
        <v>36.927132</v>
      </c>
      <c r="H64" s="54">
        <v>36.703147999999999</v>
      </c>
      <c r="I64" s="54">
        <v>36.967593999999998</v>
      </c>
      <c r="J64" s="54">
        <v>37.303066000000001</v>
      </c>
      <c r="K64" s="54">
        <v>37.611958000000001</v>
      </c>
      <c r="L64" s="54">
        <v>38.198112000000002</v>
      </c>
      <c r="M64" s="54">
        <v>38.870167000000002</v>
      </c>
      <c r="N64" s="54">
        <v>39.352409000000002</v>
      </c>
      <c r="O64" s="54">
        <v>39.656612000000003</v>
      </c>
      <c r="P64" s="54">
        <v>39.579884</v>
      </c>
      <c r="Q64" s="54">
        <v>39.684184999999999</v>
      </c>
      <c r="R64" s="54">
        <v>39.678477999999998</v>
      </c>
      <c r="S64" s="54">
        <v>39.665160999999998</v>
      </c>
      <c r="T64" s="54">
        <v>39.581394000000003</v>
      </c>
      <c r="U64" s="54">
        <v>39.535313000000002</v>
      </c>
      <c r="V64" s="54">
        <v>39.462372000000002</v>
      </c>
      <c r="W64" s="54">
        <v>39.521683000000003</v>
      </c>
      <c r="X64" s="54">
        <v>39.362358</v>
      </c>
      <c r="Y64" s="54">
        <v>39.245784999999998</v>
      </c>
      <c r="Z64" s="54">
        <v>39.187595000000002</v>
      </c>
      <c r="AA64" s="54">
        <v>39.247580999999997</v>
      </c>
      <c r="AB64" s="54">
        <v>39.204383999999997</v>
      </c>
      <c r="AC64" s="54">
        <v>39.167019000000003</v>
      </c>
      <c r="AD64" s="54">
        <v>39.129683999999997</v>
      </c>
      <c r="AE64" s="54">
        <v>39.033023999999997</v>
      </c>
      <c r="AF64" s="54">
        <v>38.955317999999998</v>
      </c>
      <c r="AG64" s="54">
        <v>38.899033000000003</v>
      </c>
      <c r="AH64" s="54">
        <v>38.950684000000003</v>
      </c>
      <c r="AI64" s="54">
        <v>39.015663000000004</v>
      </c>
      <c r="AJ64" s="54">
        <v>38.854889</v>
      </c>
      <c r="AK64" s="75">
        <v>1E-3</v>
      </c>
    </row>
    <row r="65" spans="1:37">
      <c r="A65" s="54" t="s">
        <v>315</v>
      </c>
      <c r="B65" s="54" t="s">
        <v>368</v>
      </c>
      <c r="C65" s="54" t="s">
        <v>564</v>
      </c>
      <c r="D65" s="54" t="s">
        <v>292</v>
      </c>
      <c r="E65" s="54">
        <v>0.78298599999999996</v>
      </c>
      <c r="F65" s="54">
        <v>0.79755500000000001</v>
      </c>
      <c r="G65" s="54">
        <v>0.81135100000000004</v>
      </c>
      <c r="H65" s="54">
        <v>0.82486499999999996</v>
      </c>
      <c r="I65" s="54">
        <v>0.83856699999999995</v>
      </c>
      <c r="J65" s="54">
        <v>0.85285200000000005</v>
      </c>
      <c r="K65" s="54">
        <v>0.86630200000000002</v>
      </c>
      <c r="L65" s="54">
        <v>0.879054</v>
      </c>
      <c r="M65" s="54">
        <v>0.89274600000000004</v>
      </c>
      <c r="N65" s="54">
        <v>0.90665600000000002</v>
      </c>
      <c r="O65" s="54">
        <v>0.92049800000000004</v>
      </c>
      <c r="P65" s="54">
        <v>0.93448900000000001</v>
      </c>
      <c r="Q65" s="54">
        <v>0.94806100000000004</v>
      </c>
      <c r="R65" s="54">
        <v>0.96203399999999994</v>
      </c>
      <c r="S65" s="54">
        <v>0.976877</v>
      </c>
      <c r="T65" s="54">
        <v>0.99214000000000002</v>
      </c>
      <c r="U65" s="54">
        <v>1.0072209999999999</v>
      </c>
      <c r="V65" s="54">
        <v>1.0218419999999999</v>
      </c>
      <c r="W65" s="54">
        <v>1.0366359999999999</v>
      </c>
      <c r="X65" s="54">
        <v>1.051768</v>
      </c>
      <c r="Y65" s="54">
        <v>1.066144</v>
      </c>
      <c r="Z65" s="54">
        <v>1.0804050000000001</v>
      </c>
      <c r="AA65" s="54">
        <v>1.0945240000000001</v>
      </c>
      <c r="AB65" s="54">
        <v>1.1085069999999999</v>
      </c>
      <c r="AC65" s="54">
        <v>1.122266</v>
      </c>
      <c r="AD65" s="54">
        <v>1.1355930000000001</v>
      </c>
      <c r="AE65" s="54">
        <v>1.1488989999999999</v>
      </c>
      <c r="AF65" s="54">
        <v>1.1620649999999999</v>
      </c>
      <c r="AG65" s="54">
        <v>1.1747909999999999</v>
      </c>
      <c r="AH65" s="54">
        <v>1.1873210000000001</v>
      </c>
      <c r="AI65" s="54">
        <v>1.199889</v>
      </c>
      <c r="AJ65" s="54">
        <v>1.21208</v>
      </c>
      <c r="AK65" s="75">
        <v>1.4E-2</v>
      </c>
    </row>
    <row r="66" spans="1:37">
      <c r="A66" s="54" t="s">
        <v>317</v>
      </c>
      <c r="B66" s="54" t="s">
        <v>369</v>
      </c>
      <c r="C66" s="54" t="s">
        <v>565</v>
      </c>
      <c r="D66" s="54" t="s">
        <v>292</v>
      </c>
      <c r="E66" s="54">
        <v>1.489239</v>
      </c>
      <c r="F66" s="54">
        <v>1.531326</v>
      </c>
      <c r="G66" s="54">
        <v>1.5743050000000001</v>
      </c>
      <c r="H66" s="54">
        <v>1.6189070000000001</v>
      </c>
      <c r="I66" s="54">
        <v>1.6632370000000001</v>
      </c>
      <c r="J66" s="54">
        <v>1.7081329999999999</v>
      </c>
      <c r="K66" s="54">
        <v>1.7503169999999999</v>
      </c>
      <c r="L66" s="54">
        <v>1.791131</v>
      </c>
      <c r="M66" s="54">
        <v>1.8328679999999999</v>
      </c>
      <c r="N66" s="54">
        <v>1.876004</v>
      </c>
      <c r="O66" s="54">
        <v>1.92045</v>
      </c>
      <c r="P66" s="54">
        <v>1.9653579999999999</v>
      </c>
      <c r="Q66" s="54">
        <v>2.0110570000000001</v>
      </c>
      <c r="R66" s="54">
        <v>2.056743</v>
      </c>
      <c r="S66" s="54">
        <v>2.1049060000000002</v>
      </c>
      <c r="T66" s="54">
        <v>2.1547559999999999</v>
      </c>
      <c r="U66" s="54">
        <v>2.204053</v>
      </c>
      <c r="V66" s="54">
        <v>2.2529560000000002</v>
      </c>
      <c r="W66" s="54">
        <v>2.3018930000000002</v>
      </c>
      <c r="X66" s="54">
        <v>2.351871</v>
      </c>
      <c r="Y66" s="54">
        <v>2.3997459999999999</v>
      </c>
      <c r="Z66" s="54">
        <v>2.4474119999999999</v>
      </c>
      <c r="AA66" s="54">
        <v>2.495403</v>
      </c>
      <c r="AB66" s="54">
        <v>2.54277</v>
      </c>
      <c r="AC66" s="54">
        <v>2.5899100000000002</v>
      </c>
      <c r="AD66" s="54">
        <v>2.6357210000000002</v>
      </c>
      <c r="AE66" s="54">
        <v>2.681435</v>
      </c>
      <c r="AF66" s="54">
        <v>2.726677</v>
      </c>
      <c r="AG66" s="54">
        <v>2.7698390000000002</v>
      </c>
      <c r="AH66" s="54">
        <v>2.8130519999999999</v>
      </c>
      <c r="AI66" s="54">
        <v>2.857507</v>
      </c>
      <c r="AJ66" s="54">
        <v>2.9016929999999999</v>
      </c>
      <c r="AK66" s="75">
        <v>2.1999999999999999E-2</v>
      </c>
    </row>
    <row r="67" spans="1:37">
      <c r="A67" s="54" t="s">
        <v>319</v>
      </c>
      <c r="B67" s="54" t="s">
        <v>370</v>
      </c>
      <c r="C67" s="54" t="s">
        <v>566</v>
      </c>
      <c r="D67" s="54" t="s">
        <v>292</v>
      </c>
      <c r="E67" s="54">
        <v>3.3551989999999998</v>
      </c>
      <c r="F67" s="54">
        <v>3.4658519999999999</v>
      </c>
      <c r="G67" s="54">
        <v>3.5693380000000001</v>
      </c>
      <c r="H67" s="54">
        <v>3.670766</v>
      </c>
      <c r="I67" s="54">
        <v>3.7721909999999998</v>
      </c>
      <c r="J67" s="54">
        <v>3.873103</v>
      </c>
      <c r="K67" s="54">
        <v>3.9691719999999999</v>
      </c>
      <c r="L67" s="54">
        <v>4.060365</v>
      </c>
      <c r="M67" s="54">
        <v>4.1462649999999996</v>
      </c>
      <c r="N67" s="54">
        <v>4.2321689999999998</v>
      </c>
      <c r="O67" s="54">
        <v>4.3192219999999999</v>
      </c>
      <c r="P67" s="54">
        <v>4.4060899999999998</v>
      </c>
      <c r="Q67" s="54">
        <v>4.492076</v>
      </c>
      <c r="R67" s="54">
        <v>4.5758089999999996</v>
      </c>
      <c r="S67" s="54">
        <v>4.6624619999999997</v>
      </c>
      <c r="T67" s="54">
        <v>4.7510820000000002</v>
      </c>
      <c r="U67" s="54">
        <v>4.8391169999999999</v>
      </c>
      <c r="V67" s="54">
        <v>4.9276920000000004</v>
      </c>
      <c r="W67" s="54">
        <v>5.0156530000000004</v>
      </c>
      <c r="X67" s="54">
        <v>5.1052419999999996</v>
      </c>
      <c r="Y67" s="54">
        <v>5.1945410000000001</v>
      </c>
      <c r="Z67" s="54">
        <v>5.2841189999999996</v>
      </c>
      <c r="AA67" s="54">
        <v>5.3748149999999999</v>
      </c>
      <c r="AB67" s="54">
        <v>5.4629589999999997</v>
      </c>
      <c r="AC67" s="54">
        <v>5.5504530000000001</v>
      </c>
      <c r="AD67" s="54">
        <v>5.6376330000000001</v>
      </c>
      <c r="AE67" s="54">
        <v>5.7252070000000002</v>
      </c>
      <c r="AF67" s="54">
        <v>5.8132999999999999</v>
      </c>
      <c r="AG67" s="54">
        <v>5.8977130000000004</v>
      </c>
      <c r="AH67" s="54">
        <v>5.9832780000000003</v>
      </c>
      <c r="AI67" s="54">
        <v>6.0713270000000001</v>
      </c>
      <c r="AJ67" s="54">
        <v>6.1587990000000001</v>
      </c>
      <c r="AK67" s="75">
        <v>0.02</v>
      </c>
    </row>
    <row r="68" spans="1:37">
      <c r="A68" s="54" t="s">
        <v>321</v>
      </c>
      <c r="B68" s="54" t="s">
        <v>371</v>
      </c>
      <c r="C68" s="54" t="s">
        <v>567</v>
      </c>
      <c r="D68" s="54" t="s">
        <v>292</v>
      </c>
      <c r="E68" s="54">
        <v>26.670190999999999</v>
      </c>
      <c r="F68" s="54">
        <v>27.128468000000002</v>
      </c>
      <c r="G68" s="54">
        <v>27.554001</v>
      </c>
      <c r="H68" s="54">
        <v>27.977789000000001</v>
      </c>
      <c r="I68" s="54">
        <v>28.40239</v>
      </c>
      <c r="J68" s="54">
        <v>28.843971</v>
      </c>
      <c r="K68" s="54">
        <v>29.279108000000001</v>
      </c>
      <c r="L68" s="54">
        <v>29.695179</v>
      </c>
      <c r="M68" s="54">
        <v>30.123127</v>
      </c>
      <c r="N68" s="54">
        <v>30.554107999999999</v>
      </c>
      <c r="O68" s="54">
        <v>30.977146000000001</v>
      </c>
      <c r="P68" s="54">
        <v>31.392838999999999</v>
      </c>
      <c r="Q68" s="54">
        <v>31.809977</v>
      </c>
      <c r="R68" s="54">
        <v>32.224196999999997</v>
      </c>
      <c r="S68" s="54">
        <v>32.646385000000002</v>
      </c>
      <c r="T68" s="54">
        <v>33.071663000000001</v>
      </c>
      <c r="U68" s="54">
        <v>33.491978000000003</v>
      </c>
      <c r="V68" s="54">
        <v>33.914397999999998</v>
      </c>
      <c r="W68" s="54">
        <v>34.335498999999999</v>
      </c>
      <c r="X68" s="54">
        <v>34.760238999999999</v>
      </c>
      <c r="Y68" s="54">
        <v>35.173617999999998</v>
      </c>
      <c r="Z68" s="54">
        <v>35.591034000000001</v>
      </c>
      <c r="AA68" s="54">
        <v>36.018191999999999</v>
      </c>
      <c r="AB68" s="54">
        <v>36.442157999999999</v>
      </c>
      <c r="AC68" s="54">
        <v>36.857562999999999</v>
      </c>
      <c r="AD68" s="54">
        <v>37.263649000000001</v>
      </c>
      <c r="AE68" s="54">
        <v>37.671463000000003</v>
      </c>
      <c r="AF68" s="54">
        <v>38.086570999999999</v>
      </c>
      <c r="AG68" s="54">
        <v>38.508147999999998</v>
      </c>
      <c r="AH68" s="54">
        <v>38.956600000000002</v>
      </c>
      <c r="AI68" s="54">
        <v>39.446635999999998</v>
      </c>
      <c r="AJ68" s="54">
        <v>39.963374999999999</v>
      </c>
      <c r="AK68" s="75">
        <v>1.2999999999999999E-2</v>
      </c>
    </row>
    <row r="69" spans="1:37">
      <c r="A69" s="54" t="s">
        <v>323</v>
      </c>
      <c r="B69" s="54" t="s">
        <v>372</v>
      </c>
      <c r="C69" s="54" t="s">
        <v>568</v>
      </c>
      <c r="D69" s="54" t="s">
        <v>292</v>
      </c>
      <c r="E69" s="54">
        <v>2.207935</v>
      </c>
      <c r="F69" s="54">
        <v>2.2964869999999999</v>
      </c>
      <c r="G69" s="54">
        <v>2.3895</v>
      </c>
      <c r="H69" s="54">
        <v>2.4875430000000001</v>
      </c>
      <c r="I69" s="54">
        <v>2.5907930000000001</v>
      </c>
      <c r="J69" s="54">
        <v>2.6980420000000001</v>
      </c>
      <c r="K69" s="54">
        <v>2.8080569999999998</v>
      </c>
      <c r="L69" s="54">
        <v>2.9204110000000001</v>
      </c>
      <c r="M69" s="54">
        <v>3.0356749999999999</v>
      </c>
      <c r="N69" s="54">
        <v>3.1545339999999999</v>
      </c>
      <c r="O69" s="54">
        <v>3.2780499999999999</v>
      </c>
      <c r="P69" s="54">
        <v>3.4050720000000001</v>
      </c>
      <c r="Q69" s="54">
        <v>3.537814</v>
      </c>
      <c r="R69" s="54">
        <v>3.6734499999999999</v>
      </c>
      <c r="S69" s="54">
        <v>3.815474</v>
      </c>
      <c r="T69" s="54">
        <v>3.964658</v>
      </c>
      <c r="U69" s="54">
        <v>4.120171</v>
      </c>
      <c r="V69" s="54">
        <v>4.2820020000000003</v>
      </c>
      <c r="W69" s="54">
        <v>4.4496640000000003</v>
      </c>
      <c r="X69" s="54">
        <v>4.6233190000000004</v>
      </c>
      <c r="Y69" s="54">
        <v>4.8038689999999997</v>
      </c>
      <c r="Z69" s="54">
        <v>4.9913689999999997</v>
      </c>
      <c r="AA69" s="54">
        <v>5.1851839999999996</v>
      </c>
      <c r="AB69" s="54">
        <v>5.3847610000000001</v>
      </c>
      <c r="AC69" s="54">
        <v>5.5917159999999999</v>
      </c>
      <c r="AD69" s="54">
        <v>5.8066500000000003</v>
      </c>
      <c r="AE69" s="54">
        <v>6.0300479999999999</v>
      </c>
      <c r="AF69" s="54">
        <v>6.2616810000000003</v>
      </c>
      <c r="AG69" s="54">
        <v>6.4985489999999997</v>
      </c>
      <c r="AH69" s="54">
        <v>6.7452699999999997</v>
      </c>
      <c r="AI69" s="54">
        <v>7.0028759999999997</v>
      </c>
      <c r="AJ69" s="54">
        <v>7.2709460000000004</v>
      </c>
      <c r="AK69" s="75">
        <v>3.9E-2</v>
      </c>
    </row>
    <row r="70" spans="1:37">
      <c r="A70" s="54" t="s">
        <v>325</v>
      </c>
      <c r="B70" s="54" t="s">
        <v>373</v>
      </c>
      <c r="C70" s="54" t="s">
        <v>569</v>
      </c>
      <c r="D70" s="54" t="s">
        <v>292</v>
      </c>
      <c r="E70" s="54">
        <v>19.930515</v>
      </c>
      <c r="F70" s="54">
        <v>20.846634000000002</v>
      </c>
      <c r="G70" s="54">
        <v>21.697514999999999</v>
      </c>
      <c r="H70" s="54">
        <v>22.509571000000001</v>
      </c>
      <c r="I70" s="54">
        <v>23.330083999999999</v>
      </c>
      <c r="J70" s="54">
        <v>24.156765</v>
      </c>
      <c r="K70" s="54">
        <v>24.958572</v>
      </c>
      <c r="L70" s="54">
        <v>25.747429</v>
      </c>
      <c r="M70" s="54">
        <v>26.587543</v>
      </c>
      <c r="N70" s="54">
        <v>27.342772</v>
      </c>
      <c r="O70" s="54">
        <v>28.119595</v>
      </c>
      <c r="P70" s="54">
        <v>28.908450999999999</v>
      </c>
      <c r="Q70" s="54">
        <v>29.730868999999998</v>
      </c>
      <c r="R70" s="54">
        <v>30.546288000000001</v>
      </c>
      <c r="S70" s="54">
        <v>31.355260999999999</v>
      </c>
      <c r="T70" s="54">
        <v>32.190024999999999</v>
      </c>
      <c r="U70" s="54">
        <v>33.035091000000001</v>
      </c>
      <c r="V70" s="54">
        <v>33.885261999999997</v>
      </c>
      <c r="W70" s="54">
        <v>34.727364000000001</v>
      </c>
      <c r="X70" s="54">
        <v>35.529136999999999</v>
      </c>
      <c r="Y70" s="54">
        <v>36.337212000000001</v>
      </c>
      <c r="Z70" s="54">
        <v>37.157093000000003</v>
      </c>
      <c r="AA70" s="54">
        <v>37.997242</v>
      </c>
      <c r="AB70" s="54">
        <v>38.846943000000003</v>
      </c>
      <c r="AC70" s="54">
        <v>39.647457000000003</v>
      </c>
      <c r="AD70" s="54">
        <v>40.456592999999998</v>
      </c>
      <c r="AE70" s="54">
        <v>41.287289000000001</v>
      </c>
      <c r="AF70" s="54">
        <v>42.139640999999997</v>
      </c>
      <c r="AG70" s="54">
        <v>42.993648999999998</v>
      </c>
      <c r="AH70" s="54">
        <v>43.785010999999997</v>
      </c>
      <c r="AI70" s="54">
        <v>44.597732999999998</v>
      </c>
      <c r="AJ70" s="54">
        <v>45.433075000000002</v>
      </c>
      <c r="AK70" s="75">
        <v>2.7E-2</v>
      </c>
    </row>
    <row r="71" spans="1:37">
      <c r="A71" s="54" t="s">
        <v>327</v>
      </c>
      <c r="B71" s="54" t="s">
        <v>374</v>
      </c>
      <c r="C71" s="54" t="s">
        <v>570</v>
      </c>
      <c r="D71" s="54" t="s">
        <v>292</v>
      </c>
      <c r="E71" s="54">
        <v>4.9032169999999997</v>
      </c>
      <c r="F71" s="54">
        <v>5.0134280000000002</v>
      </c>
      <c r="G71" s="54">
        <v>5.1071799999999996</v>
      </c>
      <c r="H71" s="54">
        <v>5.1915550000000001</v>
      </c>
      <c r="I71" s="54">
        <v>5.2724900000000003</v>
      </c>
      <c r="J71" s="54">
        <v>5.3503800000000004</v>
      </c>
      <c r="K71" s="54">
        <v>5.425306</v>
      </c>
      <c r="L71" s="54">
        <v>5.5005699999999997</v>
      </c>
      <c r="M71" s="54">
        <v>5.5815210000000004</v>
      </c>
      <c r="N71" s="54">
        <v>5.6671449999999997</v>
      </c>
      <c r="O71" s="54">
        <v>5.755871</v>
      </c>
      <c r="P71" s="54">
        <v>5.8519370000000004</v>
      </c>
      <c r="Q71" s="54">
        <v>5.9575339999999999</v>
      </c>
      <c r="R71" s="54">
        <v>6.0718769999999997</v>
      </c>
      <c r="S71" s="54">
        <v>6.1887869999999996</v>
      </c>
      <c r="T71" s="54">
        <v>6.3043870000000002</v>
      </c>
      <c r="U71" s="54">
        <v>6.4136499999999996</v>
      </c>
      <c r="V71" s="54">
        <v>6.5170969999999997</v>
      </c>
      <c r="W71" s="54">
        <v>6.6197619999999997</v>
      </c>
      <c r="X71" s="54">
        <v>6.7182919999999999</v>
      </c>
      <c r="Y71" s="54">
        <v>6.8158659999999998</v>
      </c>
      <c r="Z71" s="54">
        <v>6.9128350000000003</v>
      </c>
      <c r="AA71" s="54">
        <v>7.0110510000000001</v>
      </c>
      <c r="AB71" s="54">
        <v>7.1080860000000001</v>
      </c>
      <c r="AC71" s="54">
        <v>7.2034849999999997</v>
      </c>
      <c r="AD71" s="54">
        <v>7.2989990000000002</v>
      </c>
      <c r="AE71" s="54">
        <v>7.3936970000000004</v>
      </c>
      <c r="AF71" s="54">
        <v>7.487438</v>
      </c>
      <c r="AG71" s="54">
        <v>7.5784570000000002</v>
      </c>
      <c r="AH71" s="54">
        <v>7.6703419999999998</v>
      </c>
      <c r="AI71" s="54">
        <v>7.7655750000000001</v>
      </c>
      <c r="AJ71" s="54">
        <v>7.8669570000000002</v>
      </c>
      <c r="AK71" s="75">
        <v>1.4999999999999999E-2</v>
      </c>
    </row>
    <row r="72" spans="1:37">
      <c r="A72" s="54" t="s">
        <v>329</v>
      </c>
      <c r="B72" s="54" t="s">
        <v>375</v>
      </c>
      <c r="C72" s="54" t="s">
        <v>571</v>
      </c>
      <c r="D72" s="54" t="s">
        <v>292</v>
      </c>
      <c r="E72" s="54">
        <v>26.657378999999999</v>
      </c>
      <c r="F72" s="54">
        <v>28.126041000000001</v>
      </c>
      <c r="G72" s="54">
        <v>29.595427999999998</v>
      </c>
      <c r="H72" s="54">
        <v>31.145363</v>
      </c>
      <c r="I72" s="54">
        <v>32.643481999999999</v>
      </c>
      <c r="J72" s="54">
        <v>34.198867999999997</v>
      </c>
      <c r="K72" s="54">
        <v>35.740341000000001</v>
      </c>
      <c r="L72" s="54">
        <v>37.236930999999998</v>
      </c>
      <c r="M72" s="54">
        <v>38.801521000000001</v>
      </c>
      <c r="N72" s="54">
        <v>40.462192999999999</v>
      </c>
      <c r="O72" s="54">
        <v>42.153984000000001</v>
      </c>
      <c r="P72" s="54">
        <v>43.835898999999998</v>
      </c>
      <c r="Q72" s="54">
        <v>45.535263</v>
      </c>
      <c r="R72" s="54">
        <v>47.237904</v>
      </c>
      <c r="S72" s="54">
        <v>49.025143</v>
      </c>
      <c r="T72" s="54">
        <v>50.836815000000001</v>
      </c>
      <c r="U72" s="54">
        <v>52.649979000000002</v>
      </c>
      <c r="V72" s="54">
        <v>54.481960000000001</v>
      </c>
      <c r="W72" s="54">
        <v>56.325248999999999</v>
      </c>
      <c r="X72" s="54">
        <v>58.198360000000001</v>
      </c>
      <c r="Y72" s="54">
        <v>60.100273000000001</v>
      </c>
      <c r="Z72" s="54">
        <v>61.989882999999999</v>
      </c>
      <c r="AA72" s="54">
        <v>63.987166999999999</v>
      </c>
      <c r="AB72" s="54">
        <v>66.027809000000005</v>
      </c>
      <c r="AC72" s="54">
        <v>68.082069000000004</v>
      </c>
      <c r="AD72" s="54">
        <v>70.125870000000006</v>
      </c>
      <c r="AE72" s="54">
        <v>72.135658000000006</v>
      </c>
      <c r="AF72" s="54">
        <v>74.152901</v>
      </c>
      <c r="AG72" s="54">
        <v>76.116073999999998</v>
      </c>
      <c r="AH72" s="54">
        <v>78.115120000000005</v>
      </c>
      <c r="AI72" s="54">
        <v>80.083847000000006</v>
      </c>
      <c r="AJ72" s="54">
        <v>81.973838999999998</v>
      </c>
      <c r="AK72" s="75">
        <v>3.6999999999999998E-2</v>
      </c>
    </row>
    <row r="73" spans="1:37">
      <c r="A73" s="54" t="s">
        <v>331</v>
      </c>
      <c r="B73" s="54" t="s">
        <v>376</v>
      </c>
      <c r="C73" s="54" t="s">
        <v>572</v>
      </c>
      <c r="D73" s="54" t="s">
        <v>292</v>
      </c>
      <c r="E73" s="54">
        <v>7.3321579999999997</v>
      </c>
      <c r="F73" s="54">
        <v>7.3807669999999996</v>
      </c>
      <c r="G73" s="54">
        <v>7.469506</v>
      </c>
      <c r="H73" s="54">
        <v>7.54786</v>
      </c>
      <c r="I73" s="54">
        <v>7.6250819999999999</v>
      </c>
      <c r="J73" s="54">
        <v>7.7068190000000003</v>
      </c>
      <c r="K73" s="54">
        <v>7.7833220000000001</v>
      </c>
      <c r="L73" s="54">
        <v>7.8528460000000004</v>
      </c>
      <c r="M73" s="54">
        <v>7.9237229999999998</v>
      </c>
      <c r="N73" s="54">
        <v>7.9986689999999996</v>
      </c>
      <c r="O73" s="54">
        <v>8.0681820000000002</v>
      </c>
      <c r="P73" s="54">
        <v>8.1246799999999997</v>
      </c>
      <c r="Q73" s="54">
        <v>8.1698520000000006</v>
      </c>
      <c r="R73" s="54">
        <v>8.2103059999999992</v>
      </c>
      <c r="S73" s="54">
        <v>8.2556069999999995</v>
      </c>
      <c r="T73" s="54">
        <v>8.3079959999999993</v>
      </c>
      <c r="U73" s="54">
        <v>8.3614829999999998</v>
      </c>
      <c r="V73" s="54">
        <v>8.4078800000000005</v>
      </c>
      <c r="W73" s="54">
        <v>8.4453700000000005</v>
      </c>
      <c r="X73" s="54">
        <v>8.4789130000000004</v>
      </c>
      <c r="Y73" s="54">
        <v>8.5084350000000004</v>
      </c>
      <c r="Z73" s="54">
        <v>8.5399329999999996</v>
      </c>
      <c r="AA73" s="54">
        <v>8.5791710000000005</v>
      </c>
      <c r="AB73" s="54">
        <v>8.6253849999999996</v>
      </c>
      <c r="AC73" s="54">
        <v>8.6754750000000005</v>
      </c>
      <c r="AD73" s="54">
        <v>8.7246649999999999</v>
      </c>
      <c r="AE73" s="54">
        <v>8.7717849999999995</v>
      </c>
      <c r="AF73" s="54">
        <v>8.8190410000000004</v>
      </c>
      <c r="AG73" s="54">
        <v>8.8658599999999996</v>
      </c>
      <c r="AH73" s="54">
        <v>8.9150109999999998</v>
      </c>
      <c r="AI73" s="54">
        <v>8.9700699999999998</v>
      </c>
      <c r="AJ73" s="54">
        <v>9.0312409999999996</v>
      </c>
      <c r="AK73" s="75">
        <v>7.0000000000000001E-3</v>
      </c>
    </row>
    <row r="74" spans="1:37">
      <c r="A74" s="54" t="s">
        <v>333</v>
      </c>
      <c r="B74" s="54" t="s">
        <v>377</v>
      </c>
      <c r="C74" s="54" t="s">
        <v>573</v>
      </c>
      <c r="D74" s="54" t="s">
        <v>292</v>
      </c>
      <c r="E74" s="54">
        <v>8.6659769999999998</v>
      </c>
      <c r="F74" s="54">
        <v>9.0610789999999994</v>
      </c>
      <c r="G74" s="54">
        <v>9.4686160000000008</v>
      </c>
      <c r="H74" s="54">
        <v>9.9002219999999994</v>
      </c>
      <c r="I74" s="54">
        <v>10.354013</v>
      </c>
      <c r="J74" s="54">
        <v>10.825163999999999</v>
      </c>
      <c r="K74" s="54">
        <v>11.304501999999999</v>
      </c>
      <c r="L74" s="54">
        <v>11.787844</v>
      </c>
      <c r="M74" s="54">
        <v>12.291553</v>
      </c>
      <c r="N74" s="54">
        <v>12.816774000000001</v>
      </c>
      <c r="O74" s="54">
        <v>13.350498</v>
      </c>
      <c r="P74" s="54">
        <v>13.893568999999999</v>
      </c>
      <c r="Q74" s="54">
        <v>14.445759000000001</v>
      </c>
      <c r="R74" s="54">
        <v>15.006712</v>
      </c>
      <c r="S74" s="54">
        <v>15.588753000000001</v>
      </c>
      <c r="T74" s="54">
        <v>16.191690000000001</v>
      </c>
      <c r="U74" s="54">
        <v>16.807162999999999</v>
      </c>
      <c r="V74" s="54">
        <v>17.435986</v>
      </c>
      <c r="W74" s="54">
        <v>18.079529000000001</v>
      </c>
      <c r="X74" s="54">
        <v>18.74436</v>
      </c>
      <c r="Y74" s="54">
        <v>19.420836999999999</v>
      </c>
      <c r="Z74" s="54">
        <v>20.115316</v>
      </c>
      <c r="AA74" s="54">
        <v>20.832128999999998</v>
      </c>
      <c r="AB74" s="54">
        <v>21.561002999999999</v>
      </c>
      <c r="AC74" s="54">
        <v>22.306819999999998</v>
      </c>
      <c r="AD74" s="54">
        <v>23.066731999999998</v>
      </c>
      <c r="AE74" s="54">
        <v>23.847816000000002</v>
      </c>
      <c r="AF74" s="54">
        <v>24.640730000000001</v>
      </c>
      <c r="AG74" s="54">
        <v>25.433648999999999</v>
      </c>
      <c r="AH74" s="54">
        <v>26.251083000000001</v>
      </c>
      <c r="AI74" s="54">
        <v>27.106677999999999</v>
      </c>
      <c r="AJ74" s="54">
        <v>27.980646</v>
      </c>
      <c r="AK74" s="75">
        <v>3.9E-2</v>
      </c>
    </row>
    <row r="75" spans="1:37">
      <c r="A75" s="54" t="s">
        <v>335</v>
      </c>
      <c r="B75" s="54" t="s">
        <v>378</v>
      </c>
      <c r="C75" s="54" t="s">
        <v>574</v>
      </c>
      <c r="D75" s="54" t="s">
        <v>292</v>
      </c>
      <c r="E75" s="54">
        <v>12.309267999999999</v>
      </c>
      <c r="F75" s="54">
        <v>13.087329</v>
      </c>
      <c r="G75" s="54">
        <v>13.875422</v>
      </c>
      <c r="H75" s="54">
        <v>14.700673999999999</v>
      </c>
      <c r="I75" s="54">
        <v>15.590619</v>
      </c>
      <c r="J75" s="54">
        <v>16.545801000000001</v>
      </c>
      <c r="K75" s="54">
        <v>17.543075999999999</v>
      </c>
      <c r="L75" s="54">
        <v>18.584382999999999</v>
      </c>
      <c r="M75" s="54">
        <v>19.681457999999999</v>
      </c>
      <c r="N75" s="54">
        <v>20.826117</v>
      </c>
      <c r="O75" s="54">
        <v>22.007114000000001</v>
      </c>
      <c r="P75" s="54">
        <v>23.226868</v>
      </c>
      <c r="Q75" s="54">
        <v>24.489581999999999</v>
      </c>
      <c r="R75" s="54">
        <v>25.805499999999999</v>
      </c>
      <c r="S75" s="54">
        <v>27.184977</v>
      </c>
      <c r="T75" s="54">
        <v>28.620296</v>
      </c>
      <c r="U75" s="54">
        <v>30.105160000000001</v>
      </c>
      <c r="V75" s="54">
        <v>31.650746999999999</v>
      </c>
      <c r="W75" s="54">
        <v>33.255961999999997</v>
      </c>
      <c r="X75" s="54">
        <v>34.920344999999998</v>
      </c>
      <c r="Y75" s="54">
        <v>36.630684000000002</v>
      </c>
      <c r="Z75" s="54">
        <v>38.405914000000003</v>
      </c>
      <c r="AA75" s="54">
        <v>40.249541999999998</v>
      </c>
      <c r="AB75" s="54">
        <v>42.142937000000003</v>
      </c>
      <c r="AC75" s="54">
        <v>44.092269999999999</v>
      </c>
      <c r="AD75" s="54">
        <v>46.090057000000002</v>
      </c>
      <c r="AE75" s="54">
        <v>48.149883000000003</v>
      </c>
      <c r="AF75" s="54">
        <v>50.259529000000001</v>
      </c>
      <c r="AG75" s="54">
        <v>52.408034999999998</v>
      </c>
      <c r="AH75" s="54">
        <v>54.617080999999999</v>
      </c>
      <c r="AI75" s="54">
        <v>56.908760000000001</v>
      </c>
      <c r="AJ75" s="54">
        <v>59.259312000000001</v>
      </c>
      <c r="AK75" s="75">
        <v>5.1999999999999998E-2</v>
      </c>
    </row>
    <row r="76" spans="1:37">
      <c r="A76" s="54" t="s">
        <v>337</v>
      </c>
      <c r="B76" s="54" t="s">
        <v>379</v>
      </c>
      <c r="C76" s="54" t="s">
        <v>575</v>
      </c>
      <c r="D76" s="54" t="s">
        <v>292</v>
      </c>
      <c r="E76" s="54">
        <v>1.488812</v>
      </c>
      <c r="F76" s="54">
        <v>1.5298369999999999</v>
      </c>
      <c r="G76" s="54">
        <v>1.5755060000000001</v>
      </c>
      <c r="H76" s="54">
        <v>1.6229750000000001</v>
      </c>
      <c r="I76" s="54">
        <v>1.667611</v>
      </c>
      <c r="J76" s="54">
        <v>1.710879</v>
      </c>
      <c r="K76" s="54">
        <v>1.7522949999999999</v>
      </c>
      <c r="L76" s="54">
        <v>1.792756</v>
      </c>
      <c r="M76" s="54">
        <v>1.833677</v>
      </c>
      <c r="N76" s="54">
        <v>1.8760749999999999</v>
      </c>
      <c r="O76" s="54">
        <v>1.919206</v>
      </c>
      <c r="P76" s="54">
        <v>1.96279</v>
      </c>
      <c r="Q76" s="54">
        <v>2.0057079999999998</v>
      </c>
      <c r="R76" s="54">
        <v>2.0485229999999999</v>
      </c>
      <c r="S76" s="54">
        <v>2.0941169999999998</v>
      </c>
      <c r="T76" s="54">
        <v>2.141178</v>
      </c>
      <c r="U76" s="54">
        <v>2.188463</v>
      </c>
      <c r="V76" s="54">
        <v>2.2359079999999998</v>
      </c>
      <c r="W76" s="54">
        <v>2.2843740000000001</v>
      </c>
      <c r="X76" s="54">
        <v>2.33358</v>
      </c>
      <c r="Y76" s="54">
        <v>2.383232</v>
      </c>
      <c r="Z76" s="54">
        <v>2.433751</v>
      </c>
      <c r="AA76" s="54">
        <v>2.485744</v>
      </c>
      <c r="AB76" s="54">
        <v>2.5390990000000002</v>
      </c>
      <c r="AC76" s="54">
        <v>2.5933630000000001</v>
      </c>
      <c r="AD76" s="54">
        <v>2.648279</v>
      </c>
      <c r="AE76" s="54">
        <v>2.7039409999999999</v>
      </c>
      <c r="AF76" s="54">
        <v>2.760643</v>
      </c>
      <c r="AG76" s="54">
        <v>2.8168869999999999</v>
      </c>
      <c r="AH76" s="54">
        <v>2.8733810000000002</v>
      </c>
      <c r="AI76" s="54">
        <v>2.9296319999999998</v>
      </c>
      <c r="AJ76" s="54">
        <v>2.9850400000000001</v>
      </c>
      <c r="AK76" s="75">
        <v>2.3E-2</v>
      </c>
    </row>
    <row r="77" spans="1:37">
      <c r="A77" s="54" t="s">
        <v>175</v>
      </c>
      <c r="B77" s="54" t="s">
        <v>380</v>
      </c>
      <c r="C77" s="54" t="s">
        <v>576</v>
      </c>
      <c r="D77" s="54" t="s">
        <v>292</v>
      </c>
      <c r="E77" s="54">
        <v>153.39189099999999</v>
      </c>
      <c r="F77" s="54">
        <v>157.964157</v>
      </c>
      <c r="G77" s="54">
        <v>161.61479199999999</v>
      </c>
      <c r="H77" s="54">
        <v>165.90124499999999</v>
      </c>
      <c r="I77" s="54">
        <v>170.71816999999999</v>
      </c>
      <c r="J77" s="54">
        <v>175.773865</v>
      </c>
      <c r="K77" s="54">
        <v>180.79234299999999</v>
      </c>
      <c r="L77" s="54">
        <v>186.046997</v>
      </c>
      <c r="M77" s="54">
        <v>191.60183699999999</v>
      </c>
      <c r="N77" s="54">
        <v>197.06561300000001</v>
      </c>
      <c r="O77" s="54">
        <v>202.446426</v>
      </c>
      <c r="P77" s="54">
        <v>207.48793000000001</v>
      </c>
      <c r="Q77" s="54">
        <v>212.81771900000001</v>
      </c>
      <c r="R77" s="54">
        <v>218.097824</v>
      </c>
      <c r="S77" s="54">
        <v>223.563919</v>
      </c>
      <c r="T77" s="54">
        <v>229.108093</v>
      </c>
      <c r="U77" s="54">
        <v>234.758835</v>
      </c>
      <c r="V77" s="54">
        <v>240.47610499999999</v>
      </c>
      <c r="W77" s="54">
        <v>246.398651</v>
      </c>
      <c r="X77" s="54">
        <v>252.177795</v>
      </c>
      <c r="Y77" s="54">
        <v>258.08026100000001</v>
      </c>
      <c r="Z77" s="54">
        <v>264.13665800000001</v>
      </c>
      <c r="AA77" s="54">
        <v>270.55773900000003</v>
      </c>
      <c r="AB77" s="54">
        <v>276.99676499999998</v>
      </c>
      <c r="AC77" s="54">
        <v>283.47988900000001</v>
      </c>
      <c r="AD77" s="54">
        <v>290.02011099999999</v>
      </c>
      <c r="AE77" s="54">
        <v>296.58013899999997</v>
      </c>
      <c r="AF77" s="54">
        <v>303.265533</v>
      </c>
      <c r="AG77" s="54">
        <v>309.96069299999999</v>
      </c>
      <c r="AH77" s="54">
        <v>316.86318999999997</v>
      </c>
      <c r="AI77" s="54">
        <v>323.95617700000003</v>
      </c>
      <c r="AJ77" s="54">
        <v>330.89187600000002</v>
      </c>
      <c r="AK77" s="75">
        <v>2.5000000000000001E-2</v>
      </c>
    </row>
    <row r="78" spans="1:37">
      <c r="A78" s="54" t="s">
        <v>173</v>
      </c>
      <c r="B78" s="54"/>
      <c r="C78" s="54" t="s">
        <v>577</v>
      </c>
    </row>
    <row r="79" spans="1:37">
      <c r="A79" s="54" t="s">
        <v>313</v>
      </c>
      <c r="B79" s="54" t="s">
        <v>381</v>
      </c>
      <c r="C79" s="54" t="s">
        <v>578</v>
      </c>
      <c r="D79" s="54" t="s">
        <v>292</v>
      </c>
      <c r="E79" s="54">
        <v>1222.993408</v>
      </c>
      <c r="F79" s="54">
        <v>1245.38501</v>
      </c>
      <c r="G79" s="54">
        <v>1270.2579350000001</v>
      </c>
      <c r="H79" s="54">
        <v>1290.457764</v>
      </c>
      <c r="I79" s="54">
        <v>1307.1331789999999</v>
      </c>
      <c r="J79" s="54">
        <v>1325.8835449999999</v>
      </c>
      <c r="K79" s="54">
        <v>1346.39978</v>
      </c>
      <c r="L79" s="54">
        <v>1366.3946530000001</v>
      </c>
      <c r="M79" s="54">
        <v>1386.9772949999999</v>
      </c>
      <c r="N79" s="54">
        <v>1409.3758539999999</v>
      </c>
      <c r="O79" s="54">
        <v>1434.0158690000001</v>
      </c>
      <c r="P79" s="54">
        <v>1459.4761960000001</v>
      </c>
      <c r="Q79" s="54">
        <v>1485.517212</v>
      </c>
      <c r="R79" s="54">
        <v>1512.3081050000001</v>
      </c>
      <c r="S79" s="54">
        <v>1538.8709719999999</v>
      </c>
      <c r="T79" s="54">
        <v>1563.6232910000001</v>
      </c>
      <c r="U79" s="54">
        <v>1587.8289789999999</v>
      </c>
      <c r="V79" s="54">
        <v>1613.7332759999999</v>
      </c>
      <c r="W79" s="54">
        <v>1640.1088870000001</v>
      </c>
      <c r="X79" s="54">
        <v>1667.4398189999999</v>
      </c>
      <c r="Y79" s="54">
        <v>1695.8133539999999</v>
      </c>
      <c r="Z79" s="54">
        <v>1724.8636469999999</v>
      </c>
      <c r="AA79" s="54">
        <v>1752.975586</v>
      </c>
      <c r="AB79" s="54">
        <v>1781.3413089999999</v>
      </c>
      <c r="AC79" s="54">
        <v>1810.3131100000001</v>
      </c>
      <c r="AD79" s="54">
        <v>1840.630981</v>
      </c>
      <c r="AE79" s="54">
        <v>1874.0067140000001</v>
      </c>
      <c r="AF79" s="54">
        <v>1909.959595</v>
      </c>
      <c r="AG79" s="54">
        <v>1947.451172</v>
      </c>
      <c r="AH79" s="54">
        <v>1987.4025879999999</v>
      </c>
      <c r="AI79" s="54">
        <v>2028.573975</v>
      </c>
      <c r="AJ79" s="54">
        <v>2071.0893550000001</v>
      </c>
      <c r="AK79" s="75">
        <v>1.7000000000000001E-2</v>
      </c>
    </row>
    <row r="80" spans="1:37">
      <c r="A80" s="54" t="s">
        <v>382</v>
      </c>
      <c r="B80" s="54" t="s">
        <v>383</v>
      </c>
      <c r="C80" s="54" t="s">
        <v>579</v>
      </c>
      <c r="D80" s="54" t="s">
        <v>292</v>
      </c>
      <c r="E80" s="54">
        <v>799.84222399999999</v>
      </c>
      <c r="F80" s="54">
        <v>813.75878899999998</v>
      </c>
      <c r="G80" s="54">
        <v>829.27770999999996</v>
      </c>
      <c r="H80" s="54">
        <v>841.777649</v>
      </c>
      <c r="I80" s="54">
        <v>851.99676499999998</v>
      </c>
      <c r="J80" s="54">
        <v>863.53967299999999</v>
      </c>
      <c r="K80" s="54">
        <v>876.20086700000002</v>
      </c>
      <c r="L80" s="54">
        <v>888.50476100000003</v>
      </c>
      <c r="M80" s="54">
        <v>901.16021699999999</v>
      </c>
      <c r="N80" s="54">
        <v>914.95147699999995</v>
      </c>
      <c r="O80" s="54">
        <v>930.14904799999999</v>
      </c>
      <c r="P80" s="54">
        <v>945.83538799999997</v>
      </c>
      <c r="Q80" s="54">
        <v>961.85449200000005</v>
      </c>
      <c r="R80" s="54">
        <v>978.31188999999995</v>
      </c>
      <c r="S80" s="54">
        <v>994.57824700000003</v>
      </c>
      <c r="T80" s="54">
        <v>1009.638367</v>
      </c>
      <c r="U80" s="54">
        <v>1024.3017580000001</v>
      </c>
      <c r="V80" s="54">
        <v>1040.003784</v>
      </c>
      <c r="W80" s="54">
        <v>1055.956177</v>
      </c>
      <c r="X80" s="54">
        <v>1072.466553</v>
      </c>
      <c r="Y80" s="54">
        <v>1089.582275</v>
      </c>
      <c r="Z80" s="54">
        <v>1107.067505</v>
      </c>
      <c r="AA80" s="54">
        <v>1124.1241460000001</v>
      </c>
      <c r="AB80" s="54">
        <v>1141.262207</v>
      </c>
      <c r="AC80" s="54">
        <v>1158.704956</v>
      </c>
      <c r="AD80" s="54">
        <v>1176.921875</v>
      </c>
      <c r="AE80" s="54">
        <v>1196.9998780000001</v>
      </c>
      <c r="AF80" s="54">
        <v>1218.6285399999999</v>
      </c>
      <c r="AG80" s="54">
        <v>1241.142456</v>
      </c>
      <c r="AH80" s="54">
        <v>1265.123779</v>
      </c>
      <c r="AI80" s="54">
        <v>1289.7799070000001</v>
      </c>
      <c r="AJ80" s="54">
        <v>1315.260254</v>
      </c>
      <c r="AK80" s="75">
        <v>1.6E-2</v>
      </c>
    </row>
    <row r="81" spans="1:37">
      <c r="A81" s="54" t="s">
        <v>384</v>
      </c>
      <c r="B81" s="54" t="s">
        <v>385</v>
      </c>
      <c r="C81" s="54" t="s">
        <v>580</v>
      </c>
      <c r="D81" s="54" t="s">
        <v>292</v>
      </c>
      <c r="E81" s="54">
        <v>313.65597500000001</v>
      </c>
      <c r="F81" s="54">
        <v>322.76644900000002</v>
      </c>
      <c r="G81" s="54">
        <v>332.577698</v>
      </c>
      <c r="H81" s="54">
        <v>341.15646400000003</v>
      </c>
      <c r="I81" s="54">
        <v>348.79400600000002</v>
      </c>
      <c r="J81" s="54">
        <v>357.02789300000001</v>
      </c>
      <c r="K81" s="54">
        <v>365.78973400000001</v>
      </c>
      <c r="L81" s="54">
        <v>374.446777</v>
      </c>
      <c r="M81" s="54">
        <v>383.315674</v>
      </c>
      <c r="N81" s="54">
        <v>392.75576799999999</v>
      </c>
      <c r="O81" s="54">
        <v>402.90081800000002</v>
      </c>
      <c r="P81" s="54">
        <v>413.35327100000001</v>
      </c>
      <c r="Q81" s="54">
        <v>424.048767</v>
      </c>
      <c r="R81" s="54">
        <v>435.04119900000001</v>
      </c>
      <c r="S81" s="54">
        <v>446.04568499999999</v>
      </c>
      <c r="T81" s="54">
        <v>456.59033199999999</v>
      </c>
      <c r="U81" s="54">
        <v>467.04415899999998</v>
      </c>
      <c r="V81" s="54">
        <v>478.081909</v>
      </c>
      <c r="W81" s="54">
        <v>489.34155299999998</v>
      </c>
      <c r="X81" s="54">
        <v>500.97287</v>
      </c>
      <c r="Y81" s="54">
        <v>513.01470900000004</v>
      </c>
      <c r="Z81" s="54">
        <v>525.35949700000003</v>
      </c>
      <c r="AA81" s="54">
        <v>537.06286599999999</v>
      </c>
      <c r="AB81" s="54">
        <v>548.94628899999998</v>
      </c>
      <c r="AC81" s="54">
        <v>561.12078899999995</v>
      </c>
      <c r="AD81" s="54">
        <v>573.82202099999995</v>
      </c>
      <c r="AE81" s="54">
        <v>587.59594700000002</v>
      </c>
      <c r="AF81" s="54">
        <v>602.30304000000001</v>
      </c>
      <c r="AG81" s="54">
        <v>617.62390100000005</v>
      </c>
      <c r="AH81" s="54">
        <v>633.85974099999999</v>
      </c>
      <c r="AI81" s="54">
        <v>650.62237500000003</v>
      </c>
      <c r="AJ81" s="54">
        <v>667.87377900000001</v>
      </c>
      <c r="AK81" s="75">
        <v>2.5000000000000001E-2</v>
      </c>
    </row>
    <row r="82" spans="1:37">
      <c r="A82" s="54" t="s">
        <v>386</v>
      </c>
      <c r="B82" s="54" t="s">
        <v>387</v>
      </c>
      <c r="C82" s="54" t="s">
        <v>581</v>
      </c>
      <c r="D82" s="54" t="s">
        <v>292</v>
      </c>
      <c r="E82" s="54">
        <v>109.495102</v>
      </c>
      <c r="F82" s="54">
        <v>108.85966500000001</v>
      </c>
      <c r="G82" s="54">
        <v>108.40255000000001</v>
      </c>
      <c r="H82" s="54">
        <v>107.523743</v>
      </c>
      <c r="I82" s="54">
        <v>106.342415</v>
      </c>
      <c r="J82" s="54">
        <v>105.31588000000001</v>
      </c>
      <c r="K82" s="54">
        <v>104.40922500000001</v>
      </c>
      <c r="L82" s="54">
        <v>103.44313</v>
      </c>
      <c r="M82" s="54">
        <v>102.501358</v>
      </c>
      <c r="N82" s="54">
        <v>101.66860200000001</v>
      </c>
      <c r="O82" s="54">
        <v>100.966087</v>
      </c>
      <c r="P82" s="54">
        <v>100.28750599999999</v>
      </c>
      <c r="Q82" s="54">
        <v>99.613906999999998</v>
      </c>
      <c r="R82" s="54">
        <v>98.955048000000005</v>
      </c>
      <c r="S82" s="54">
        <v>98.246894999999995</v>
      </c>
      <c r="T82" s="54">
        <v>97.394524000000004</v>
      </c>
      <c r="U82" s="54">
        <v>96.483069999999998</v>
      </c>
      <c r="V82" s="54">
        <v>95.647452999999999</v>
      </c>
      <c r="W82" s="54">
        <v>94.811188000000001</v>
      </c>
      <c r="X82" s="54">
        <v>94.000480999999994</v>
      </c>
      <c r="Y82" s="54">
        <v>93.216392999999997</v>
      </c>
      <c r="Z82" s="54">
        <v>92.436569000000006</v>
      </c>
      <c r="AA82" s="54">
        <v>91.788567</v>
      </c>
      <c r="AB82" s="54">
        <v>91.132773999999998</v>
      </c>
      <c r="AC82" s="54">
        <v>90.487221000000005</v>
      </c>
      <c r="AD82" s="54">
        <v>89.887191999999999</v>
      </c>
      <c r="AE82" s="54">
        <v>89.411002999999994</v>
      </c>
      <c r="AF82" s="54">
        <v>89.028046000000003</v>
      </c>
      <c r="AG82" s="54">
        <v>88.684783999999993</v>
      </c>
      <c r="AH82" s="54">
        <v>88.419112999999996</v>
      </c>
      <c r="AI82" s="54">
        <v>88.171729999999997</v>
      </c>
      <c r="AJ82" s="54">
        <v>87.955260999999993</v>
      </c>
      <c r="AK82" s="75">
        <v>-7.0000000000000001E-3</v>
      </c>
    </row>
    <row r="83" spans="1:37">
      <c r="A83" s="54" t="s">
        <v>315</v>
      </c>
      <c r="B83" s="54" t="s">
        <v>388</v>
      </c>
      <c r="C83" s="54" t="s">
        <v>582</v>
      </c>
      <c r="D83" s="54" t="s">
        <v>292</v>
      </c>
      <c r="E83" s="54">
        <v>186.01928699999999</v>
      </c>
      <c r="F83" s="54">
        <v>189.453644</v>
      </c>
      <c r="G83" s="54">
        <v>192.848389</v>
      </c>
      <c r="H83" s="54">
        <v>196.286697</v>
      </c>
      <c r="I83" s="54">
        <v>199.85536200000001</v>
      </c>
      <c r="J83" s="54">
        <v>203.63107299999999</v>
      </c>
      <c r="K83" s="54">
        <v>207.36039700000001</v>
      </c>
      <c r="L83" s="54">
        <v>211.064651</v>
      </c>
      <c r="M83" s="54">
        <v>215.05484000000001</v>
      </c>
      <c r="N83" s="54">
        <v>219.20349100000001</v>
      </c>
      <c r="O83" s="54">
        <v>223.46028100000001</v>
      </c>
      <c r="P83" s="54">
        <v>227.87312299999999</v>
      </c>
      <c r="Q83" s="54">
        <v>232.332077</v>
      </c>
      <c r="R83" s="54">
        <v>237.009399</v>
      </c>
      <c r="S83" s="54">
        <v>242.01412999999999</v>
      </c>
      <c r="T83" s="54">
        <v>247.264816</v>
      </c>
      <c r="U83" s="54">
        <v>252.64054899999999</v>
      </c>
      <c r="V83" s="54">
        <v>258.08288599999997</v>
      </c>
      <c r="W83" s="54">
        <v>263.737549</v>
      </c>
      <c r="X83" s="54">
        <v>269.65112299999998</v>
      </c>
      <c r="Y83" s="54">
        <v>275.57656900000001</v>
      </c>
      <c r="Z83" s="54">
        <v>281.604736</v>
      </c>
      <c r="AA83" s="54">
        <v>287.84884599999998</v>
      </c>
      <c r="AB83" s="54">
        <v>294.260895</v>
      </c>
      <c r="AC83" s="54">
        <v>300.82318099999998</v>
      </c>
      <c r="AD83" s="54">
        <v>307.48614500000002</v>
      </c>
      <c r="AE83" s="54">
        <v>314.35827599999999</v>
      </c>
      <c r="AF83" s="54">
        <v>321.41461199999998</v>
      </c>
      <c r="AG83" s="54">
        <v>328.578033</v>
      </c>
      <c r="AH83" s="54">
        <v>335.91729700000002</v>
      </c>
      <c r="AI83" s="54">
        <v>343.50216699999999</v>
      </c>
      <c r="AJ83" s="54">
        <v>351.21640000000002</v>
      </c>
      <c r="AK83" s="75">
        <v>2.1000000000000001E-2</v>
      </c>
    </row>
    <row r="84" spans="1:37">
      <c r="A84" s="54" t="s">
        <v>317</v>
      </c>
      <c r="B84" s="54" t="s">
        <v>389</v>
      </c>
      <c r="C84" s="54" t="s">
        <v>583</v>
      </c>
      <c r="D84" s="54" t="s">
        <v>292</v>
      </c>
      <c r="E84" s="54">
        <v>193.46186800000001</v>
      </c>
      <c r="F84" s="54">
        <v>198.44021599999999</v>
      </c>
      <c r="G84" s="54">
        <v>203.580231</v>
      </c>
      <c r="H84" s="54">
        <v>208.972992</v>
      </c>
      <c r="I84" s="54">
        <v>214.41984600000001</v>
      </c>
      <c r="J84" s="54">
        <v>220.013397</v>
      </c>
      <c r="K84" s="54">
        <v>225.395126</v>
      </c>
      <c r="L84" s="54">
        <v>230.70253</v>
      </c>
      <c r="M84" s="54">
        <v>236.19914199999999</v>
      </c>
      <c r="N84" s="54">
        <v>241.94416799999999</v>
      </c>
      <c r="O84" s="54">
        <v>247.93394499999999</v>
      </c>
      <c r="P84" s="54">
        <v>254.07661400000001</v>
      </c>
      <c r="Q84" s="54">
        <v>260.40927099999999</v>
      </c>
      <c r="R84" s="54">
        <v>266.84832799999998</v>
      </c>
      <c r="S84" s="54">
        <v>273.693085</v>
      </c>
      <c r="T84" s="54">
        <v>280.85961900000001</v>
      </c>
      <c r="U84" s="54">
        <v>288.084137</v>
      </c>
      <c r="V84" s="54">
        <v>295.38244600000002</v>
      </c>
      <c r="W84" s="54">
        <v>302.81408699999997</v>
      </c>
      <c r="X84" s="54">
        <v>310.50753800000001</v>
      </c>
      <c r="Y84" s="54">
        <v>318.072632</v>
      </c>
      <c r="Z84" s="54">
        <v>329.35043300000001</v>
      </c>
      <c r="AA84" s="54">
        <v>338.38610799999998</v>
      </c>
      <c r="AB84" s="54">
        <v>347.53884900000003</v>
      </c>
      <c r="AC84" s="54">
        <v>356.86318999999997</v>
      </c>
      <c r="AD84" s="54">
        <v>366.21292099999999</v>
      </c>
      <c r="AE84" s="54">
        <v>375.75509599999998</v>
      </c>
      <c r="AF84" s="54">
        <v>385.43966699999999</v>
      </c>
      <c r="AG84" s="54">
        <v>395.04467799999998</v>
      </c>
      <c r="AH84" s="54">
        <v>404.86807299999998</v>
      </c>
      <c r="AI84" s="54">
        <v>415.08663899999999</v>
      </c>
      <c r="AJ84" s="54">
        <v>425.49056999999999</v>
      </c>
      <c r="AK84" s="75">
        <v>2.5999999999999999E-2</v>
      </c>
    </row>
    <row r="85" spans="1:37">
      <c r="A85" s="54" t="s">
        <v>319</v>
      </c>
      <c r="B85" s="54" t="s">
        <v>390</v>
      </c>
      <c r="C85" s="54" t="s">
        <v>584</v>
      </c>
      <c r="D85" s="54" t="s">
        <v>292</v>
      </c>
      <c r="E85" s="54">
        <v>256.62100199999998</v>
      </c>
      <c r="F85" s="54">
        <v>266.64501999999999</v>
      </c>
      <c r="G85" s="54">
        <v>276.50479100000001</v>
      </c>
      <c r="H85" s="54">
        <v>286.53619400000002</v>
      </c>
      <c r="I85" s="54">
        <v>296.88128699999999</v>
      </c>
      <c r="J85" s="54">
        <v>307.51419099999998</v>
      </c>
      <c r="K85" s="54">
        <v>318.13583399999999</v>
      </c>
      <c r="L85" s="54">
        <v>328.726135</v>
      </c>
      <c r="M85" s="54">
        <v>339.25357100000002</v>
      </c>
      <c r="N85" s="54">
        <v>350.10287499999998</v>
      </c>
      <c r="O85" s="54">
        <v>361.37109400000003</v>
      </c>
      <c r="P85" s="54">
        <v>372.96881100000002</v>
      </c>
      <c r="Q85" s="54">
        <v>384.842377</v>
      </c>
      <c r="R85" s="54">
        <v>396.89599600000003</v>
      </c>
      <c r="S85" s="54">
        <v>409.55496199999999</v>
      </c>
      <c r="T85" s="54">
        <v>422.763214</v>
      </c>
      <c r="U85" s="54">
        <v>436.323486</v>
      </c>
      <c r="V85" s="54">
        <v>450.33563199999998</v>
      </c>
      <c r="W85" s="54">
        <v>464.71850599999999</v>
      </c>
      <c r="X85" s="54">
        <v>479.68270899999999</v>
      </c>
      <c r="Y85" s="54">
        <v>495.07260100000002</v>
      </c>
      <c r="Z85" s="54">
        <v>510.36407500000001</v>
      </c>
      <c r="AA85" s="54">
        <v>527.62884499999996</v>
      </c>
      <c r="AB85" s="54">
        <v>545.19543499999997</v>
      </c>
      <c r="AC85" s="54">
        <v>563.25347899999997</v>
      </c>
      <c r="AD85" s="54">
        <v>581.84918200000004</v>
      </c>
      <c r="AE85" s="54">
        <v>601.06994599999996</v>
      </c>
      <c r="AF85" s="54">
        <v>620.94580099999996</v>
      </c>
      <c r="AG85" s="54">
        <v>641.04834000000005</v>
      </c>
      <c r="AH85" s="54">
        <v>661.90216099999998</v>
      </c>
      <c r="AI85" s="54">
        <v>683.68218999999999</v>
      </c>
      <c r="AJ85" s="54">
        <v>706.07287599999995</v>
      </c>
      <c r="AK85" s="75">
        <v>3.3000000000000002E-2</v>
      </c>
    </row>
    <row r="86" spans="1:37">
      <c r="A86" s="54" t="s">
        <v>321</v>
      </c>
      <c r="B86" s="54" t="s">
        <v>391</v>
      </c>
      <c r="C86" s="54" t="s">
        <v>585</v>
      </c>
      <c r="D86" s="54" t="s">
        <v>292</v>
      </c>
      <c r="E86" s="54">
        <v>1426.3477780000001</v>
      </c>
      <c r="F86" s="54">
        <v>1459.815186</v>
      </c>
      <c r="G86" s="54">
        <v>1492.348755</v>
      </c>
      <c r="H86" s="54">
        <v>1525.4602050000001</v>
      </c>
      <c r="I86" s="54">
        <v>1559.321533</v>
      </c>
      <c r="J86" s="54">
        <v>1594.785034</v>
      </c>
      <c r="K86" s="54">
        <v>1630.7170410000001</v>
      </c>
      <c r="L86" s="54">
        <v>1666.4542240000001</v>
      </c>
      <c r="M86" s="54">
        <v>1703.602173</v>
      </c>
      <c r="N86" s="54">
        <v>1741.7310789999999</v>
      </c>
      <c r="O86" s="54">
        <v>1780.271606</v>
      </c>
      <c r="P86" s="54">
        <v>1819.260254</v>
      </c>
      <c r="Q86" s="54">
        <v>1859.178467</v>
      </c>
      <c r="R86" s="54">
        <v>1899.805664</v>
      </c>
      <c r="S86" s="54">
        <v>1941.767456</v>
      </c>
      <c r="T86" s="54">
        <v>1984.8168949999999</v>
      </c>
      <c r="U86" s="54">
        <v>2028.509888</v>
      </c>
      <c r="V86" s="54">
        <v>2073.2702640000002</v>
      </c>
      <c r="W86" s="54">
        <v>2118.9184570000002</v>
      </c>
      <c r="X86" s="54">
        <v>2165.7685550000001</v>
      </c>
      <c r="Y86" s="54">
        <v>2212.9311520000001</v>
      </c>
      <c r="Z86" s="54">
        <v>2259.4672850000002</v>
      </c>
      <c r="AA86" s="54">
        <v>2308.860596</v>
      </c>
      <c r="AB86" s="54">
        <v>2359.092529</v>
      </c>
      <c r="AC86" s="54">
        <v>2409.8286130000001</v>
      </c>
      <c r="AD86" s="54">
        <v>2461.0183109999998</v>
      </c>
      <c r="AE86" s="54">
        <v>2513.389893</v>
      </c>
      <c r="AF86" s="54">
        <v>2567.336182</v>
      </c>
      <c r="AG86" s="54">
        <v>2622.8427729999999</v>
      </c>
      <c r="AH86" s="54">
        <v>2681.3447270000001</v>
      </c>
      <c r="AI86" s="54">
        <v>2743.9533689999998</v>
      </c>
      <c r="AJ86" s="54">
        <v>2809.7541500000002</v>
      </c>
      <c r="AK86" s="75">
        <v>2.1999999999999999E-2</v>
      </c>
    </row>
    <row r="87" spans="1:37">
      <c r="A87" s="54" t="s">
        <v>323</v>
      </c>
      <c r="B87" s="54" t="s">
        <v>392</v>
      </c>
      <c r="C87" s="54" t="s">
        <v>586</v>
      </c>
      <c r="D87" s="54" t="s">
        <v>292</v>
      </c>
      <c r="E87" s="54">
        <v>185.05226099999999</v>
      </c>
      <c r="F87" s="54">
        <v>193.27262899999999</v>
      </c>
      <c r="G87" s="54">
        <v>201.93403599999999</v>
      </c>
      <c r="H87" s="54">
        <v>211.09204099999999</v>
      </c>
      <c r="I87" s="54">
        <v>220.76738</v>
      </c>
      <c r="J87" s="54">
        <v>230.86192299999999</v>
      </c>
      <c r="K87" s="54">
        <v>241.27380400000001</v>
      </c>
      <c r="L87" s="54">
        <v>251.96818500000001</v>
      </c>
      <c r="M87" s="54">
        <v>262.99954200000002</v>
      </c>
      <c r="N87" s="54">
        <v>274.431488</v>
      </c>
      <c r="O87" s="54">
        <v>286.36175500000002</v>
      </c>
      <c r="P87" s="54">
        <v>298.69442700000002</v>
      </c>
      <c r="Q87" s="54">
        <v>311.62893700000001</v>
      </c>
      <c r="R87" s="54">
        <v>324.92260700000003</v>
      </c>
      <c r="S87" s="54">
        <v>338.89080799999999</v>
      </c>
      <c r="T87" s="54">
        <v>353.61044299999998</v>
      </c>
      <c r="U87" s="54">
        <v>369.01556399999998</v>
      </c>
      <c r="V87" s="54">
        <v>385.11248799999998</v>
      </c>
      <c r="W87" s="54">
        <v>401.86608899999999</v>
      </c>
      <c r="X87" s="54">
        <v>419.29892000000001</v>
      </c>
      <c r="Y87" s="54">
        <v>437.50100700000002</v>
      </c>
      <c r="Z87" s="54">
        <v>458.119507</v>
      </c>
      <c r="AA87" s="54">
        <v>478.865814</v>
      </c>
      <c r="AB87" s="54">
        <v>500.38995399999999</v>
      </c>
      <c r="AC87" s="54">
        <v>522.85601799999995</v>
      </c>
      <c r="AD87" s="54">
        <v>546.33630400000004</v>
      </c>
      <c r="AE87" s="54">
        <v>570.89331100000004</v>
      </c>
      <c r="AF87" s="54">
        <v>596.52313200000003</v>
      </c>
      <c r="AG87" s="54">
        <v>622.95623799999998</v>
      </c>
      <c r="AH87" s="54">
        <v>650.65093999999999</v>
      </c>
      <c r="AI87" s="54">
        <v>679.72882100000004</v>
      </c>
      <c r="AJ87" s="54">
        <v>710.17181400000004</v>
      </c>
      <c r="AK87" s="75">
        <v>4.3999999999999997E-2</v>
      </c>
    </row>
    <row r="88" spans="1:37">
      <c r="A88" s="54" t="s">
        <v>325</v>
      </c>
      <c r="B88" s="54" t="s">
        <v>393</v>
      </c>
      <c r="C88" s="54" t="s">
        <v>587</v>
      </c>
      <c r="D88" s="54" t="s">
        <v>292</v>
      </c>
      <c r="E88" s="54">
        <v>410.16345200000001</v>
      </c>
      <c r="F88" s="54">
        <v>426.49041699999998</v>
      </c>
      <c r="G88" s="54">
        <v>442.02673299999998</v>
      </c>
      <c r="H88" s="54">
        <v>457.36093099999999</v>
      </c>
      <c r="I88" s="54">
        <v>473.23107900000002</v>
      </c>
      <c r="J88" s="54">
        <v>489.62377900000001</v>
      </c>
      <c r="K88" s="54">
        <v>506.05426</v>
      </c>
      <c r="L88" s="54">
        <v>522.58624299999997</v>
      </c>
      <c r="M88" s="54">
        <v>540.43170199999997</v>
      </c>
      <c r="N88" s="54">
        <v>557.33392300000003</v>
      </c>
      <c r="O88" s="54">
        <v>575.07275400000003</v>
      </c>
      <c r="P88" s="54">
        <v>593.51019299999996</v>
      </c>
      <c r="Q88" s="54">
        <v>612.986267</v>
      </c>
      <c r="R88" s="54">
        <v>632.88622999999995</v>
      </c>
      <c r="S88" s="54">
        <v>653.229736</v>
      </c>
      <c r="T88" s="54">
        <v>674.63000499999998</v>
      </c>
      <c r="U88" s="54">
        <v>696.83007799999996</v>
      </c>
      <c r="V88" s="54">
        <v>719.72161900000003</v>
      </c>
      <c r="W88" s="54">
        <v>743.10784899999999</v>
      </c>
      <c r="X88" s="54">
        <v>766.35351600000001</v>
      </c>
      <c r="Y88" s="54">
        <v>790.38299600000005</v>
      </c>
      <c r="Z88" s="54">
        <v>813.08624299999997</v>
      </c>
      <c r="AA88" s="54">
        <v>839.77581799999996</v>
      </c>
      <c r="AB88" s="54">
        <v>867.45404099999996</v>
      </c>
      <c r="AC88" s="54">
        <v>894.88073699999995</v>
      </c>
      <c r="AD88" s="54">
        <v>923.29571499999997</v>
      </c>
      <c r="AE88" s="54">
        <v>953.01995799999997</v>
      </c>
      <c r="AF88" s="54">
        <v>984.08776899999998</v>
      </c>
      <c r="AG88" s="54">
        <v>1016.106628</v>
      </c>
      <c r="AH88" s="54">
        <v>1047.5850829999999</v>
      </c>
      <c r="AI88" s="54">
        <v>1080.488525</v>
      </c>
      <c r="AJ88" s="54">
        <v>1114.8985600000001</v>
      </c>
      <c r="AK88" s="75">
        <v>3.3000000000000002E-2</v>
      </c>
    </row>
    <row r="89" spans="1:37">
      <c r="A89" s="54" t="s">
        <v>327</v>
      </c>
      <c r="B89" s="54" t="s">
        <v>394</v>
      </c>
      <c r="C89" s="54" t="s">
        <v>588</v>
      </c>
      <c r="D89" s="54" t="s">
        <v>292</v>
      </c>
      <c r="E89" s="54">
        <v>264.60684199999997</v>
      </c>
      <c r="F89" s="54">
        <v>270.50408900000002</v>
      </c>
      <c r="G89" s="54">
        <v>275.791382</v>
      </c>
      <c r="H89" s="54">
        <v>280.78213499999998</v>
      </c>
      <c r="I89" s="54">
        <v>285.75253300000003</v>
      </c>
      <c r="J89" s="54">
        <v>290.71292099999999</v>
      </c>
      <c r="K89" s="54">
        <v>295.67413299999998</v>
      </c>
      <c r="L89" s="54">
        <v>300.77993800000002</v>
      </c>
      <c r="M89" s="54">
        <v>306.30761699999999</v>
      </c>
      <c r="N89" s="54">
        <v>312.22210699999999</v>
      </c>
      <c r="O89" s="54">
        <v>318.45803799999999</v>
      </c>
      <c r="P89" s="54">
        <v>325.244415</v>
      </c>
      <c r="Q89" s="54">
        <v>332.70062300000001</v>
      </c>
      <c r="R89" s="54">
        <v>340.81310999999999</v>
      </c>
      <c r="S89" s="54">
        <v>349.279449</v>
      </c>
      <c r="T89" s="54">
        <v>357.904449</v>
      </c>
      <c r="U89" s="54">
        <v>366.42068499999999</v>
      </c>
      <c r="V89" s="54">
        <v>374.84719799999999</v>
      </c>
      <c r="W89" s="54">
        <v>383.454926</v>
      </c>
      <c r="X89" s="54">
        <v>392.060272</v>
      </c>
      <c r="Y89" s="54">
        <v>400.83960000000002</v>
      </c>
      <c r="Z89" s="54">
        <v>405.82324199999999</v>
      </c>
      <c r="AA89" s="54">
        <v>415.73266599999999</v>
      </c>
      <c r="AB89" s="54">
        <v>425.83624300000002</v>
      </c>
      <c r="AC89" s="54">
        <v>436.10672</v>
      </c>
      <c r="AD89" s="54">
        <v>446.65154999999999</v>
      </c>
      <c r="AE89" s="54">
        <v>457.42022700000001</v>
      </c>
      <c r="AF89" s="54">
        <v>468.40566999999999</v>
      </c>
      <c r="AG89" s="54">
        <v>479.50299100000001</v>
      </c>
      <c r="AH89" s="54">
        <v>490.93737800000002</v>
      </c>
      <c r="AI89" s="54">
        <v>502.87780800000002</v>
      </c>
      <c r="AJ89" s="54">
        <v>515.52246100000002</v>
      </c>
      <c r="AK89" s="75">
        <v>2.1999999999999999E-2</v>
      </c>
    </row>
    <row r="90" spans="1:37">
      <c r="A90" s="54" t="s">
        <v>329</v>
      </c>
      <c r="B90" s="54" t="s">
        <v>395</v>
      </c>
      <c r="C90" s="54" t="s">
        <v>589</v>
      </c>
      <c r="D90" s="54" t="s">
        <v>292</v>
      </c>
      <c r="E90" s="54">
        <v>839.93310499999995</v>
      </c>
      <c r="F90" s="54">
        <v>891.04272500000002</v>
      </c>
      <c r="G90" s="54">
        <v>943.34332300000005</v>
      </c>
      <c r="H90" s="54">
        <v>999.26739499999996</v>
      </c>
      <c r="I90" s="54">
        <v>1054.8989260000001</v>
      </c>
      <c r="J90" s="54">
        <v>1113.575439</v>
      </c>
      <c r="K90" s="54">
        <v>1173.167725</v>
      </c>
      <c r="L90" s="54">
        <v>1232.7062989999999</v>
      </c>
      <c r="M90" s="54">
        <v>1295.7854</v>
      </c>
      <c r="N90" s="54">
        <v>1363.4304199999999</v>
      </c>
      <c r="O90" s="54">
        <v>1433.656982</v>
      </c>
      <c r="P90" s="54">
        <v>1505.1724850000001</v>
      </c>
      <c r="Q90" s="54">
        <v>1578.919678</v>
      </c>
      <c r="R90" s="54">
        <v>1654.4698490000001</v>
      </c>
      <c r="S90" s="54">
        <v>1734.677246</v>
      </c>
      <c r="T90" s="54">
        <v>1817.5821530000001</v>
      </c>
      <c r="U90" s="54">
        <v>1902.442871</v>
      </c>
      <c r="V90" s="54">
        <v>1989.9229740000001</v>
      </c>
      <c r="W90" s="54">
        <v>2079.8134770000001</v>
      </c>
      <c r="X90" s="54">
        <v>2172.8542480000001</v>
      </c>
      <c r="Y90" s="54">
        <v>2269.091797</v>
      </c>
      <c r="Z90" s="54">
        <v>2345.7326659999999</v>
      </c>
      <c r="AA90" s="54">
        <v>2442.3774410000001</v>
      </c>
      <c r="AB90" s="54">
        <v>2542.4541020000001</v>
      </c>
      <c r="AC90" s="54">
        <v>2644.8920899999998</v>
      </c>
      <c r="AD90" s="54">
        <v>2748.7963869999999</v>
      </c>
      <c r="AE90" s="54">
        <v>2853.2578119999998</v>
      </c>
      <c r="AF90" s="54">
        <v>2959.9133299999999</v>
      </c>
      <c r="AG90" s="54">
        <v>3066.3276369999999</v>
      </c>
      <c r="AH90" s="54">
        <v>3176.116943</v>
      </c>
      <c r="AI90" s="54">
        <v>3286.6403810000002</v>
      </c>
      <c r="AJ90" s="54">
        <v>3395.88501</v>
      </c>
      <c r="AK90" s="75">
        <v>4.5999999999999999E-2</v>
      </c>
    </row>
    <row r="91" spans="1:37">
      <c r="A91" s="54" t="s">
        <v>331</v>
      </c>
      <c r="B91" s="54" t="s">
        <v>396</v>
      </c>
      <c r="C91" s="54" t="s">
        <v>590</v>
      </c>
      <c r="D91" s="54" t="s">
        <v>292</v>
      </c>
      <c r="E91" s="54">
        <v>325.57019000000003</v>
      </c>
      <c r="F91" s="54">
        <v>329.82549999999998</v>
      </c>
      <c r="G91" s="54">
        <v>335.83429000000001</v>
      </c>
      <c r="H91" s="54">
        <v>341.52136200000001</v>
      </c>
      <c r="I91" s="54">
        <v>347.27001999999999</v>
      </c>
      <c r="J91" s="54">
        <v>353.32455399999998</v>
      </c>
      <c r="K91" s="54">
        <v>359.26959199999999</v>
      </c>
      <c r="L91" s="54">
        <v>365.02359000000001</v>
      </c>
      <c r="M91" s="54">
        <v>370.94885299999999</v>
      </c>
      <c r="N91" s="54">
        <v>377.17166099999997</v>
      </c>
      <c r="O91" s="54">
        <v>383.26916499999999</v>
      </c>
      <c r="P91" s="54">
        <v>388.888397</v>
      </c>
      <c r="Q91" s="54">
        <v>394.09082000000001</v>
      </c>
      <c r="R91" s="54">
        <v>399.171021</v>
      </c>
      <c r="S91" s="54">
        <v>404.57647700000001</v>
      </c>
      <c r="T91" s="54">
        <v>410.42364500000002</v>
      </c>
      <c r="U91" s="54">
        <v>416.43585200000001</v>
      </c>
      <c r="V91" s="54">
        <v>422.216431</v>
      </c>
      <c r="W91" s="54">
        <v>427.666809</v>
      </c>
      <c r="X91" s="54">
        <v>433.02261399999998</v>
      </c>
      <c r="Y91" s="54">
        <v>438.27624500000002</v>
      </c>
      <c r="Z91" s="54">
        <v>442.19970699999999</v>
      </c>
      <c r="AA91" s="54">
        <v>448.14172400000001</v>
      </c>
      <c r="AB91" s="54">
        <v>454.55499300000002</v>
      </c>
      <c r="AC91" s="54">
        <v>461.29061899999999</v>
      </c>
      <c r="AD91" s="54">
        <v>468.10379</v>
      </c>
      <c r="AE91" s="54">
        <v>474.93240400000002</v>
      </c>
      <c r="AF91" s="54">
        <v>481.89407299999999</v>
      </c>
      <c r="AG91" s="54">
        <v>488.959473</v>
      </c>
      <c r="AH91" s="54">
        <v>496.283142</v>
      </c>
      <c r="AI91" s="54">
        <v>504.07183800000001</v>
      </c>
      <c r="AJ91" s="54">
        <v>512.34960899999999</v>
      </c>
      <c r="AK91" s="75">
        <v>1.4999999999999999E-2</v>
      </c>
    </row>
    <row r="92" spans="1:37">
      <c r="A92" s="54" t="s">
        <v>333</v>
      </c>
      <c r="B92" s="54" t="s">
        <v>397</v>
      </c>
      <c r="C92" s="54" t="s">
        <v>591</v>
      </c>
      <c r="D92" s="54" t="s">
        <v>292</v>
      </c>
      <c r="E92" s="54">
        <v>519.61199999999997</v>
      </c>
      <c r="F92" s="54">
        <v>550.92401099999995</v>
      </c>
      <c r="G92" s="54">
        <v>583.75567599999999</v>
      </c>
      <c r="H92" s="54">
        <v>618.88867200000004</v>
      </c>
      <c r="I92" s="54">
        <v>656.27874799999995</v>
      </c>
      <c r="J92" s="54">
        <v>695.68780500000003</v>
      </c>
      <c r="K92" s="54">
        <v>736.57769800000005</v>
      </c>
      <c r="L92" s="54">
        <v>778.714294</v>
      </c>
      <c r="M92" s="54">
        <v>823.23175000000003</v>
      </c>
      <c r="N92" s="54">
        <v>870.28527799999995</v>
      </c>
      <c r="O92" s="54">
        <v>919.05645800000002</v>
      </c>
      <c r="P92" s="54">
        <v>969.65411400000005</v>
      </c>
      <c r="Q92" s="54">
        <v>1022.1161499999999</v>
      </c>
      <c r="R92" s="54">
        <v>1076.4685059999999</v>
      </c>
      <c r="S92" s="54">
        <v>1133.665405</v>
      </c>
      <c r="T92" s="54">
        <v>1193.7841800000001</v>
      </c>
      <c r="U92" s="54">
        <v>1256.2921140000001</v>
      </c>
      <c r="V92" s="54">
        <v>1321.322876</v>
      </c>
      <c r="W92" s="54">
        <v>1389.0563959999999</v>
      </c>
      <c r="X92" s="54">
        <v>1460.088135</v>
      </c>
      <c r="Y92" s="54">
        <v>1533.7604980000001</v>
      </c>
      <c r="Z92" s="54">
        <v>1626.7177730000001</v>
      </c>
      <c r="AA92" s="54">
        <v>1710.394409</v>
      </c>
      <c r="AB92" s="54">
        <v>1797.2791749999999</v>
      </c>
      <c r="AC92" s="54">
        <v>1887.884644</v>
      </c>
      <c r="AD92" s="54">
        <v>1982.0876459999999</v>
      </c>
      <c r="AE92" s="54">
        <v>2080.6191410000001</v>
      </c>
      <c r="AF92" s="54">
        <v>2182.797607</v>
      </c>
      <c r="AG92" s="54">
        <v>2287.6694339999999</v>
      </c>
      <c r="AH92" s="54">
        <v>2397.5407709999999</v>
      </c>
      <c r="AI92" s="54">
        <v>2513.8476559999999</v>
      </c>
      <c r="AJ92" s="54">
        <v>2634.9609380000002</v>
      </c>
      <c r="AK92" s="75">
        <v>5.3999999999999999E-2</v>
      </c>
    </row>
    <row r="93" spans="1:37">
      <c r="A93" s="54" t="s">
        <v>335</v>
      </c>
      <c r="B93" s="54" t="s">
        <v>398</v>
      </c>
      <c r="C93" s="54" t="s">
        <v>592</v>
      </c>
      <c r="D93" s="54" t="s">
        <v>292</v>
      </c>
      <c r="E93" s="54">
        <v>234.22122200000001</v>
      </c>
      <c r="F93" s="54">
        <v>249.97868299999999</v>
      </c>
      <c r="G93" s="54">
        <v>266.23580900000002</v>
      </c>
      <c r="H93" s="54">
        <v>283.503174</v>
      </c>
      <c r="I93" s="54">
        <v>302.31912199999999</v>
      </c>
      <c r="J93" s="54">
        <v>322.74188199999998</v>
      </c>
      <c r="K93" s="54">
        <v>344.38619999999997</v>
      </c>
      <c r="L93" s="54">
        <v>367.32607999999999</v>
      </c>
      <c r="M93" s="54">
        <v>391.829926</v>
      </c>
      <c r="N93" s="54">
        <v>417.788116</v>
      </c>
      <c r="O93" s="54">
        <v>445.02508499999999</v>
      </c>
      <c r="P93" s="54">
        <v>473.62924199999998</v>
      </c>
      <c r="Q93" s="54">
        <v>503.72799700000002</v>
      </c>
      <c r="R93" s="54">
        <v>535.57843000000003</v>
      </c>
      <c r="S93" s="54">
        <v>569.45001200000002</v>
      </c>
      <c r="T93" s="54">
        <v>605.24823000000004</v>
      </c>
      <c r="U93" s="54">
        <v>642.90283199999999</v>
      </c>
      <c r="V93" s="54">
        <v>682.71185300000002</v>
      </c>
      <c r="W93" s="54">
        <v>724.72302200000001</v>
      </c>
      <c r="X93" s="54">
        <v>768.99865699999998</v>
      </c>
      <c r="Y93" s="54">
        <v>815.32214399999998</v>
      </c>
      <c r="Z93" s="54">
        <v>870.93426499999998</v>
      </c>
      <c r="AA93" s="54">
        <v>923.71490500000004</v>
      </c>
      <c r="AB93" s="54">
        <v>978.98175000000003</v>
      </c>
      <c r="AC93" s="54">
        <v>1036.965942</v>
      </c>
      <c r="AD93" s="54">
        <v>1097.583862</v>
      </c>
      <c r="AE93" s="54">
        <v>1161.2532960000001</v>
      </c>
      <c r="AF93" s="54">
        <v>1227.783936</v>
      </c>
      <c r="AG93" s="54">
        <v>1297.0043949999999</v>
      </c>
      <c r="AH93" s="54">
        <v>1369.5483400000001</v>
      </c>
      <c r="AI93" s="54">
        <v>1446.094482</v>
      </c>
      <c r="AJ93" s="54">
        <v>1526.1755370000001</v>
      </c>
      <c r="AK93" s="75">
        <v>6.2E-2</v>
      </c>
    </row>
    <row r="94" spans="1:37">
      <c r="A94" s="54" t="s">
        <v>337</v>
      </c>
      <c r="B94" s="54" t="s">
        <v>399</v>
      </c>
      <c r="C94" s="54" t="s">
        <v>593</v>
      </c>
      <c r="D94" s="54" t="s">
        <v>292</v>
      </c>
      <c r="E94" s="54">
        <v>191.95015000000001</v>
      </c>
      <c r="F94" s="54">
        <v>198.843018</v>
      </c>
      <c r="G94" s="54">
        <v>206.449219</v>
      </c>
      <c r="H94" s="54">
        <v>214.436081</v>
      </c>
      <c r="I94" s="54">
        <v>222.22479200000001</v>
      </c>
      <c r="J94" s="54">
        <v>229.99224899999999</v>
      </c>
      <c r="K94" s="54">
        <v>237.67254600000001</v>
      </c>
      <c r="L94" s="54">
        <v>245.376587</v>
      </c>
      <c r="M94" s="54">
        <v>253.29110700000001</v>
      </c>
      <c r="N94" s="54">
        <v>261.55944799999997</v>
      </c>
      <c r="O94" s="54">
        <v>270.088257</v>
      </c>
      <c r="P94" s="54">
        <v>278.84545900000001</v>
      </c>
      <c r="Q94" s="54">
        <v>287.68090799999999</v>
      </c>
      <c r="R94" s="54">
        <v>296.67422499999998</v>
      </c>
      <c r="S94" s="54">
        <v>306.23968500000001</v>
      </c>
      <c r="T94" s="54">
        <v>316.204071</v>
      </c>
      <c r="U94" s="54">
        <v>326.39727800000003</v>
      </c>
      <c r="V94" s="54">
        <v>336.81484999999998</v>
      </c>
      <c r="W94" s="54">
        <v>347.58987400000001</v>
      </c>
      <c r="X94" s="54">
        <v>358.68908699999997</v>
      </c>
      <c r="Y94" s="54">
        <v>370.07577500000002</v>
      </c>
      <c r="Z94" s="54">
        <v>383.81130999999999</v>
      </c>
      <c r="AA94" s="54">
        <v>396.16317700000002</v>
      </c>
      <c r="AB94" s="54">
        <v>408.980591</v>
      </c>
      <c r="AC94" s="54">
        <v>422.20336900000001</v>
      </c>
      <c r="AD94" s="54">
        <v>435.79904199999999</v>
      </c>
      <c r="AE94" s="54">
        <v>449.790955</v>
      </c>
      <c r="AF94" s="54">
        <v>464.23818999999997</v>
      </c>
      <c r="AG94" s="54">
        <v>478.89877300000001</v>
      </c>
      <c r="AH94" s="54">
        <v>493.89587399999999</v>
      </c>
      <c r="AI94" s="54">
        <v>509.15103099999999</v>
      </c>
      <c r="AJ94" s="54">
        <v>524.56280500000003</v>
      </c>
      <c r="AK94" s="75">
        <v>3.3000000000000002E-2</v>
      </c>
    </row>
    <row r="95" spans="1:37">
      <c r="A95" s="54" t="s">
        <v>175</v>
      </c>
      <c r="B95" s="54" t="s">
        <v>400</v>
      </c>
      <c r="C95" s="54" t="s">
        <v>594</v>
      </c>
      <c r="D95" s="54" t="s">
        <v>292</v>
      </c>
      <c r="E95" s="54">
        <v>6256.5527339999999</v>
      </c>
      <c r="F95" s="54">
        <v>6470.6201170000004</v>
      </c>
      <c r="G95" s="54">
        <v>6690.9111329999996</v>
      </c>
      <c r="H95" s="54">
        <v>6914.5659180000002</v>
      </c>
      <c r="I95" s="54">
        <v>7140.3535160000001</v>
      </c>
      <c r="J95" s="54">
        <v>7378.3471680000002</v>
      </c>
      <c r="K95" s="54">
        <v>7622.0834960000002</v>
      </c>
      <c r="L95" s="54">
        <v>7867.8232420000004</v>
      </c>
      <c r="M95" s="54">
        <v>8125.9130859999996</v>
      </c>
      <c r="N95" s="54">
        <v>8396.5800780000009</v>
      </c>
      <c r="O95" s="54">
        <v>8678.0410159999992</v>
      </c>
      <c r="P95" s="54">
        <v>8967.2939449999994</v>
      </c>
      <c r="Q95" s="54">
        <v>9266.1298829999996</v>
      </c>
      <c r="R95" s="54">
        <v>9573.8505860000005</v>
      </c>
      <c r="S95" s="54">
        <v>9895.9082030000009</v>
      </c>
      <c r="T95" s="54">
        <v>10228.713867</v>
      </c>
      <c r="U95" s="54">
        <v>10570.124023</v>
      </c>
      <c r="V95" s="54">
        <v>10923.474609000001</v>
      </c>
      <c r="W95" s="54">
        <v>11287.577148</v>
      </c>
      <c r="X95" s="54">
        <v>11664.415039</v>
      </c>
      <c r="Y95" s="54">
        <v>12052.716796999999</v>
      </c>
      <c r="Z95" s="54">
        <v>12452.075194999999</v>
      </c>
      <c r="AA95" s="54">
        <v>12870.865234000001</v>
      </c>
      <c r="AB95" s="54">
        <v>13303.359375</v>
      </c>
      <c r="AC95" s="54">
        <v>13748.162109000001</v>
      </c>
      <c r="AD95" s="54">
        <v>14205.851562</v>
      </c>
      <c r="AE95" s="54">
        <v>14679.767578000001</v>
      </c>
      <c r="AF95" s="54">
        <v>15170.740234000001</v>
      </c>
      <c r="AG95" s="54">
        <v>15672.388671999999</v>
      </c>
      <c r="AH95" s="54">
        <v>16193.993164</v>
      </c>
      <c r="AI95" s="54">
        <v>16737.699218999998</v>
      </c>
      <c r="AJ95" s="54">
        <v>17298.148438</v>
      </c>
      <c r="AK95" s="75">
        <v>3.3000000000000002E-2</v>
      </c>
    </row>
    <row r="96" spans="1:37">
      <c r="A96" s="54" t="s">
        <v>174</v>
      </c>
      <c r="B96" s="54"/>
      <c r="C96" s="54" t="s">
        <v>595</v>
      </c>
    </row>
    <row r="97" spans="1:37">
      <c r="A97" s="54" t="s">
        <v>313</v>
      </c>
      <c r="B97" s="54" t="s">
        <v>401</v>
      </c>
      <c r="C97" s="54" t="s">
        <v>596</v>
      </c>
      <c r="D97" s="54" t="s">
        <v>503</v>
      </c>
      <c r="E97" s="54">
        <v>339.05072000000001</v>
      </c>
      <c r="F97" s="54">
        <v>346.10318000000001</v>
      </c>
      <c r="G97" s="54">
        <v>351.62930299999999</v>
      </c>
      <c r="H97" s="54">
        <v>357.424713</v>
      </c>
      <c r="I97" s="54">
        <v>361.97045900000001</v>
      </c>
      <c r="J97" s="54">
        <v>364.75247200000001</v>
      </c>
      <c r="K97" s="54">
        <v>368.05630500000001</v>
      </c>
      <c r="L97" s="54">
        <v>371.82797199999999</v>
      </c>
      <c r="M97" s="54">
        <v>375.51187099999999</v>
      </c>
      <c r="N97" s="54">
        <v>379.40914900000001</v>
      </c>
      <c r="O97" s="54">
        <v>383.72222900000003</v>
      </c>
      <c r="P97" s="54">
        <v>388.35519399999998</v>
      </c>
      <c r="Q97" s="54">
        <v>392.62469499999997</v>
      </c>
      <c r="R97" s="54">
        <v>396.89227299999999</v>
      </c>
      <c r="S97" s="54">
        <v>400.825378</v>
      </c>
      <c r="T97" s="54">
        <v>404.22363300000001</v>
      </c>
      <c r="U97" s="54">
        <v>406.93771400000003</v>
      </c>
      <c r="V97" s="54">
        <v>409.402039</v>
      </c>
      <c r="W97" s="54">
        <v>412.20825200000002</v>
      </c>
      <c r="X97" s="54">
        <v>415.00448599999999</v>
      </c>
      <c r="Y97" s="54">
        <v>417.76297</v>
      </c>
      <c r="Z97" s="54">
        <v>420.70794699999999</v>
      </c>
      <c r="AA97" s="54">
        <v>423.63955700000002</v>
      </c>
      <c r="AB97" s="54">
        <v>426.34249899999998</v>
      </c>
      <c r="AC97" s="54">
        <v>429.01644900000002</v>
      </c>
      <c r="AD97" s="54">
        <v>431.66418499999997</v>
      </c>
      <c r="AE97" s="54">
        <v>434.45761099999999</v>
      </c>
      <c r="AF97" s="54">
        <v>437.75872800000002</v>
      </c>
      <c r="AG97" s="54">
        <v>441.21133400000002</v>
      </c>
      <c r="AH97" s="54">
        <v>444.65811200000002</v>
      </c>
      <c r="AI97" s="54">
        <v>448.45550500000002</v>
      </c>
      <c r="AJ97" s="54">
        <v>451.90164199999998</v>
      </c>
      <c r="AK97" s="75">
        <v>8.9999999999999993E-3</v>
      </c>
    </row>
    <row r="98" spans="1:37">
      <c r="A98" s="54" t="s">
        <v>382</v>
      </c>
      <c r="B98" s="54" t="s">
        <v>402</v>
      </c>
      <c r="C98" s="54" t="s">
        <v>597</v>
      </c>
      <c r="D98" s="54" t="s">
        <v>503</v>
      </c>
      <c r="E98" s="54">
        <v>215.88864100000001</v>
      </c>
      <c r="F98" s="54">
        <v>221.524384</v>
      </c>
      <c r="G98" s="54">
        <v>224.55650299999999</v>
      </c>
      <c r="H98" s="54">
        <v>227.059662</v>
      </c>
      <c r="I98" s="54">
        <v>222.695312</v>
      </c>
      <c r="J98" s="54">
        <v>221.658401</v>
      </c>
      <c r="K98" s="54">
        <v>224.75975</v>
      </c>
      <c r="L98" s="54">
        <v>231.23242200000001</v>
      </c>
      <c r="M98" s="54">
        <v>234.07270800000001</v>
      </c>
      <c r="N98" s="54">
        <v>237.02143899999999</v>
      </c>
      <c r="O98" s="54">
        <v>239.98788500000001</v>
      </c>
      <c r="P98" s="54">
        <v>242.44567900000001</v>
      </c>
      <c r="Q98" s="54">
        <v>244.492096</v>
      </c>
      <c r="R98" s="54">
        <v>246.51834099999999</v>
      </c>
      <c r="S98" s="54">
        <v>248.39433299999999</v>
      </c>
      <c r="T98" s="54">
        <v>250.68119799999999</v>
      </c>
      <c r="U98" s="54">
        <v>252.87136799999999</v>
      </c>
      <c r="V98" s="54">
        <v>254.84213299999999</v>
      </c>
      <c r="W98" s="54">
        <v>256.61343399999998</v>
      </c>
      <c r="X98" s="54">
        <v>258.32055700000001</v>
      </c>
      <c r="Y98" s="54">
        <v>259.94320699999997</v>
      </c>
      <c r="Z98" s="54">
        <v>261.64126599999997</v>
      </c>
      <c r="AA98" s="54">
        <v>263.36355600000002</v>
      </c>
      <c r="AB98" s="54">
        <v>264.99941999999999</v>
      </c>
      <c r="AC98" s="54">
        <v>266.68048099999999</v>
      </c>
      <c r="AD98" s="54">
        <v>268.40841699999999</v>
      </c>
      <c r="AE98" s="54">
        <v>270.21682700000002</v>
      </c>
      <c r="AF98" s="54">
        <v>272.294647</v>
      </c>
      <c r="AG98" s="54">
        <v>274.42218000000003</v>
      </c>
      <c r="AH98" s="54">
        <v>276.54113799999999</v>
      </c>
      <c r="AI98" s="54">
        <v>278.87884500000001</v>
      </c>
      <c r="AJ98" s="54">
        <v>281.00555400000002</v>
      </c>
      <c r="AK98" s="75">
        <v>8.9999999999999993E-3</v>
      </c>
    </row>
    <row r="99" spans="1:37">
      <c r="A99" s="54" t="s">
        <v>384</v>
      </c>
      <c r="B99" s="54" t="s">
        <v>403</v>
      </c>
      <c r="C99" s="54" t="s">
        <v>598</v>
      </c>
      <c r="D99" s="54" t="s">
        <v>503</v>
      </c>
      <c r="E99" s="54">
        <v>27.579813000000001</v>
      </c>
      <c r="F99" s="54">
        <v>28.225344</v>
      </c>
      <c r="G99" s="54">
        <v>29.216650000000001</v>
      </c>
      <c r="H99" s="54">
        <v>32.082062000000001</v>
      </c>
      <c r="I99" s="54">
        <v>32.516064</v>
      </c>
      <c r="J99" s="54">
        <v>32.771251999999997</v>
      </c>
      <c r="K99" s="54">
        <v>32.99823</v>
      </c>
      <c r="L99" s="54">
        <v>30.563755</v>
      </c>
      <c r="M99" s="54">
        <v>31.457373</v>
      </c>
      <c r="N99" s="54">
        <v>32.085937999999999</v>
      </c>
      <c r="O99" s="54">
        <v>32.831828999999999</v>
      </c>
      <c r="P99" s="54">
        <v>33.392009999999999</v>
      </c>
      <c r="Q99" s="54">
        <v>33.933093999999997</v>
      </c>
      <c r="R99" s="54">
        <v>34.434372000000003</v>
      </c>
      <c r="S99" s="54">
        <v>34.655403</v>
      </c>
      <c r="T99" s="54">
        <v>34.812964999999998</v>
      </c>
      <c r="U99" s="54">
        <v>34.895240999999999</v>
      </c>
      <c r="V99" s="54">
        <v>34.946705000000001</v>
      </c>
      <c r="W99" s="54">
        <v>35.316574000000003</v>
      </c>
      <c r="X99" s="54">
        <v>35.635181000000003</v>
      </c>
      <c r="Y99" s="54">
        <v>35.926307999999999</v>
      </c>
      <c r="Z99" s="54">
        <v>36.197887000000001</v>
      </c>
      <c r="AA99" s="54">
        <v>36.452548999999998</v>
      </c>
      <c r="AB99" s="54">
        <v>36.668922000000002</v>
      </c>
      <c r="AC99" s="54">
        <v>36.866646000000003</v>
      </c>
      <c r="AD99" s="54">
        <v>37.071410999999998</v>
      </c>
      <c r="AE99" s="54">
        <v>37.300766000000003</v>
      </c>
      <c r="AF99" s="54">
        <v>37.588791000000001</v>
      </c>
      <c r="AG99" s="54">
        <v>37.907578000000001</v>
      </c>
      <c r="AH99" s="54">
        <v>38.214413</v>
      </c>
      <c r="AI99" s="54">
        <v>38.544086</v>
      </c>
      <c r="AJ99" s="54">
        <v>38.838096999999998</v>
      </c>
      <c r="AK99" s="75">
        <v>1.0999999999999999E-2</v>
      </c>
    </row>
    <row r="100" spans="1:37">
      <c r="A100" s="54" t="s">
        <v>386</v>
      </c>
      <c r="B100" s="54" t="s">
        <v>404</v>
      </c>
      <c r="C100" s="54" t="s">
        <v>599</v>
      </c>
      <c r="D100" s="54" t="s">
        <v>503</v>
      </c>
      <c r="E100" s="54">
        <v>95.582245</v>
      </c>
      <c r="F100" s="54">
        <v>96.353461999999993</v>
      </c>
      <c r="G100" s="54">
        <v>97.856162999999995</v>
      </c>
      <c r="H100" s="54">
        <v>98.282982000000004</v>
      </c>
      <c r="I100" s="54">
        <v>106.759064</v>
      </c>
      <c r="J100" s="54">
        <v>110.322807</v>
      </c>
      <c r="K100" s="54">
        <v>110.29830200000001</v>
      </c>
      <c r="L100" s="54">
        <v>110.031807</v>
      </c>
      <c r="M100" s="54">
        <v>109.98178900000001</v>
      </c>
      <c r="N100" s="54">
        <v>110.30178100000001</v>
      </c>
      <c r="O100" s="54">
        <v>110.902542</v>
      </c>
      <c r="P100" s="54">
        <v>112.51752500000001</v>
      </c>
      <c r="Q100" s="54">
        <v>114.199478</v>
      </c>
      <c r="R100" s="54">
        <v>115.939583</v>
      </c>
      <c r="S100" s="54">
        <v>117.77565</v>
      </c>
      <c r="T100" s="54">
        <v>118.72946899999999</v>
      </c>
      <c r="U100" s="54">
        <v>119.17111199999999</v>
      </c>
      <c r="V100" s="54">
        <v>119.613197</v>
      </c>
      <c r="W100" s="54">
        <v>120.27825900000001</v>
      </c>
      <c r="X100" s="54">
        <v>121.04872899999999</v>
      </c>
      <c r="Y100" s="54">
        <v>121.893456</v>
      </c>
      <c r="Z100" s="54">
        <v>122.868813</v>
      </c>
      <c r="AA100" s="54">
        <v>123.823448</v>
      </c>
      <c r="AB100" s="54">
        <v>124.674171</v>
      </c>
      <c r="AC100" s="54">
        <v>125.46933</v>
      </c>
      <c r="AD100" s="54">
        <v>126.184341</v>
      </c>
      <c r="AE100" s="54">
        <v>126.940033</v>
      </c>
      <c r="AF100" s="54">
        <v>127.87531300000001</v>
      </c>
      <c r="AG100" s="54">
        <v>128.881561</v>
      </c>
      <c r="AH100" s="54">
        <v>129.902557</v>
      </c>
      <c r="AI100" s="54">
        <v>131.03254699999999</v>
      </c>
      <c r="AJ100" s="54">
        <v>132.05798300000001</v>
      </c>
      <c r="AK100" s="75">
        <v>0.01</v>
      </c>
    </row>
    <row r="101" spans="1:37">
      <c r="A101" s="54" t="s">
        <v>315</v>
      </c>
      <c r="B101" s="54" t="s">
        <v>405</v>
      </c>
      <c r="C101" s="54" t="s">
        <v>600</v>
      </c>
      <c r="D101" s="54" t="s">
        <v>503</v>
      </c>
      <c r="E101" s="54">
        <v>28.94763</v>
      </c>
      <c r="F101" s="54">
        <v>29.486259</v>
      </c>
      <c r="G101" s="54">
        <v>29.996326</v>
      </c>
      <c r="H101" s="54">
        <v>30.495933999999998</v>
      </c>
      <c r="I101" s="54">
        <v>31.002528999999999</v>
      </c>
      <c r="J101" s="54">
        <v>31.530646999999998</v>
      </c>
      <c r="K101" s="54">
        <v>32.027904999999997</v>
      </c>
      <c r="L101" s="54">
        <v>32.499336</v>
      </c>
      <c r="M101" s="54">
        <v>33.005543000000003</v>
      </c>
      <c r="N101" s="54">
        <v>33.519821</v>
      </c>
      <c r="O101" s="54">
        <v>34.031585999999997</v>
      </c>
      <c r="P101" s="54">
        <v>34.548839999999998</v>
      </c>
      <c r="Q101" s="54">
        <v>35.050587</v>
      </c>
      <c r="R101" s="54">
        <v>35.567203999999997</v>
      </c>
      <c r="S101" s="54">
        <v>36.115952</v>
      </c>
      <c r="T101" s="54">
        <v>36.680228999999997</v>
      </c>
      <c r="U101" s="54">
        <v>37.237808000000001</v>
      </c>
      <c r="V101" s="54">
        <v>37.778336000000003</v>
      </c>
      <c r="W101" s="54">
        <v>38.325294</v>
      </c>
      <c r="X101" s="54">
        <v>38.884720000000002</v>
      </c>
      <c r="Y101" s="54">
        <v>39.416237000000002</v>
      </c>
      <c r="Z101" s="54">
        <v>39.943485000000003</v>
      </c>
      <c r="AA101" s="54">
        <v>40.465462000000002</v>
      </c>
      <c r="AB101" s="54">
        <v>40.982430000000001</v>
      </c>
      <c r="AC101" s="54">
        <v>41.491095999999999</v>
      </c>
      <c r="AD101" s="54">
        <v>41.983822000000004</v>
      </c>
      <c r="AE101" s="54">
        <v>42.475746000000001</v>
      </c>
      <c r="AF101" s="54">
        <v>42.962508999999997</v>
      </c>
      <c r="AG101" s="54">
        <v>43.432968000000002</v>
      </c>
      <c r="AH101" s="54">
        <v>43.896239999999999</v>
      </c>
      <c r="AI101" s="54">
        <v>44.360878</v>
      </c>
      <c r="AJ101" s="54">
        <v>44.811607000000002</v>
      </c>
      <c r="AK101" s="75">
        <v>1.4E-2</v>
      </c>
    </row>
    <row r="102" spans="1:37">
      <c r="A102" s="54" t="s">
        <v>382</v>
      </c>
      <c r="B102" s="54" t="s">
        <v>406</v>
      </c>
      <c r="C102" s="54" t="s">
        <v>601</v>
      </c>
      <c r="D102" s="54" t="s">
        <v>503</v>
      </c>
      <c r="E102" s="54">
        <v>9.5018940000000001</v>
      </c>
      <c r="F102" s="54">
        <v>9.6786969999999997</v>
      </c>
      <c r="G102" s="54">
        <v>9.8461230000000004</v>
      </c>
      <c r="H102" s="54">
        <v>10.010116</v>
      </c>
      <c r="I102" s="54">
        <v>10.176404</v>
      </c>
      <c r="J102" s="54">
        <v>10.349755</v>
      </c>
      <c r="K102" s="54">
        <v>10.512976</v>
      </c>
      <c r="L102" s="54">
        <v>10.667721999999999</v>
      </c>
      <c r="M102" s="54">
        <v>10.833881</v>
      </c>
      <c r="N102" s="54">
        <v>11.002689999999999</v>
      </c>
      <c r="O102" s="54">
        <v>11.170674</v>
      </c>
      <c r="P102" s="54">
        <v>11.340458999999999</v>
      </c>
      <c r="Q102" s="54">
        <v>11.505155999999999</v>
      </c>
      <c r="R102" s="54">
        <v>11.674732000000001</v>
      </c>
      <c r="S102" s="54">
        <v>11.854856</v>
      </c>
      <c r="T102" s="54">
        <v>12.040075</v>
      </c>
      <c r="U102" s="54">
        <v>12.223098999999999</v>
      </c>
      <c r="V102" s="54">
        <v>12.400522</v>
      </c>
      <c r="W102" s="54">
        <v>12.580059</v>
      </c>
      <c r="X102" s="54">
        <v>12.763688</v>
      </c>
      <c r="Y102" s="54">
        <v>12.938154000000001</v>
      </c>
      <c r="Z102" s="54">
        <v>13.111221</v>
      </c>
      <c r="AA102" s="54">
        <v>13.282557000000001</v>
      </c>
      <c r="AB102" s="54">
        <v>13.452249</v>
      </c>
      <c r="AC102" s="54">
        <v>13.619216</v>
      </c>
      <c r="AD102" s="54">
        <v>13.780951</v>
      </c>
      <c r="AE102" s="54">
        <v>13.942422000000001</v>
      </c>
      <c r="AF102" s="54">
        <v>14.102198</v>
      </c>
      <c r="AG102" s="54">
        <v>14.256622999999999</v>
      </c>
      <c r="AH102" s="54">
        <v>14.40869</v>
      </c>
      <c r="AI102" s="54">
        <v>14.561204999999999</v>
      </c>
      <c r="AJ102" s="54">
        <v>14.709154</v>
      </c>
      <c r="AK102" s="75">
        <v>1.4E-2</v>
      </c>
    </row>
    <row r="103" spans="1:37">
      <c r="A103" s="54" t="s">
        <v>384</v>
      </c>
      <c r="B103" s="54" t="s">
        <v>407</v>
      </c>
      <c r="C103" s="54" t="s">
        <v>602</v>
      </c>
      <c r="D103" s="54" t="s">
        <v>503</v>
      </c>
      <c r="E103" s="54">
        <v>6.1872800000000003</v>
      </c>
      <c r="F103" s="54">
        <v>6.3024060000000004</v>
      </c>
      <c r="G103" s="54">
        <v>6.4114279999999999</v>
      </c>
      <c r="H103" s="54">
        <v>6.5182149999999996</v>
      </c>
      <c r="I103" s="54">
        <v>6.6264950000000002</v>
      </c>
      <c r="J103" s="54">
        <v>6.7393749999999999</v>
      </c>
      <c r="K103" s="54">
        <v>6.8456580000000002</v>
      </c>
      <c r="L103" s="54">
        <v>6.9464230000000002</v>
      </c>
      <c r="M103" s="54">
        <v>7.0546199999999999</v>
      </c>
      <c r="N103" s="54">
        <v>7.164542</v>
      </c>
      <c r="O103" s="54">
        <v>7.2739269999999996</v>
      </c>
      <c r="P103" s="54">
        <v>7.3844839999999996</v>
      </c>
      <c r="Q103" s="54">
        <v>7.4917280000000002</v>
      </c>
      <c r="R103" s="54">
        <v>7.60215</v>
      </c>
      <c r="S103" s="54">
        <v>7.7194399999999996</v>
      </c>
      <c r="T103" s="54">
        <v>7.8400480000000003</v>
      </c>
      <c r="U103" s="54">
        <v>7.9592260000000001</v>
      </c>
      <c r="V103" s="54">
        <v>8.0747579999999992</v>
      </c>
      <c r="W103" s="54">
        <v>8.1916670000000007</v>
      </c>
      <c r="X103" s="54">
        <v>8.3112379999999995</v>
      </c>
      <c r="Y103" s="54">
        <v>8.4248440000000002</v>
      </c>
      <c r="Z103" s="54">
        <v>8.5375390000000007</v>
      </c>
      <c r="AA103" s="54">
        <v>8.6491059999999997</v>
      </c>
      <c r="AB103" s="54">
        <v>8.7596039999999995</v>
      </c>
      <c r="AC103" s="54">
        <v>8.8683259999999997</v>
      </c>
      <c r="AD103" s="54">
        <v>8.9736399999999996</v>
      </c>
      <c r="AE103" s="54">
        <v>9.0787849999999999</v>
      </c>
      <c r="AF103" s="54">
        <v>9.1828260000000004</v>
      </c>
      <c r="AG103" s="54">
        <v>9.2833819999999996</v>
      </c>
      <c r="AH103" s="54">
        <v>9.3824020000000008</v>
      </c>
      <c r="AI103" s="54">
        <v>9.4817149999999994</v>
      </c>
      <c r="AJ103" s="54">
        <v>9.5780530000000006</v>
      </c>
      <c r="AK103" s="75">
        <v>1.4E-2</v>
      </c>
    </row>
    <row r="104" spans="1:37">
      <c r="A104" s="54" t="s">
        <v>386</v>
      </c>
      <c r="B104" s="54" t="s">
        <v>408</v>
      </c>
      <c r="C104" s="54" t="s">
        <v>603</v>
      </c>
      <c r="D104" s="54" t="s">
        <v>503</v>
      </c>
      <c r="E104" s="54">
        <v>13.258456000000001</v>
      </c>
      <c r="F104" s="54">
        <v>13.505157000000001</v>
      </c>
      <c r="G104" s="54">
        <v>13.738775</v>
      </c>
      <c r="H104" s="54">
        <v>13.967603</v>
      </c>
      <c r="I104" s="54">
        <v>14.199631999999999</v>
      </c>
      <c r="J104" s="54">
        <v>14.441518</v>
      </c>
      <c r="K104" s="54">
        <v>14.669269</v>
      </c>
      <c r="L104" s="54">
        <v>14.885192</v>
      </c>
      <c r="M104" s="54">
        <v>15.117043000000001</v>
      </c>
      <c r="N104" s="54">
        <v>15.352589999999999</v>
      </c>
      <c r="O104" s="54">
        <v>15.586987000000001</v>
      </c>
      <c r="P104" s="54">
        <v>15.823895</v>
      </c>
      <c r="Q104" s="54">
        <v>16.053702999999999</v>
      </c>
      <c r="R104" s="54">
        <v>16.290320999999999</v>
      </c>
      <c r="S104" s="54">
        <v>16.541658000000002</v>
      </c>
      <c r="T104" s="54">
        <v>16.800104000000001</v>
      </c>
      <c r="U104" s="54">
        <v>17.055485000000001</v>
      </c>
      <c r="V104" s="54">
        <v>17.303052999999998</v>
      </c>
      <c r="W104" s="54">
        <v>17.553571999999999</v>
      </c>
      <c r="X104" s="54">
        <v>17.809795000000001</v>
      </c>
      <c r="Y104" s="54">
        <v>18.053238</v>
      </c>
      <c r="Z104" s="54">
        <v>18.294725</v>
      </c>
      <c r="AA104" s="54">
        <v>18.533798000000001</v>
      </c>
      <c r="AB104" s="54">
        <v>18.770578</v>
      </c>
      <c r="AC104" s="54">
        <v>19.003554999999999</v>
      </c>
      <c r="AD104" s="54">
        <v>19.229230999999999</v>
      </c>
      <c r="AE104" s="54">
        <v>19.454540000000001</v>
      </c>
      <c r="AF104" s="54">
        <v>19.677485000000001</v>
      </c>
      <c r="AG104" s="54">
        <v>19.892962000000001</v>
      </c>
      <c r="AH104" s="54">
        <v>20.105148</v>
      </c>
      <c r="AI104" s="54">
        <v>20.317961</v>
      </c>
      <c r="AJ104" s="54">
        <v>20.524401000000001</v>
      </c>
      <c r="AK104" s="75">
        <v>1.4E-2</v>
      </c>
    </row>
    <row r="105" spans="1:37">
      <c r="A105" s="54" t="s">
        <v>317</v>
      </c>
      <c r="B105" s="54" t="s">
        <v>409</v>
      </c>
      <c r="C105" s="54" t="s">
        <v>604</v>
      </c>
      <c r="D105" s="54" t="s">
        <v>503</v>
      </c>
      <c r="E105" s="54">
        <v>51.176842000000001</v>
      </c>
      <c r="F105" s="54">
        <v>52.623150000000003</v>
      </c>
      <c r="G105" s="54">
        <v>54.100113</v>
      </c>
      <c r="H105" s="54">
        <v>55.632820000000002</v>
      </c>
      <c r="I105" s="54">
        <v>57.156204000000002</v>
      </c>
      <c r="J105" s="54">
        <v>58.699013000000001</v>
      </c>
      <c r="K105" s="54">
        <v>60.148646999999997</v>
      </c>
      <c r="L105" s="54">
        <v>61.551178</v>
      </c>
      <c r="M105" s="54">
        <v>62.985458000000001</v>
      </c>
      <c r="N105" s="54">
        <v>64.467827</v>
      </c>
      <c r="O105" s="54">
        <v>65.995193</v>
      </c>
      <c r="P105" s="54">
        <v>67.538405999999995</v>
      </c>
      <c r="Q105" s="54">
        <v>69.108825999999993</v>
      </c>
      <c r="R105" s="54">
        <v>70.678825000000003</v>
      </c>
      <c r="S105" s="54">
        <v>72.333893000000003</v>
      </c>
      <c r="T105" s="54">
        <v>74.046959000000001</v>
      </c>
      <c r="U105" s="54">
        <v>75.741028</v>
      </c>
      <c r="V105" s="54">
        <v>77.421547000000004</v>
      </c>
      <c r="W105" s="54">
        <v>79.103240999999997</v>
      </c>
      <c r="X105" s="54">
        <v>80.820740000000001</v>
      </c>
      <c r="Y105" s="54">
        <v>82.465912000000003</v>
      </c>
      <c r="Z105" s="54">
        <v>84.103920000000002</v>
      </c>
      <c r="AA105" s="54">
        <v>85.753112999999999</v>
      </c>
      <c r="AB105" s="54">
        <v>87.380843999999996</v>
      </c>
      <c r="AC105" s="54">
        <v>89.000793000000002</v>
      </c>
      <c r="AD105" s="54">
        <v>90.575042999999994</v>
      </c>
      <c r="AE105" s="54">
        <v>92.145995999999997</v>
      </c>
      <c r="AF105" s="54">
        <v>93.700728999999995</v>
      </c>
      <c r="AG105" s="54">
        <v>95.183937</v>
      </c>
      <c r="AH105" s="54">
        <v>96.668930000000003</v>
      </c>
      <c r="AI105" s="54">
        <v>98.196594000000005</v>
      </c>
      <c r="AJ105" s="54">
        <v>99.715050000000005</v>
      </c>
      <c r="AK105" s="75">
        <v>2.1999999999999999E-2</v>
      </c>
    </row>
    <row r="106" spans="1:37">
      <c r="A106" s="54" t="s">
        <v>382</v>
      </c>
      <c r="B106" s="54" t="s">
        <v>410</v>
      </c>
      <c r="C106" s="54" t="s">
        <v>605</v>
      </c>
      <c r="D106" s="54" t="s">
        <v>503</v>
      </c>
      <c r="E106" s="54">
        <v>32.690052000000001</v>
      </c>
      <c r="F106" s="54">
        <v>33.613906999999998</v>
      </c>
      <c r="G106" s="54">
        <v>34.557338999999999</v>
      </c>
      <c r="H106" s="54">
        <v>35.536380999999999</v>
      </c>
      <c r="I106" s="54">
        <v>36.509467999999998</v>
      </c>
      <c r="J106" s="54">
        <v>37.494965000000001</v>
      </c>
      <c r="K106" s="54">
        <v>38.420940000000002</v>
      </c>
      <c r="L106" s="54">
        <v>39.316833000000003</v>
      </c>
      <c r="M106" s="54">
        <v>40.233001999999999</v>
      </c>
      <c r="N106" s="54">
        <v>41.17989</v>
      </c>
      <c r="O106" s="54">
        <v>42.155521</v>
      </c>
      <c r="P106" s="54">
        <v>43.141272999999998</v>
      </c>
      <c r="Q106" s="54">
        <v>44.144404999999999</v>
      </c>
      <c r="R106" s="54">
        <v>45.147266000000002</v>
      </c>
      <c r="S106" s="54">
        <v>46.204467999999999</v>
      </c>
      <c r="T106" s="54">
        <v>47.298717000000003</v>
      </c>
      <c r="U106" s="54">
        <v>48.380833000000003</v>
      </c>
      <c r="V106" s="54">
        <v>49.454287999999998</v>
      </c>
      <c r="W106" s="54">
        <v>50.528500000000001</v>
      </c>
      <c r="X106" s="54">
        <v>51.625579999999999</v>
      </c>
      <c r="Y106" s="54">
        <v>52.676464000000003</v>
      </c>
      <c r="Z106" s="54">
        <v>53.722766999999997</v>
      </c>
      <c r="AA106" s="54">
        <v>54.776215000000001</v>
      </c>
      <c r="AB106" s="54">
        <v>55.815956</v>
      </c>
      <c r="AC106" s="54">
        <v>56.850726999999999</v>
      </c>
      <c r="AD106" s="54">
        <v>57.856304000000002</v>
      </c>
      <c r="AE106" s="54">
        <v>58.859775999999997</v>
      </c>
      <c r="AF106" s="54">
        <v>59.852885999999998</v>
      </c>
      <c r="AG106" s="54">
        <v>60.800308000000001</v>
      </c>
      <c r="AH106" s="54">
        <v>61.748874999999998</v>
      </c>
      <c r="AI106" s="54">
        <v>62.724696999999999</v>
      </c>
      <c r="AJ106" s="54">
        <v>63.694637</v>
      </c>
      <c r="AK106" s="75">
        <v>2.1999999999999999E-2</v>
      </c>
    </row>
    <row r="107" spans="1:37">
      <c r="A107" s="54" t="s">
        <v>384</v>
      </c>
      <c r="B107" s="54" t="s">
        <v>411</v>
      </c>
      <c r="C107" s="54" t="s">
        <v>606</v>
      </c>
      <c r="D107" s="54" t="s">
        <v>503</v>
      </c>
      <c r="E107" s="54">
        <v>2.9308320000000001</v>
      </c>
      <c r="F107" s="54">
        <v>3.0136609999999999</v>
      </c>
      <c r="G107" s="54">
        <v>3.0982440000000002</v>
      </c>
      <c r="H107" s="54">
        <v>3.1860200000000001</v>
      </c>
      <c r="I107" s="54">
        <v>3.273263</v>
      </c>
      <c r="J107" s="54">
        <v>3.361618</v>
      </c>
      <c r="K107" s="54">
        <v>3.444636</v>
      </c>
      <c r="L107" s="54">
        <v>3.5249579999999998</v>
      </c>
      <c r="M107" s="54">
        <v>3.607097</v>
      </c>
      <c r="N107" s="54">
        <v>3.6919900000000001</v>
      </c>
      <c r="O107" s="54">
        <v>3.779461</v>
      </c>
      <c r="P107" s="54">
        <v>3.8678379999999999</v>
      </c>
      <c r="Q107" s="54">
        <v>3.9577740000000001</v>
      </c>
      <c r="R107" s="54">
        <v>4.0476859999999997</v>
      </c>
      <c r="S107" s="54">
        <v>4.1424700000000003</v>
      </c>
      <c r="T107" s="54">
        <v>4.2405749999999998</v>
      </c>
      <c r="U107" s="54">
        <v>4.3375919999999999</v>
      </c>
      <c r="V107" s="54">
        <v>4.4338329999999999</v>
      </c>
      <c r="W107" s="54">
        <v>4.5301410000000004</v>
      </c>
      <c r="X107" s="54">
        <v>4.6284999999999998</v>
      </c>
      <c r="Y107" s="54">
        <v>4.7227180000000004</v>
      </c>
      <c r="Z107" s="54">
        <v>4.8165250000000004</v>
      </c>
      <c r="AA107" s="54">
        <v>4.910971</v>
      </c>
      <c r="AB107" s="54">
        <v>5.0041890000000002</v>
      </c>
      <c r="AC107" s="54">
        <v>5.0969620000000004</v>
      </c>
      <c r="AD107" s="54">
        <v>5.1871169999999998</v>
      </c>
      <c r="AE107" s="54">
        <v>5.2770840000000003</v>
      </c>
      <c r="AF107" s="54">
        <v>5.3661209999999997</v>
      </c>
      <c r="AG107" s="54">
        <v>5.4510630000000004</v>
      </c>
      <c r="AH107" s="54">
        <v>5.5361070000000003</v>
      </c>
      <c r="AI107" s="54">
        <v>5.6235939999999998</v>
      </c>
      <c r="AJ107" s="54">
        <v>5.7105540000000001</v>
      </c>
      <c r="AK107" s="75">
        <v>2.1999999999999999E-2</v>
      </c>
    </row>
    <row r="108" spans="1:37">
      <c r="A108" s="54" t="s">
        <v>386</v>
      </c>
      <c r="B108" s="54" t="s">
        <v>412</v>
      </c>
      <c r="C108" s="54" t="s">
        <v>607</v>
      </c>
      <c r="D108" s="54" t="s">
        <v>503</v>
      </c>
      <c r="E108" s="54">
        <v>15.555956999999999</v>
      </c>
      <c r="F108" s="54">
        <v>15.995583999999999</v>
      </c>
      <c r="G108" s="54">
        <v>16.444528999999999</v>
      </c>
      <c r="H108" s="54">
        <v>16.910418</v>
      </c>
      <c r="I108" s="54">
        <v>17.373472</v>
      </c>
      <c r="J108" s="54">
        <v>17.842431999999999</v>
      </c>
      <c r="K108" s="54">
        <v>18.283069999999999</v>
      </c>
      <c r="L108" s="54">
        <v>18.709391</v>
      </c>
      <c r="M108" s="54">
        <v>19.145361000000001</v>
      </c>
      <c r="N108" s="54">
        <v>19.595949000000001</v>
      </c>
      <c r="O108" s="54">
        <v>20.060214999999999</v>
      </c>
      <c r="P108" s="54">
        <v>20.529297</v>
      </c>
      <c r="Q108" s="54">
        <v>21.006648999999999</v>
      </c>
      <c r="R108" s="54">
        <v>21.483872999999999</v>
      </c>
      <c r="S108" s="54">
        <v>21.986954000000001</v>
      </c>
      <c r="T108" s="54">
        <v>22.507669</v>
      </c>
      <c r="U108" s="54">
        <v>23.022604000000001</v>
      </c>
      <c r="V108" s="54">
        <v>23.533422000000002</v>
      </c>
      <c r="W108" s="54">
        <v>24.044598000000001</v>
      </c>
      <c r="X108" s="54">
        <v>24.566658</v>
      </c>
      <c r="Y108" s="54">
        <v>25.06673</v>
      </c>
      <c r="Z108" s="54">
        <v>25.564630999999999</v>
      </c>
      <c r="AA108" s="54">
        <v>26.065922</v>
      </c>
      <c r="AB108" s="54">
        <v>26.560699</v>
      </c>
      <c r="AC108" s="54">
        <v>27.053108000000002</v>
      </c>
      <c r="AD108" s="54">
        <v>27.531624000000001</v>
      </c>
      <c r="AE108" s="54">
        <v>28.009138</v>
      </c>
      <c r="AF108" s="54">
        <v>28.481718000000001</v>
      </c>
      <c r="AG108" s="54">
        <v>28.932563999999999</v>
      </c>
      <c r="AH108" s="54">
        <v>29.383951</v>
      </c>
      <c r="AI108" s="54">
        <v>29.848305</v>
      </c>
      <c r="AJ108" s="54">
        <v>30.309861999999999</v>
      </c>
      <c r="AK108" s="75">
        <v>2.1999999999999999E-2</v>
      </c>
    </row>
    <row r="109" spans="1:37">
      <c r="A109" s="54" t="s">
        <v>319</v>
      </c>
      <c r="B109" s="54" t="s">
        <v>413</v>
      </c>
      <c r="C109" s="54" t="s">
        <v>608</v>
      </c>
      <c r="D109" s="54" t="s">
        <v>503</v>
      </c>
      <c r="E109" s="54">
        <v>87.676529000000002</v>
      </c>
      <c r="F109" s="54">
        <v>90.568068999999994</v>
      </c>
      <c r="G109" s="54">
        <v>93.272300999999999</v>
      </c>
      <c r="H109" s="54">
        <v>95.922782999999995</v>
      </c>
      <c r="I109" s="54">
        <v>98.573166000000001</v>
      </c>
      <c r="J109" s="54">
        <v>101.210167</v>
      </c>
      <c r="K109" s="54">
        <v>103.720596</v>
      </c>
      <c r="L109" s="54">
        <v>106.103615</v>
      </c>
      <c r="M109" s="54">
        <v>108.348297</v>
      </c>
      <c r="N109" s="54">
        <v>110.59309399999999</v>
      </c>
      <c r="O109" s="54">
        <v>112.86794999999999</v>
      </c>
      <c r="P109" s="54">
        <v>115.137939</v>
      </c>
      <c r="Q109" s="54">
        <v>117.384888</v>
      </c>
      <c r="R109" s="54">
        <v>119.572968</v>
      </c>
      <c r="S109" s="54">
        <v>121.837357</v>
      </c>
      <c r="T109" s="54">
        <v>124.153137</v>
      </c>
      <c r="U109" s="54">
        <v>126.45362900000001</v>
      </c>
      <c r="V109" s="54">
        <v>128.76823400000001</v>
      </c>
      <c r="W109" s="54">
        <v>131.06677199999999</v>
      </c>
      <c r="X109" s="54">
        <v>133.40786700000001</v>
      </c>
      <c r="Y109" s="54">
        <v>135.741409</v>
      </c>
      <c r="Z109" s="54">
        <v>138.08221399999999</v>
      </c>
      <c r="AA109" s="54">
        <v>140.45225500000001</v>
      </c>
      <c r="AB109" s="54">
        <v>142.755585</v>
      </c>
      <c r="AC109" s="54">
        <v>145.041946</v>
      </c>
      <c r="AD109" s="54">
        <v>147.320099</v>
      </c>
      <c r="AE109" s="54">
        <v>149.60855100000001</v>
      </c>
      <c r="AF109" s="54">
        <v>151.91055299999999</v>
      </c>
      <c r="AG109" s="54">
        <v>154.11639400000001</v>
      </c>
      <c r="AH109" s="54">
        <v>156.352341</v>
      </c>
      <c r="AI109" s="54">
        <v>158.653198</v>
      </c>
      <c r="AJ109" s="54">
        <v>160.93897999999999</v>
      </c>
      <c r="AK109" s="75">
        <v>0.02</v>
      </c>
    </row>
    <row r="110" spans="1:37">
      <c r="A110" s="54" t="s">
        <v>382</v>
      </c>
      <c r="B110" s="54" t="s">
        <v>414</v>
      </c>
      <c r="C110" s="54" t="s">
        <v>609</v>
      </c>
      <c r="D110" s="54" t="s">
        <v>503</v>
      </c>
      <c r="E110" s="54">
        <v>46.244663000000003</v>
      </c>
      <c r="F110" s="54">
        <v>47.769793999999997</v>
      </c>
      <c r="G110" s="54">
        <v>49.196128999999999</v>
      </c>
      <c r="H110" s="54">
        <v>50.594116</v>
      </c>
      <c r="I110" s="54">
        <v>51.992049999999999</v>
      </c>
      <c r="J110" s="54">
        <v>53.382930999999999</v>
      </c>
      <c r="K110" s="54">
        <v>54.707042999999999</v>
      </c>
      <c r="L110" s="54">
        <v>55.963959000000003</v>
      </c>
      <c r="M110" s="54">
        <v>57.147906999999996</v>
      </c>
      <c r="N110" s="54">
        <v>58.331916999999997</v>
      </c>
      <c r="O110" s="54">
        <v>59.531784000000002</v>
      </c>
      <c r="P110" s="54">
        <v>60.729087999999997</v>
      </c>
      <c r="Q110" s="54">
        <v>61.914223</v>
      </c>
      <c r="R110" s="54">
        <v>63.068317</v>
      </c>
      <c r="S110" s="54">
        <v>64.262664999999998</v>
      </c>
      <c r="T110" s="54">
        <v>65.484108000000006</v>
      </c>
      <c r="U110" s="54">
        <v>66.697502</v>
      </c>
      <c r="V110" s="54">
        <v>67.918327000000005</v>
      </c>
      <c r="W110" s="54">
        <v>69.130691999999996</v>
      </c>
      <c r="X110" s="54">
        <v>70.365493999999998</v>
      </c>
      <c r="Y110" s="54">
        <v>71.596305999999998</v>
      </c>
      <c r="Z110" s="54">
        <v>72.830956</v>
      </c>
      <c r="AA110" s="54">
        <v>74.081023999999999</v>
      </c>
      <c r="AB110" s="54">
        <v>75.295906000000002</v>
      </c>
      <c r="AC110" s="54">
        <v>76.501846</v>
      </c>
      <c r="AD110" s="54">
        <v>77.703445000000002</v>
      </c>
      <c r="AE110" s="54">
        <v>78.910483999999997</v>
      </c>
      <c r="AF110" s="54">
        <v>80.124656999999999</v>
      </c>
      <c r="AG110" s="54">
        <v>81.288116000000002</v>
      </c>
      <c r="AH110" s="54">
        <v>82.467467999999997</v>
      </c>
      <c r="AI110" s="54">
        <v>83.681045999999995</v>
      </c>
      <c r="AJ110" s="54">
        <v>84.886673000000002</v>
      </c>
      <c r="AK110" s="75">
        <v>0.02</v>
      </c>
    </row>
    <row r="111" spans="1:37">
      <c r="A111" s="54" t="s">
        <v>384</v>
      </c>
      <c r="B111" s="54" t="s">
        <v>415</v>
      </c>
      <c r="C111" s="54" t="s">
        <v>610</v>
      </c>
      <c r="D111" s="54" t="s">
        <v>503</v>
      </c>
      <c r="E111" s="54">
        <v>15.275385</v>
      </c>
      <c r="F111" s="54">
        <v>15.779159999999999</v>
      </c>
      <c r="G111" s="54">
        <v>16.250305000000001</v>
      </c>
      <c r="H111" s="54">
        <v>16.712084000000001</v>
      </c>
      <c r="I111" s="54">
        <v>17.173843000000002</v>
      </c>
      <c r="J111" s="54">
        <v>17.633272000000002</v>
      </c>
      <c r="K111" s="54">
        <v>18.070651999999999</v>
      </c>
      <c r="L111" s="54">
        <v>18.48583</v>
      </c>
      <c r="M111" s="54">
        <v>18.876909000000001</v>
      </c>
      <c r="N111" s="54">
        <v>19.268008999999999</v>
      </c>
      <c r="O111" s="54">
        <v>19.664342999999999</v>
      </c>
      <c r="P111" s="54">
        <v>20.059832</v>
      </c>
      <c r="Q111" s="54">
        <v>20.451305000000001</v>
      </c>
      <c r="R111" s="54">
        <v>20.832521</v>
      </c>
      <c r="S111" s="54">
        <v>21.227034</v>
      </c>
      <c r="T111" s="54">
        <v>21.630496999999998</v>
      </c>
      <c r="U111" s="54">
        <v>22.031300000000002</v>
      </c>
      <c r="V111" s="54">
        <v>22.434559</v>
      </c>
      <c r="W111" s="54">
        <v>22.835021999999999</v>
      </c>
      <c r="X111" s="54">
        <v>23.242899000000001</v>
      </c>
      <c r="Y111" s="54">
        <v>23.649457999999999</v>
      </c>
      <c r="Z111" s="54">
        <v>24.057283000000002</v>
      </c>
      <c r="AA111" s="54">
        <v>24.470199999999998</v>
      </c>
      <c r="AB111" s="54">
        <v>24.871496</v>
      </c>
      <c r="AC111" s="54">
        <v>25.269836000000002</v>
      </c>
      <c r="AD111" s="54">
        <v>25.666747999999998</v>
      </c>
      <c r="AE111" s="54">
        <v>26.065450999999999</v>
      </c>
      <c r="AF111" s="54">
        <v>26.466512999999999</v>
      </c>
      <c r="AG111" s="54">
        <v>26.850826000000001</v>
      </c>
      <c r="AH111" s="54">
        <v>27.240380999999999</v>
      </c>
      <c r="AI111" s="54">
        <v>27.641251</v>
      </c>
      <c r="AJ111" s="54">
        <v>28.039487999999999</v>
      </c>
      <c r="AK111" s="75">
        <v>0.02</v>
      </c>
    </row>
    <row r="112" spans="1:37">
      <c r="A112" s="54" t="s">
        <v>386</v>
      </c>
      <c r="B112" s="54" t="s">
        <v>416</v>
      </c>
      <c r="C112" s="54" t="s">
        <v>611</v>
      </c>
      <c r="D112" s="54" t="s">
        <v>503</v>
      </c>
      <c r="E112" s="54">
        <v>26.156483000000001</v>
      </c>
      <c r="F112" s="54">
        <v>27.019112</v>
      </c>
      <c r="G112" s="54">
        <v>27.825865</v>
      </c>
      <c r="H112" s="54">
        <v>28.616582999999999</v>
      </c>
      <c r="I112" s="54">
        <v>29.40727</v>
      </c>
      <c r="J112" s="54">
        <v>30.193961999999999</v>
      </c>
      <c r="K112" s="54">
        <v>30.942900000000002</v>
      </c>
      <c r="L112" s="54">
        <v>31.653822000000002</v>
      </c>
      <c r="M112" s="54">
        <v>32.323475000000002</v>
      </c>
      <c r="N112" s="54">
        <v>32.993167999999997</v>
      </c>
      <c r="O112" s="54">
        <v>33.671821999999999</v>
      </c>
      <c r="P112" s="54">
        <v>34.349026000000002</v>
      </c>
      <c r="Q112" s="54">
        <v>35.019359999999999</v>
      </c>
      <c r="R112" s="54">
        <v>35.672127000000003</v>
      </c>
      <c r="S112" s="54">
        <v>36.347659999999998</v>
      </c>
      <c r="T112" s="54">
        <v>37.038525</v>
      </c>
      <c r="U112" s="54">
        <v>37.724826999999998</v>
      </c>
      <c r="V112" s="54">
        <v>38.415343999999997</v>
      </c>
      <c r="W112" s="54">
        <v>39.101067</v>
      </c>
      <c r="X112" s="54">
        <v>39.799484</v>
      </c>
      <c r="Y112" s="54">
        <v>40.495646999999998</v>
      </c>
      <c r="Z112" s="54">
        <v>41.193976999999997</v>
      </c>
      <c r="AA112" s="54">
        <v>41.901031000000003</v>
      </c>
      <c r="AB112" s="54">
        <v>42.588180999999999</v>
      </c>
      <c r="AC112" s="54">
        <v>43.270263999999997</v>
      </c>
      <c r="AD112" s="54">
        <v>43.949913000000002</v>
      </c>
      <c r="AE112" s="54">
        <v>44.632621999999998</v>
      </c>
      <c r="AF112" s="54">
        <v>45.319374000000003</v>
      </c>
      <c r="AG112" s="54">
        <v>45.977440000000001</v>
      </c>
      <c r="AH112" s="54">
        <v>46.644492999999997</v>
      </c>
      <c r="AI112" s="54">
        <v>47.330910000000003</v>
      </c>
      <c r="AJ112" s="54">
        <v>48.012821000000002</v>
      </c>
      <c r="AK112" s="75">
        <v>0.02</v>
      </c>
    </row>
    <row r="113" spans="1:37">
      <c r="A113" s="54" t="s">
        <v>321</v>
      </c>
      <c r="B113" s="54" t="s">
        <v>417</v>
      </c>
      <c r="C113" s="54" t="s">
        <v>612</v>
      </c>
      <c r="D113" s="54" t="s">
        <v>503</v>
      </c>
      <c r="E113" s="54">
        <v>290.53924599999999</v>
      </c>
      <c r="F113" s="54">
        <v>295.531586</v>
      </c>
      <c r="G113" s="54">
        <v>300.167236</v>
      </c>
      <c r="H113" s="54">
        <v>304.783905</v>
      </c>
      <c r="I113" s="54">
        <v>309.40939300000002</v>
      </c>
      <c r="J113" s="54">
        <v>314.21991000000003</v>
      </c>
      <c r="K113" s="54">
        <v>318.96017499999999</v>
      </c>
      <c r="L113" s="54">
        <v>323.49276700000001</v>
      </c>
      <c r="M113" s="54">
        <v>328.15472399999999</v>
      </c>
      <c r="N113" s="54">
        <v>332.849762</v>
      </c>
      <c r="O113" s="54">
        <v>337.45825200000002</v>
      </c>
      <c r="P113" s="54">
        <v>341.986694</v>
      </c>
      <c r="Q113" s="54">
        <v>346.53088400000001</v>
      </c>
      <c r="R113" s="54">
        <v>351.043274</v>
      </c>
      <c r="S113" s="54">
        <v>355.64254799999998</v>
      </c>
      <c r="T113" s="54">
        <v>360.27539100000001</v>
      </c>
      <c r="U113" s="54">
        <v>364.85415599999999</v>
      </c>
      <c r="V113" s="54">
        <v>369.45590199999998</v>
      </c>
      <c r="W113" s="54">
        <v>374.04333500000001</v>
      </c>
      <c r="X113" s="54">
        <v>378.67031900000001</v>
      </c>
      <c r="Y113" s="54">
        <v>383.17358400000001</v>
      </c>
      <c r="Z113" s="54">
        <v>387.72085600000003</v>
      </c>
      <c r="AA113" s="54">
        <v>392.37420700000001</v>
      </c>
      <c r="AB113" s="54">
        <v>396.99276700000001</v>
      </c>
      <c r="AC113" s="54">
        <v>401.51806599999998</v>
      </c>
      <c r="AD113" s="54">
        <v>405.94189499999999</v>
      </c>
      <c r="AE113" s="54">
        <v>410.38452100000001</v>
      </c>
      <c r="AF113" s="54">
        <v>414.90661599999999</v>
      </c>
      <c r="AG113" s="54">
        <v>419.49917599999998</v>
      </c>
      <c r="AH113" s="54">
        <v>424.38449100000003</v>
      </c>
      <c r="AI113" s="54">
        <v>429.72280899999998</v>
      </c>
      <c r="AJ113" s="54">
        <v>435.352081</v>
      </c>
      <c r="AK113" s="75">
        <v>1.2999999999999999E-2</v>
      </c>
    </row>
    <row r="114" spans="1:37">
      <c r="A114" s="54" t="s">
        <v>382</v>
      </c>
      <c r="B114" s="54" t="s">
        <v>418</v>
      </c>
      <c r="C114" s="54" t="s">
        <v>613</v>
      </c>
      <c r="D114" s="54" t="s">
        <v>503</v>
      </c>
      <c r="E114" s="54">
        <v>185.151917</v>
      </c>
      <c r="F114" s="54">
        <v>188.333405</v>
      </c>
      <c r="G114" s="54">
        <v>191.287567</v>
      </c>
      <c r="H114" s="54">
        <v>194.229614</v>
      </c>
      <c r="I114" s="54">
        <v>197.177322</v>
      </c>
      <c r="J114" s="54">
        <v>200.24288899999999</v>
      </c>
      <c r="K114" s="54">
        <v>203.26374799999999</v>
      </c>
      <c r="L114" s="54">
        <v>206.15222199999999</v>
      </c>
      <c r="M114" s="54">
        <v>209.12313800000001</v>
      </c>
      <c r="N114" s="54">
        <v>212.11514299999999</v>
      </c>
      <c r="O114" s="54">
        <v>215.051987</v>
      </c>
      <c r="P114" s="54">
        <v>217.937836</v>
      </c>
      <c r="Q114" s="54">
        <v>220.83369400000001</v>
      </c>
      <c r="R114" s="54">
        <v>223.70933500000001</v>
      </c>
      <c r="S114" s="54">
        <v>226.64030500000001</v>
      </c>
      <c r="T114" s="54">
        <v>229.59266700000001</v>
      </c>
      <c r="U114" s="54">
        <v>232.510605</v>
      </c>
      <c r="V114" s="54">
        <v>235.44314600000001</v>
      </c>
      <c r="W114" s="54">
        <v>238.36656199999999</v>
      </c>
      <c r="X114" s="54">
        <v>241.315201</v>
      </c>
      <c r="Y114" s="54">
        <v>244.185013</v>
      </c>
      <c r="Z114" s="54">
        <v>247.08284</v>
      </c>
      <c r="AA114" s="54">
        <v>250.04827900000001</v>
      </c>
      <c r="AB114" s="54">
        <v>252.99157700000001</v>
      </c>
      <c r="AC114" s="54">
        <v>255.87539699999999</v>
      </c>
      <c r="AD114" s="54">
        <v>258.69454999999999</v>
      </c>
      <c r="AE114" s="54">
        <v>261.52572600000002</v>
      </c>
      <c r="AF114" s="54">
        <v>264.40750100000002</v>
      </c>
      <c r="AG114" s="54">
        <v>267.33422899999999</v>
      </c>
      <c r="AH114" s="54">
        <v>270.44747899999999</v>
      </c>
      <c r="AI114" s="54">
        <v>273.84942599999999</v>
      </c>
      <c r="AJ114" s="54">
        <v>277.43679800000001</v>
      </c>
      <c r="AK114" s="75">
        <v>1.2999999999999999E-2</v>
      </c>
    </row>
    <row r="115" spans="1:37">
      <c r="A115" s="54" t="s">
        <v>384</v>
      </c>
      <c r="B115" s="54" t="s">
        <v>419</v>
      </c>
      <c r="C115" s="54" t="s">
        <v>614</v>
      </c>
      <c r="D115" s="54" t="s">
        <v>503</v>
      </c>
      <c r="E115" s="54">
        <v>61.27169</v>
      </c>
      <c r="F115" s="54">
        <v>62.324528000000001</v>
      </c>
      <c r="G115" s="54">
        <v>63.302138999999997</v>
      </c>
      <c r="H115" s="54">
        <v>64.275741999999994</v>
      </c>
      <c r="I115" s="54">
        <v>65.251213000000007</v>
      </c>
      <c r="J115" s="54">
        <v>66.265701000000007</v>
      </c>
      <c r="K115" s="54">
        <v>67.265372999999997</v>
      </c>
      <c r="L115" s="54">
        <v>68.221252000000007</v>
      </c>
      <c r="M115" s="54">
        <v>69.204407000000003</v>
      </c>
      <c r="N115" s="54">
        <v>70.194534000000004</v>
      </c>
      <c r="O115" s="54">
        <v>71.166420000000002</v>
      </c>
      <c r="P115" s="54">
        <v>72.121421999999995</v>
      </c>
      <c r="Q115" s="54">
        <v>73.079741999999996</v>
      </c>
      <c r="R115" s="54">
        <v>74.031363999999996</v>
      </c>
      <c r="S115" s="54">
        <v>75.001296999999994</v>
      </c>
      <c r="T115" s="54">
        <v>75.978317000000004</v>
      </c>
      <c r="U115" s="54">
        <v>76.943932000000004</v>
      </c>
      <c r="V115" s="54">
        <v>77.914398000000006</v>
      </c>
      <c r="W115" s="54">
        <v>78.881836000000007</v>
      </c>
      <c r="X115" s="54">
        <v>79.857613000000001</v>
      </c>
      <c r="Y115" s="54">
        <v>80.807311999999996</v>
      </c>
      <c r="Z115" s="54">
        <v>81.766281000000006</v>
      </c>
      <c r="AA115" s="54">
        <v>82.747626999999994</v>
      </c>
      <c r="AB115" s="54">
        <v>83.721633999999995</v>
      </c>
      <c r="AC115" s="54">
        <v>84.675972000000002</v>
      </c>
      <c r="AD115" s="54">
        <v>85.608902</v>
      </c>
      <c r="AE115" s="54">
        <v>86.545822000000001</v>
      </c>
      <c r="AF115" s="54">
        <v>87.499474000000006</v>
      </c>
      <c r="AG115" s="54">
        <v>88.467995000000002</v>
      </c>
      <c r="AH115" s="54">
        <v>89.498260000000002</v>
      </c>
      <c r="AI115" s="54">
        <v>90.624054000000001</v>
      </c>
      <c r="AJ115" s="54">
        <v>91.811211</v>
      </c>
      <c r="AK115" s="75">
        <v>1.2999999999999999E-2</v>
      </c>
    </row>
    <row r="116" spans="1:37">
      <c r="A116" s="54" t="s">
        <v>386</v>
      </c>
      <c r="B116" s="54" t="s">
        <v>420</v>
      </c>
      <c r="C116" s="54" t="s">
        <v>615</v>
      </c>
      <c r="D116" s="54" t="s">
        <v>503</v>
      </c>
      <c r="E116" s="54">
        <v>44.11562</v>
      </c>
      <c r="F116" s="54">
        <v>44.873660999999998</v>
      </c>
      <c r="G116" s="54">
        <v>45.577540999999997</v>
      </c>
      <c r="H116" s="54">
        <v>46.278537999999998</v>
      </c>
      <c r="I116" s="54">
        <v>46.980873000000003</v>
      </c>
      <c r="J116" s="54">
        <v>47.711308000000002</v>
      </c>
      <c r="K116" s="54">
        <v>48.431068000000003</v>
      </c>
      <c r="L116" s="54">
        <v>49.119304999999997</v>
      </c>
      <c r="M116" s="54">
        <v>49.827174999999997</v>
      </c>
      <c r="N116" s="54">
        <v>50.540073</v>
      </c>
      <c r="O116" s="54">
        <v>51.239821999999997</v>
      </c>
      <c r="P116" s="54">
        <v>51.927422</v>
      </c>
      <c r="Q116" s="54">
        <v>52.617415999999999</v>
      </c>
      <c r="R116" s="54">
        <v>53.302585999999998</v>
      </c>
      <c r="S116" s="54">
        <v>54.000934999999998</v>
      </c>
      <c r="T116" s="54">
        <v>54.704391000000001</v>
      </c>
      <c r="U116" s="54">
        <v>55.399635000000004</v>
      </c>
      <c r="V116" s="54">
        <v>56.098370000000003</v>
      </c>
      <c r="W116" s="54">
        <v>56.794925999999997</v>
      </c>
      <c r="X116" s="54">
        <v>57.497486000000002</v>
      </c>
      <c r="Y116" s="54">
        <v>58.181266999999998</v>
      </c>
      <c r="Z116" s="54">
        <v>58.871727</v>
      </c>
      <c r="AA116" s="54">
        <v>59.578293000000002</v>
      </c>
      <c r="AB116" s="54">
        <v>60.279578999999998</v>
      </c>
      <c r="AC116" s="54">
        <v>60.966704999999997</v>
      </c>
      <c r="AD116" s="54">
        <v>61.638412000000002</v>
      </c>
      <c r="AE116" s="54">
        <v>62.312992000000001</v>
      </c>
      <c r="AF116" s="54">
        <v>62.999625999999999</v>
      </c>
      <c r="AG116" s="54">
        <v>63.696959999999997</v>
      </c>
      <c r="AH116" s="54">
        <v>64.438750999999996</v>
      </c>
      <c r="AI116" s="54">
        <v>65.249320999999995</v>
      </c>
      <c r="AJ116" s="54">
        <v>66.104073</v>
      </c>
      <c r="AK116" s="75">
        <v>1.2999999999999999E-2</v>
      </c>
    </row>
    <row r="117" spans="1:37">
      <c r="A117" s="54" t="s">
        <v>323</v>
      </c>
      <c r="B117" s="54" t="s">
        <v>421</v>
      </c>
      <c r="C117" s="54" t="s">
        <v>616</v>
      </c>
      <c r="D117" s="54" t="s">
        <v>503</v>
      </c>
      <c r="E117" s="54">
        <v>42.848511000000002</v>
      </c>
      <c r="F117" s="54">
        <v>44.567008999999999</v>
      </c>
      <c r="G117" s="54">
        <v>46.372070000000001</v>
      </c>
      <c r="H117" s="54">
        <v>48.274749999999997</v>
      </c>
      <c r="I117" s="54">
        <v>50.278483999999999</v>
      </c>
      <c r="J117" s="54">
        <v>52.359825000000001</v>
      </c>
      <c r="K117" s="54">
        <v>54.494830999999998</v>
      </c>
      <c r="L117" s="54">
        <v>56.675251000000003</v>
      </c>
      <c r="M117" s="54">
        <v>58.912135999999997</v>
      </c>
      <c r="N117" s="54">
        <v>61.218792000000001</v>
      </c>
      <c r="O117" s="54">
        <v>63.615822000000001</v>
      </c>
      <c r="P117" s="54">
        <v>66.080871999999999</v>
      </c>
      <c r="Q117" s="54">
        <v>68.656936999999999</v>
      </c>
      <c r="R117" s="54">
        <v>71.289176999999995</v>
      </c>
      <c r="S117" s="54">
        <v>74.045387000000005</v>
      </c>
      <c r="T117" s="54">
        <v>76.940535999999994</v>
      </c>
      <c r="U117" s="54">
        <v>79.958511000000001</v>
      </c>
      <c r="V117" s="54">
        <v>83.099113000000003</v>
      </c>
      <c r="W117" s="54">
        <v>86.352844000000005</v>
      </c>
      <c r="X117" s="54">
        <v>89.722915999999998</v>
      </c>
      <c r="Y117" s="54">
        <v>93.226760999999996</v>
      </c>
      <c r="Z117" s="54">
        <v>96.865509000000003</v>
      </c>
      <c r="AA117" s="54">
        <v>100.626801</v>
      </c>
      <c r="AB117" s="54">
        <v>104.499908</v>
      </c>
      <c r="AC117" s="54">
        <v>108.51618999999999</v>
      </c>
      <c r="AD117" s="54">
        <v>112.687347</v>
      </c>
      <c r="AE117" s="54">
        <v>117.02274300000001</v>
      </c>
      <c r="AF117" s="54">
        <v>121.517937</v>
      </c>
      <c r="AG117" s="54">
        <v>126.114754</v>
      </c>
      <c r="AH117" s="54">
        <v>130.90275600000001</v>
      </c>
      <c r="AI117" s="54">
        <v>135.902039</v>
      </c>
      <c r="AJ117" s="54">
        <v>141.10434000000001</v>
      </c>
      <c r="AK117" s="75">
        <v>3.9E-2</v>
      </c>
    </row>
    <row r="118" spans="1:37">
      <c r="A118" s="54" t="s">
        <v>382</v>
      </c>
      <c r="B118" s="54" t="s">
        <v>422</v>
      </c>
      <c r="C118" s="54" t="s">
        <v>617</v>
      </c>
      <c r="D118" s="54" t="s">
        <v>503</v>
      </c>
      <c r="E118" s="54">
        <v>15.369574</v>
      </c>
      <c r="F118" s="54">
        <v>15.985991</v>
      </c>
      <c r="G118" s="54">
        <v>16.633458999999998</v>
      </c>
      <c r="H118" s="54">
        <v>17.315943000000001</v>
      </c>
      <c r="I118" s="54">
        <v>18.034673999999999</v>
      </c>
      <c r="J118" s="54">
        <v>18.781241999999999</v>
      </c>
      <c r="K118" s="54">
        <v>19.547058</v>
      </c>
      <c r="L118" s="54">
        <v>20.329166000000001</v>
      </c>
      <c r="M118" s="54">
        <v>21.131526999999998</v>
      </c>
      <c r="N118" s="54">
        <v>21.958914</v>
      </c>
      <c r="O118" s="54">
        <v>22.818718000000001</v>
      </c>
      <c r="P118" s="54">
        <v>23.702919000000001</v>
      </c>
      <c r="Q118" s="54">
        <v>24.626944999999999</v>
      </c>
      <c r="R118" s="54">
        <v>25.571117000000001</v>
      </c>
      <c r="S118" s="54">
        <v>26.559757000000001</v>
      </c>
      <c r="T118" s="54">
        <v>27.598236</v>
      </c>
      <c r="U118" s="54">
        <v>28.680769000000002</v>
      </c>
      <c r="V118" s="54">
        <v>29.807289000000001</v>
      </c>
      <c r="W118" s="54">
        <v>30.974388000000001</v>
      </c>
      <c r="X118" s="54">
        <v>32.183219999999999</v>
      </c>
      <c r="Y118" s="54">
        <v>33.440033</v>
      </c>
      <c r="Z118" s="54">
        <v>34.745235000000001</v>
      </c>
      <c r="AA118" s="54">
        <v>36.094394999999999</v>
      </c>
      <c r="AB118" s="54">
        <v>37.483662000000002</v>
      </c>
      <c r="AC118" s="54">
        <v>38.924286000000002</v>
      </c>
      <c r="AD118" s="54">
        <v>40.420459999999999</v>
      </c>
      <c r="AE118" s="54">
        <v>41.975548000000003</v>
      </c>
      <c r="AF118" s="54">
        <v>43.587955000000001</v>
      </c>
      <c r="AG118" s="54">
        <v>45.236812999999998</v>
      </c>
      <c r="AH118" s="54">
        <v>46.954250000000002</v>
      </c>
      <c r="AI118" s="54">
        <v>48.747467</v>
      </c>
      <c r="AJ118" s="54">
        <v>50.613514000000002</v>
      </c>
      <c r="AK118" s="75">
        <v>3.9E-2</v>
      </c>
    </row>
    <row r="119" spans="1:37">
      <c r="A119" s="54" t="s">
        <v>384</v>
      </c>
      <c r="B119" s="54" t="s">
        <v>423</v>
      </c>
      <c r="C119" s="54" t="s">
        <v>618</v>
      </c>
      <c r="D119" s="54" t="s">
        <v>503</v>
      </c>
      <c r="E119" s="54">
        <v>16.068192</v>
      </c>
      <c r="F119" s="54">
        <v>16.712627000000001</v>
      </c>
      <c r="G119" s="54">
        <v>17.389526</v>
      </c>
      <c r="H119" s="54">
        <v>18.103031000000001</v>
      </c>
      <c r="I119" s="54">
        <v>18.854433</v>
      </c>
      <c r="J119" s="54">
        <v>19.634934999999999</v>
      </c>
      <c r="K119" s="54">
        <v>20.435562000000001</v>
      </c>
      <c r="L119" s="54">
        <v>21.253219999999999</v>
      </c>
      <c r="M119" s="54">
        <v>22.092051999999999</v>
      </c>
      <c r="N119" s="54">
        <v>22.957046999999999</v>
      </c>
      <c r="O119" s="54">
        <v>23.855931999999999</v>
      </c>
      <c r="P119" s="54">
        <v>24.780325000000001</v>
      </c>
      <c r="Q119" s="54">
        <v>25.746352999999999</v>
      </c>
      <c r="R119" s="54">
        <v>26.733440000000002</v>
      </c>
      <c r="S119" s="54">
        <v>27.767021</v>
      </c>
      <c r="T119" s="54">
        <v>28.852701</v>
      </c>
      <c r="U119" s="54">
        <v>29.984442000000001</v>
      </c>
      <c r="V119" s="54">
        <v>31.162167</v>
      </c>
      <c r="W119" s="54">
        <v>32.382317</v>
      </c>
      <c r="X119" s="54">
        <v>33.646090999999998</v>
      </c>
      <c r="Y119" s="54">
        <v>34.960037</v>
      </c>
      <c r="Z119" s="54">
        <v>36.324565999999997</v>
      </c>
      <c r="AA119" s="54">
        <v>37.735050000000001</v>
      </c>
      <c r="AB119" s="54">
        <v>39.187466000000001</v>
      </c>
      <c r="AC119" s="54">
        <v>40.693573000000001</v>
      </c>
      <c r="AD119" s="54">
        <v>42.257755000000003</v>
      </c>
      <c r="AE119" s="54">
        <v>43.88353</v>
      </c>
      <c r="AF119" s="54">
        <v>45.569229</v>
      </c>
      <c r="AG119" s="54">
        <v>47.293033999999999</v>
      </c>
      <c r="AH119" s="54">
        <v>49.088535</v>
      </c>
      <c r="AI119" s="54">
        <v>50.963264000000002</v>
      </c>
      <c r="AJ119" s="54">
        <v>52.914130999999998</v>
      </c>
      <c r="AK119" s="75">
        <v>3.9E-2</v>
      </c>
    </row>
    <row r="120" spans="1:37">
      <c r="A120" s="54" t="s">
        <v>386</v>
      </c>
      <c r="B120" s="54" t="s">
        <v>424</v>
      </c>
      <c r="C120" s="54" t="s">
        <v>619</v>
      </c>
      <c r="D120" s="54" t="s">
        <v>503</v>
      </c>
      <c r="E120" s="54">
        <v>11.410743999999999</v>
      </c>
      <c r="F120" s="54">
        <v>11.868387</v>
      </c>
      <c r="G120" s="54">
        <v>12.349083</v>
      </c>
      <c r="H120" s="54">
        <v>12.855776000000001</v>
      </c>
      <c r="I120" s="54">
        <v>13.389379</v>
      </c>
      <c r="J120" s="54">
        <v>13.94365</v>
      </c>
      <c r="K120" s="54">
        <v>14.51221</v>
      </c>
      <c r="L120" s="54">
        <v>15.092866000000001</v>
      </c>
      <c r="M120" s="54">
        <v>15.688558</v>
      </c>
      <c r="N120" s="54">
        <v>16.30283</v>
      </c>
      <c r="O120" s="54">
        <v>16.94117</v>
      </c>
      <c r="P120" s="54">
        <v>17.597622000000001</v>
      </c>
      <c r="Q120" s="54">
        <v>18.283642</v>
      </c>
      <c r="R120" s="54">
        <v>18.984617</v>
      </c>
      <c r="S120" s="54">
        <v>19.718609000000001</v>
      </c>
      <c r="T120" s="54">
        <v>20.489598999999998</v>
      </c>
      <c r="U120" s="54">
        <v>21.293299000000001</v>
      </c>
      <c r="V120" s="54">
        <v>22.129656000000001</v>
      </c>
      <c r="W120" s="54">
        <v>22.996136</v>
      </c>
      <c r="X120" s="54">
        <v>23.893599999999999</v>
      </c>
      <c r="Y120" s="54">
        <v>24.826691</v>
      </c>
      <c r="Z120" s="54">
        <v>25.795705999999999</v>
      </c>
      <c r="AA120" s="54">
        <v>26.797353999999999</v>
      </c>
      <c r="AB120" s="54">
        <v>27.828776999999999</v>
      </c>
      <c r="AC120" s="54">
        <v>28.898334999999999</v>
      </c>
      <c r="AD120" s="54">
        <v>30.009129000000001</v>
      </c>
      <c r="AE120" s="54">
        <v>31.163665999999999</v>
      </c>
      <c r="AF120" s="54">
        <v>32.360756000000002</v>
      </c>
      <c r="AG120" s="54">
        <v>33.584907999999999</v>
      </c>
      <c r="AH120" s="54">
        <v>34.859974000000001</v>
      </c>
      <c r="AI120" s="54">
        <v>36.191302999999998</v>
      </c>
      <c r="AJ120" s="54">
        <v>37.576698</v>
      </c>
      <c r="AK120" s="75">
        <v>3.9E-2</v>
      </c>
    </row>
    <row r="121" spans="1:37">
      <c r="A121" s="54" t="s">
        <v>325</v>
      </c>
      <c r="B121" s="54" t="s">
        <v>425</v>
      </c>
      <c r="C121" s="54" t="s">
        <v>620</v>
      </c>
      <c r="D121" s="54" t="s">
        <v>503</v>
      </c>
      <c r="E121" s="54">
        <v>126.97663900000001</v>
      </c>
      <c r="F121" s="54">
        <v>132.81320199999999</v>
      </c>
      <c r="G121" s="54">
        <v>138.23413099999999</v>
      </c>
      <c r="H121" s="54">
        <v>143.407715</v>
      </c>
      <c r="I121" s="54">
        <v>148.63516200000001</v>
      </c>
      <c r="J121" s="54">
        <v>153.901917</v>
      </c>
      <c r="K121" s="54">
        <v>159.01019299999999</v>
      </c>
      <c r="L121" s="54">
        <v>164.03598</v>
      </c>
      <c r="M121" s="54">
        <v>169.388306</v>
      </c>
      <c r="N121" s="54">
        <v>174.19984400000001</v>
      </c>
      <c r="O121" s="54">
        <v>179.148956</v>
      </c>
      <c r="P121" s="54">
        <v>184.174744</v>
      </c>
      <c r="Q121" s="54">
        <v>189.41433699999999</v>
      </c>
      <c r="R121" s="54">
        <v>194.609329</v>
      </c>
      <c r="S121" s="54">
        <v>199.76327499999999</v>
      </c>
      <c r="T121" s="54">
        <v>205.08154300000001</v>
      </c>
      <c r="U121" s="54">
        <v>210.465408</v>
      </c>
      <c r="V121" s="54">
        <v>215.881821</v>
      </c>
      <c r="W121" s="54">
        <v>221.24684099999999</v>
      </c>
      <c r="X121" s="54">
        <v>226.354919</v>
      </c>
      <c r="Y121" s="54">
        <v>231.50314299999999</v>
      </c>
      <c r="Z121" s="54">
        <v>236.72659300000001</v>
      </c>
      <c r="AA121" s="54">
        <v>242.07914700000001</v>
      </c>
      <c r="AB121" s="54">
        <v>247.49255400000001</v>
      </c>
      <c r="AC121" s="54">
        <v>252.59259</v>
      </c>
      <c r="AD121" s="54">
        <v>257.74755900000002</v>
      </c>
      <c r="AE121" s="54">
        <v>263.039917</v>
      </c>
      <c r="AF121" s="54">
        <v>268.47018400000002</v>
      </c>
      <c r="AG121" s="54">
        <v>273.91110200000003</v>
      </c>
      <c r="AH121" s="54">
        <v>278.952789</v>
      </c>
      <c r="AI121" s="54">
        <v>284.130585</v>
      </c>
      <c r="AJ121" s="54">
        <v>289.45251500000001</v>
      </c>
      <c r="AK121" s="75">
        <v>2.7E-2</v>
      </c>
    </row>
    <row r="122" spans="1:37">
      <c r="A122" s="54" t="s">
        <v>382</v>
      </c>
      <c r="B122" s="54" t="s">
        <v>426</v>
      </c>
      <c r="C122" s="54" t="s">
        <v>621</v>
      </c>
      <c r="D122" s="54" t="s">
        <v>503</v>
      </c>
      <c r="E122" s="54">
        <v>46.793242999999997</v>
      </c>
      <c r="F122" s="54">
        <v>48.944125999999997</v>
      </c>
      <c r="G122" s="54">
        <v>50.941837</v>
      </c>
      <c r="H122" s="54">
        <v>52.848396000000001</v>
      </c>
      <c r="I122" s="54">
        <v>54.774811</v>
      </c>
      <c r="J122" s="54">
        <v>56.715710000000001</v>
      </c>
      <c r="K122" s="54">
        <v>58.598202000000001</v>
      </c>
      <c r="L122" s="54">
        <v>60.450294</v>
      </c>
      <c r="M122" s="54">
        <v>62.422728999999997</v>
      </c>
      <c r="N122" s="54">
        <v>64.195869000000002</v>
      </c>
      <c r="O122" s="54">
        <v>66.019706999999997</v>
      </c>
      <c r="P122" s="54">
        <v>67.871803</v>
      </c>
      <c r="Q122" s="54">
        <v>69.802689000000001</v>
      </c>
      <c r="R122" s="54">
        <v>71.717140000000001</v>
      </c>
      <c r="S122" s="54">
        <v>73.616470000000007</v>
      </c>
      <c r="T122" s="54">
        <v>75.576346999999998</v>
      </c>
      <c r="U122" s="54">
        <v>77.560401999999996</v>
      </c>
      <c r="V122" s="54">
        <v>79.556449999999998</v>
      </c>
      <c r="W122" s="54">
        <v>81.533562000000003</v>
      </c>
      <c r="X122" s="54">
        <v>83.415976999999998</v>
      </c>
      <c r="Y122" s="54">
        <v>85.313193999999996</v>
      </c>
      <c r="Z122" s="54">
        <v>87.238129000000001</v>
      </c>
      <c r="AA122" s="54">
        <v>89.210639999999998</v>
      </c>
      <c r="AB122" s="54">
        <v>91.205582000000007</v>
      </c>
      <c r="AC122" s="54">
        <v>93.085044999999994</v>
      </c>
      <c r="AD122" s="54">
        <v>94.984748999999994</v>
      </c>
      <c r="AE122" s="54">
        <v>96.935074</v>
      </c>
      <c r="AF122" s="54">
        <v>98.936240999999995</v>
      </c>
      <c r="AG122" s="54">
        <v>100.941299</v>
      </c>
      <c r="AH122" s="54">
        <v>102.799271</v>
      </c>
      <c r="AI122" s="54">
        <v>104.707382</v>
      </c>
      <c r="AJ122" s="54">
        <v>106.66861</v>
      </c>
      <c r="AK122" s="75">
        <v>2.7E-2</v>
      </c>
    </row>
    <row r="123" spans="1:37">
      <c r="A123" s="54" t="s">
        <v>384</v>
      </c>
      <c r="B123" s="54" t="s">
        <v>427</v>
      </c>
      <c r="C123" s="54" t="s">
        <v>622</v>
      </c>
      <c r="D123" s="54" t="s">
        <v>503</v>
      </c>
      <c r="E123" s="54">
        <v>75.480559999999997</v>
      </c>
      <c r="F123" s="54">
        <v>78.950073000000003</v>
      </c>
      <c r="G123" s="54">
        <v>82.172516000000002</v>
      </c>
      <c r="H123" s="54">
        <v>85.247917000000001</v>
      </c>
      <c r="I123" s="54">
        <v>88.355354000000005</v>
      </c>
      <c r="J123" s="54">
        <v>91.486136999999999</v>
      </c>
      <c r="K123" s="54">
        <v>94.522728000000001</v>
      </c>
      <c r="L123" s="54">
        <v>97.510277000000002</v>
      </c>
      <c r="M123" s="54">
        <v>100.69194</v>
      </c>
      <c r="N123" s="54">
        <v>103.552132</v>
      </c>
      <c r="O123" s="54">
        <v>106.494102</v>
      </c>
      <c r="P123" s="54">
        <v>109.481651</v>
      </c>
      <c r="Q123" s="54">
        <v>112.596306</v>
      </c>
      <c r="R123" s="54">
        <v>115.684433</v>
      </c>
      <c r="S123" s="54">
        <v>118.748169</v>
      </c>
      <c r="T123" s="54">
        <v>121.909592</v>
      </c>
      <c r="U123" s="54">
        <v>125.109993</v>
      </c>
      <c r="V123" s="54">
        <v>128.329758</v>
      </c>
      <c r="W123" s="54">
        <v>131.518967</v>
      </c>
      <c r="X123" s="54">
        <v>134.55543499999999</v>
      </c>
      <c r="Y123" s="54">
        <v>137.61575300000001</v>
      </c>
      <c r="Z123" s="54">
        <v>140.72081</v>
      </c>
      <c r="AA123" s="54">
        <v>143.902603</v>
      </c>
      <c r="AB123" s="54">
        <v>147.120575</v>
      </c>
      <c r="AC123" s="54">
        <v>150.15226699999999</v>
      </c>
      <c r="AD123" s="54">
        <v>153.21661399999999</v>
      </c>
      <c r="AE123" s="54">
        <v>156.36260999999999</v>
      </c>
      <c r="AF123" s="54">
        <v>159.590622</v>
      </c>
      <c r="AG123" s="54">
        <v>162.82492099999999</v>
      </c>
      <c r="AH123" s="54">
        <v>165.821945</v>
      </c>
      <c r="AI123" s="54">
        <v>168.899857</v>
      </c>
      <c r="AJ123" s="54">
        <v>172.063446</v>
      </c>
      <c r="AK123" s="75">
        <v>2.7E-2</v>
      </c>
    </row>
    <row r="124" spans="1:37">
      <c r="A124" s="54" t="s">
        <v>386</v>
      </c>
      <c r="B124" s="54" t="s">
        <v>428</v>
      </c>
      <c r="C124" s="54" t="s">
        <v>623</v>
      </c>
      <c r="D124" s="54" t="s">
        <v>503</v>
      </c>
      <c r="E124" s="54">
        <v>4.7028379999999999</v>
      </c>
      <c r="F124" s="54">
        <v>4.9190069999999997</v>
      </c>
      <c r="G124" s="54">
        <v>5.1197819999999998</v>
      </c>
      <c r="H124" s="54">
        <v>5.3113960000000002</v>
      </c>
      <c r="I124" s="54">
        <v>5.5050059999999998</v>
      </c>
      <c r="J124" s="54">
        <v>5.7000719999999996</v>
      </c>
      <c r="K124" s="54">
        <v>5.8892660000000001</v>
      </c>
      <c r="L124" s="54">
        <v>6.0754070000000002</v>
      </c>
      <c r="M124" s="54">
        <v>6.2736409999999996</v>
      </c>
      <c r="N124" s="54">
        <v>6.4518459999999997</v>
      </c>
      <c r="O124" s="54">
        <v>6.6351459999999998</v>
      </c>
      <c r="P124" s="54">
        <v>6.8212869999999999</v>
      </c>
      <c r="Q124" s="54">
        <v>7.0153460000000001</v>
      </c>
      <c r="R124" s="54">
        <v>7.2077530000000003</v>
      </c>
      <c r="S124" s="54">
        <v>7.3986400000000003</v>
      </c>
      <c r="T124" s="54">
        <v>7.595612</v>
      </c>
      <c r="U124" s="54">
        <v>7.7950150000000002</v>
      </c>
      <c r="V124" s="54">
        <v>7.9956230000000001</v>
      </c>
      <c r="W124" s="54">
        <v>8.1943269999999995</v>
      </c>
      <c r="X124" s="54">
        <v>8.3835149999999992</v>
      </c>
      <c r="Y124" s="54">
        <v>8.5741899999999998</v>
      </c>
      <c r="Z124" s="54">
        <v>8.7676510000000007</v>
      </c>
      <c r="AA124" s="54">
        <v>8.9658940000000005</v>
      </c>
      <c r="AB124" s="54">
        <v>9.1663899999999998</v>
      </c>
      <c r="AC124" s="54">
        <v>9.3552809999999997</v>
      </c>
      <c r="AD124" s="54">
        <v>9.5462059999999997</v>
      </c>
      <c r="AE124" s="54">
        <v>9.7422179999999994</v>
      </c>
      <c r="AF124" s="54">
        <v>9.9433399999999992</v>
      </c>
      <c r="AG124" s="54">
        <v>10.144854</v>
      </c>
      <c r="AH124" s="54">
        <v>10.331585</v>
      </c>
      <c r="AI124" s="54">
        <v>10.523355</v>
      </c>
      <c r="AJ124" s="54">
        <v>10.720463000000001</v>
      </c>
      <c r="AK124" s="75">
        <v>2.7E-2</v>
      </c>
    </row>
    <row r="125" spans="1:37">
      <c r="A125" s="54" t="s">
        <v>327</v>
      </c>
      <c r="B125" s="54" t="s">
        <v>429</v>
      </c>
      <c r="C125" s="54" t="s">
        <v>624</v>
      </c>
      <c r="D125" s="54" t="s">
        <v>503</v>
      </c>
      <c r="E125" s="54">
        <v>52.840949999999999</v>
      </c>
      <c r="F125" s="54">
        <v>54.028671000000003</v>
      </c>
      <c r="G125" s="54">
        <v>55.039017000000001</v>
      </c>
      <c r="H125" s="54">
        <v>55.948310999999997</v>
      </c>
      <c r="I125" s="54">
        <v>56.820518</v>
      </c>
      <c r="J125" s="54">
        <v>57.659934999999997</v>
      </c>
      <c r="K125" s="54">
        <v>58.467399999999998</v>
      </c>
      <c r="L125" s="54">
        <v>59.278503000000001</v>
      </c>
      <c r="M125" s="54">
        <v>60.150886999999997</v>
      </c>
      <c r="N125" s="54">
        <v>61.073639</v>
      </c>
      <c r="O125" s="54">
        <v>62.029819000000003</v>
      </c>
      <c r="P125" s="54">
        <v>63.065109</v>
      </c>
      <c r="Q125" s="54">
        <v>64.203102000000001</v>
      </c>
      <c r="R125" s="54">
        <v>65.435349000000002</v>
      </c>
      <c r="S125" s="54">
        <v>66.695258999999993</v>
      </c>
      <c r="T125" s="54">
        <v>67.941070999999994</v>
      </c>
      <c r="U125" s="54">
        <v>69.118561</v>
      </c>
      <c r="V125" s="54">
        <v>70.233406000000002</v>
      </c>
      <c r="W125" s="54">
        <v>71.339798000000002</v>
      </c>
      <c r="X125" s="54">
        <v>72.401641999999995</v>
      </c>
      <c r="Y125" s="54">
        <v>73.453177999999994</v>
      </c>
      <c r="Z125" s="54">
        <v>74.498183999999995</v>
      </c>
      <c r="AA125" s="54">
        <v>75.556640999999999</v>
      </c>
      <c r="AB125" s="54">
        <v>76.602363999999994</v>
      </c>
      <c r="AC125" s="54">
        <v>77.630463000000006</v>
      </c>
      <c r="AD125" s="54">
        <v>78.659813</v>
      </c>
      <c r="AE125" s="54">
        <v>79.680351000000002</v>
      </c>
      <c r="AF125" s="54">
        <v>80.690574999999995</v>
      </c>
      <c r="AG125" s="54">
        <v>81.671477999999993</v>
      </c>
      <c r="AH125" s="54">
        <v>82.661697000000004</v>
      </c>
      <c r="AI125" s="54">
        <v>83.687995999999998</v>
      </c>
      <c r="AJ125" s="54">
        <v>84.780579000000003</v>
      </c>
      <c r="AK125" s="75">
        <v>1.4999999999999999E-2</v>
      </c>
    </row>
    <row r="126" spans="1:37">
      <c r="A126" s="54" t="s">
        <v>382</v>
      </c>
      <c r="B126" s="54" t="s">
        <v>430</v>
      </c>
      <c r="C126" s="54" t="s">
        <v>625</v>
      </c>
      <c r="D126" s="54" t="s">
        <v>503</v>
      </c>
      <c r="E126" s="54">
        <v>29.793301</v>
      </c>
      <c r="F126" s="54">
        <v>30.462975</v>
      </c>
      <c r="G126" s="54">
        <v>31.032637000000001</v>
      </c>
      <c r="H126" s="54">
        <v>31.545324000000001</v>
      </c>
      <c r="I126" s="54">
        <v>32.037101999999997</v>
      </c>
      <c r="J126" s="54">
        <v>32.510387000000001</v>
      </c>
      <c r="K126" s="54">
        <v>32.96566</v>
      </c>
      <c r="L126" s="54">
        <v>33.422984999999997</v>
      </c>
      <c r="M126" s="54">
        <v>33.914864000000001</v>
      </c>
      <c r="N126" s="54">
        <v>34.435138999999999</v>
      </c>
      <c r="O126" s="54">
        <v>34.974257999999999</v>
      </c>
      <c r="P126" s="54">
        <v>35.557986999999997</v>
      </c>
      <c r="Q126" s="54">
        <v>36.199618999999998</v>
      </c>
      <c r="R126" s="54">
        <v>36.894398000000002</v>
      </c>
      <c r="S126" s="54">
        <v>37.604773999999999</v>
      </c>
      <c r="T126" s="54">
        <v>38.307198</v>
      </c>
      <c r="U126" s="54">
        <v>38.971103999999997</v>
      </c>
      <c r="V126" s="54">
        <v>39.599685999999998</v>
      </c>
      <c r="W126" s="54">
        <v>40.223503000000001</v>
      </c>
      <c r="X126" s="54">
        <v>40.822201</v>
      </c>
      <c r="Y126" s="54">
        <v>41.415089000000002</v>
      </c>
      <c r="Z126" s="54">
        <v>42.004294999999999</v>
      </c>
      <c r="AA126" s="54">
        <v>42.601086000000002</v>
      </c>
      <c r="AB126" s="54">
        <v>43.190697</v>
      </c>
      <c r="AC126" s="54">
        <v>43.770367</v>
      </c>
      <c r="AD126" s="54">
        <v>44.350746000000001</v>
      </c>
      <c r="AE126" s="54">
        <v>44.926155000000001</v>
      </c>
      <c r="AF126" s="54">
        <v>45.495750000000001</v>
      </c>
      <c r="AG126" s="54">
        <v>46.048808999999999</v>
      </c>
      <c r="AH126" s="54">
        <v>46.607128000000003</v>
      </c>
      <c r="AI126" s="54">
        <v>47.185786999999998</v>
      </c>
      <c r="AJ126" s="54">
        <v>47.801814999999998</v>
      </c>
      <c r="AK126" s="75">
        <v>1.4999999999999999E-2</v>
      </c>
    </row>
    <row r="127" spans="1:37">
      <c r="A127" s="54" t="s">
        <v>384</v>
      </c>
      <c r="B127" s="54" t="s">
        <v>431</v>
      </c>
      <c r="C127" s="54" t="s">
        <v>626</v>
      </c>
      <c r="D127" s="54" t="s">
        <v>503</v>
      </c>
      <c r="E127" s="54">
        <v>7.4202180000000002</v>
      </c>
      <c r="F127" s="54">
        <v>7.5870040000000003</v>
      </c>
      <c r="G127" s="54">
        <v>7.7288819999999996</v>
      </c>
      <c r="H127" s="54">
        <v>7.8565709999999997</v>
      </c>
      <c r="I127" s="54">
        <v>7.9790510000000001</v>
      </c>
      <c r="J127" s="54">
        <v>8.0969259999999998</v>
      </c>
      <c r="K127" s="54">
        <v>8.2103149999999996</v>
      </c>
      <c r="L127" s="54">
        <v>8.3242139999999996</v>
      </c>
      <c r="M127" s="54">
        <v>8.4467199999999991</v>
      </c>
      <c r="N127" s="54">
        <v>8.5762990000000006</v>
      </c>
      <c r="O127" s="54">
        <v>8.7105700000000006</v>
      </c>
      <c r="P127" s="54">
        <v>8.8559509999999992</v>
      </c>
      <c r="Q127" s="54">
        <v>9.0157539999999994</v>
      </c>
      <c r="R127" s="54">
        <v>9.1887930000000004</v>
      </c>
      <c r="S127" s="54">
        <v>9.3657170000000001</v>
      </c>
      <c r="T127" s="54">
        <v>9.5406600000000008</v>
      </c>
      <c r="U127" s="54">
        <v>9.7060099999999991</v>
      </c>
      <c r="V127" s="54">
        <v>9.8625629999999997</v>
      </c>
      <c r="W127" s="54">
        <v>10.017929000000001</v>
      </c>
      <c r="X127" s="54">
        <v>10.167038</v>
      </c>
      <c r="Y127" s="54">
        <v>10.314700999999999</v>
      </c>
      <c r="Z127" s="54">
        <v>10.461446</v>
      </c>
      <c r="AA127" s="54">
        <v>10.610080999999999</v>
      </c>
      <c r="AB127" s="54">
        <v>10.756926999999999</v>
      </c>
      <c r="AC127" s="54">
        <v>10.901299</v>
      </c>
      <c r="AD127" s="54">
        <v>11.045845</v>
      </c>
      <c r="AE127" s="54">
        <v>11.189155</v>
      </c>
      <c r="AF127" s="54">
        <v>11.331016</v>
      </c>
      <c r="AG127" s="54">
        <v>11.46876</v>
      </c>
      <c r="AH127" s="54">
        <v>11.607810000000001</v>
      </c>
      <c r="AI127" s="54">
        <v>11.751931000000001</v>
      </c>
      <c r="AJ127" s="54">
        <v>11.905358</v>
      </c>
      <c r="AK127" s="75">
        <v>1.4999999999999999E-2</v>
      </c>
    </row>
    <row r="128" spans="1:37">
      <c r="A128" s="54" t="s">
        <v>386</v>
      </c>
      <c r="B128" s="54" t="s">
        <v>432</v>
      </c>
      <c r="C128" s="54" t="s">
        <v>627</v>
      </c>
      <c r="D128" s="54" t="s">
        <v>503</v>
      </c>
      <c r="E128" s="54">
        <v>15.627428999999999</v>
      </c>
      <c r="F128" s="54">
        <v>15.978691</v>
      </c>
      <c r="G128" s="54">
        <v>16.277495999999999</v>
      </c>
      <c r="H128" s="54">
        <v>16.546415</v>
      </c>
      <c r="I128" s="54">
        <v>16.804366999999999</v>
      </c>
      <c r="J128" s="54">
        <v>17.052617999999999</v>
      </c>
      <c r="K128" s="54">
        <v>17.291422000000001</v>
      </c>
      <c r="L128" s="54">
        <v>17.531300999999999</v>
      </c>
      <c r="M128" s="54">
        <v>17.789304999999999</v>
      </c>
      <c r="N128" s="54">
        <v>18.062204000000001</v>
      </c>
      <c r="O128" s="54">
        <v>18.344989999999999</v>
      </c>
      <c r="P128" s="54">
        <v>18.651171000000001</v>
      </c>
      <c r="Q128" s="54">
        <v>18.987725999999999</v>
      </c>
      <c r="R128" s="54">
        <v>19.352156000000001</v>
      </c>
      <c r="S128" s="54">
        <v>19.724769999999999</v>
      </c>
      <c r="T128" s="54">
        <v>20.093209999999999</v>
      </c>
      <c r="U128" s="54">
        <v>20.44145</v>
      </c>
      <c r="V128" s="54">
        <v>20.771156000000001</v>
      </c>
      <c r="W128" s="54">
        <v>21.098365999999999</v>
      </c>
      <c r="X128" s="54">
        <v>21.412400999999999</v>
      </c>
      <c r="Y128" s="54">
        <v>21.723386999999999</v>
      </c>
      <c r="Z128" s="54">
        <v>22.032442</v>
      </c>
      <c r="AA128" s="54">
        <v>22.345473999999999</v>
      </c>
      <c r="AB128" s="54">
        <v>22.654741000000001</v>
      </c>
      <c r="AC128" s="54">
        <v>22.958797000000001</v>
      </c>
      <c r="AD128" s="54">
        <v>23.263221999999999</v>
      </c>
      <c r="AE128" s="54">
        <v>23.565041000000001</v>
      </c>
      <c r="AF128" s="54">
        <v>23.863810000000001</v>
      </c>
      <c r="AG128" s="54">
        <v>24.153904000000001</v>
      </c>
      <c r="AH128" s="54">
        <v>24.446753999999999</v>
      </c>
      <c r="AI128" s="54">
        <v>24.75028</v>
      </c>
      <c r="AJ128" s="54">
        <v>25.073402000000002</v>
      </c>
      <c r="AK128" s="75">
        <v>1.4999999999999999E-2</v>
      </c>
    </row>
    <row r="129" spans="1:37">
      <c r="A129" s="54" t="s">
        <v>329</v>
      </c>
      <c r="B129" s="54" t="s">
        <v>433</v>
      </c>
      <c r="C129" s="54" t="s">
        <v>628</v>
      </c>
      <c r="D129" s="54" t="s">
        <v>503</v>
      </c>
      <c r="E129" s="54">
        <v>443.83010899999999</v>
      </c>
      <c r="F129" s="54">
        <v>468.28250100000002</v>
      </c>
      <c r="G129" s="54">
        <v>492.74688700000002</v>
      </c>
      <c r="H129" s="54">
        <v>518.55249000000003</v>
      </c>
      <c r="I129" s="54">
        <v>543.49530000000004</v>
      </c>
      <c r="J129" s="54">
        <v>569.39154099999996</v>
      </c>
      <c r="K129" s="54">
        <v>595.05621299999996</v>
      </c>
      <c r="L129" s="54">
        <v>619.97357199999999</v>
      </c>
      <c r="M129" s="54">
        <v>646.02319299999999</v>
      </c>
      <c r="N129" s="54">
        <v>673.67242399999998</v>
      </c>
      <c r="O129" s="54">
        <v>701.83978300000001</v>
      </c>
      <c r="P129" s="54">
        <v>729.84271200000001</v>
      </c>
      <c r="Q129" s="54">
        <v>758.13610800000004</v>
      </c>
      <c r="R129" s="54">
        <v>786.48413100000005</v>
      </c>
      <c r="S129" s="54">
        <v>816.240723</v>
      </c>
      <c r="T129" s="54">
        <v>846.40393100000006</v>
      </c>
      <c r="U129" s="54">
        <v>876.59204099999999</v>
      </c>
      <c r="V129" s="54">
        <v>907.09362799999997</v>
      </c>
      <c r="W129" s="54">
        <v>937.78326400000003</v>
      </c>
      <c r="X129" s="54">
        <v>968.96948199999997</v>
      </c>
      <c r="Y129" s="54">
        <v>1000.635254</v>
      </c>
      <c r="Z129" s="54">
        <v>1032.0961910000001</v>
      </c>
      <c r="AA129" s="54">
        <v>1065.3498540000001</v>
      </c>
      <c r="AB129" s="54">
        <v>1099.325439</v>
      </c>
      <c r="AC129" s="54">
        <v>1133.5277100000001</v>
      </c>
      <c r="AD129" s="54">
        <v>1167.555664</v>
      </c>
      <c r="AE129" s="54">
        <v>1201.017578</v>
      </c>
      <c r="AF129" s="54">
        <v>1234.6035159999999</v>
      </c>
      <c r="AG129" s="54">
        <v>1267.289307</v>
      </c>
      <c r="AH129" s="54">
        <v>1300.572144</v>
      </c>
      <c r="AI129" s="54">
        <v>1333.350342</v>
      </c>
      <c r="AJ129" s="54">
        <v>1364.8176269999999</v>
      </c>
      <c r="AK129" s="75">
        <v>3.6999999999999998E-2</v>
      </c>
    </row>
    <row r="130" spans="1:37">
      <c r="A130" s="54" t="s">
        <v>382</v>
      </c>
      <c r="B130" s="54" t="s">
        <v>434</v>
      </c>
      <c r="C130" s="54" t="s">
        <v>629</v>
      </c>
      <c r="D130" s="54" t="s">
        <v>503</v>
      </c>
      <c r="E130" s="54">
        <v>345.80627399999997</v>
      </c>
      <c r="F130" s="54">
        <v>364.85812399999998</v>
      </c>
      <c r="G130" s="54">
        <v>383.91937300000001</v>
      </c>
      <c r="H130" s="54">
        <v>404.02554300000003</v>
      </c>
      <c r="I130" s="54">
        <v>423.45950299999998</v>
      </c>
      <c r="J130" s="54">
        <v>443.63635299999999</v>
      </c>
      <c r="K130" s="54">
        <v>463.632721</v>
      </c>
      <c r="L130" s="54">
        <v>483.04690599999998</v>
      </c>
      <c r="M130" s="54">
        <v>503.34320100000002</v>
      </c>
      <c r="N130" s="54">
        <v>524.88586399999997</v>
      </c>
      <c r="O130" s="54">
        <v>546.83221400000002</v>
      </c>
      <c r="P130" s="54">
        <v>568.65045199999997</v>
      </c>
      <c r="Q130" s="54">
        <v>590.69500700000003</v>
      </c>
      <c r="R130" s="54">
        <v>612.782104</v>
      </c>
      <c r="S130" s="54">
        <v>635.96667500000001</v>
      </c>
      <c r="T130" s="54">
        <v>659.46807899999999</v>
      </c>
      <c r="U130" s="54">
        <v>682.98889199999996</v>
      </c>
      <c r="V130" s="54">
        <v>706.75390600000003</v>
      </c>
      <c r="W130" s="54">
        <v>730.66546600000004</v>
      </c>
      <c r="X130" s="54">
        <v>754.96392800000001</v>
      </c>
      <c r="Y130" s="54">
        <v>779.63604699999996</v>
      </c>
      <c r="Z130" s="54">
        <v>804.14855999999997</v>
      </c>
      <c r="AA130" s="54">
        <v>830.057861</v>
      </c>
      <c r="AB130" s="54">
        <v>856.52966300000003</v>
      </c>
      <c r="AC130" s="54">
        <v>883.17797900000005</v>
      </c>
      <c r="AD130" s="54">
        <v>909.69061299999998</v>
      </c>
      <c r="AE130" s="54">
        <v>935.76214600000003</v>
      </c>
      <c r="AF130" s="54">
        <v>961.93035899999995</v>
      </c>
      <c r="AG130" s="54">
        <v>987.39709500000004</v>
      </c>
      <c r="AH130" s="54">
        <v>1013.329224</v>
      </c>
      <c r="AI130" s="54">
        <v>1038.8680420000001</v>
      </c>
      <c r="AJ130" s="54">
        <v>1063.3854980000001</v>
      </c>
      <c r="AK130" s="75">
        <v>3.6999999999999998E-2</v>
      </c>
    </row>
    <row r="131" spans="1:37">
      <c r="A131" s="54" t="s">
        <v>384</v>
      </c>
      <c r="B131" s="54" t="s">
        <v>435</v>
      </c>
      <c r="C131" s="54" t="s">
        <v>630</v>
      </c>
      <c r="D131" s="54" t="s">
        <v>503</v>
      </c>
      <c r="E131" s="54">
        <v>74.607024999999993</v>
      </c>
      <c r="F131" s="54">
        <v>78.717421999999999</v>
      </c>
      <c r="G131" s="54">
        <v>82.829848999999996</v>
      </c>
      <c r="H131" s="54">
        <v>87.167716999999996</v>
      </c>
      <c r="I131" s="54">
        <v>91.360557999999997</v>
      </c>
      <c r="J131" s="54">
        <v>95.713684000000001</v>
      </c>
      <c r="K131" s="54">
        <v>100.027855</v>
      </c>
      <c r="L131" s="54">
        <v>104.21642300000001</v>
      </c>
      <c r="M131" s="54">
        <v>108.595314</v>
      </c>
      <c r="N131" s="54">
        <v>113.243095</v>
      </c>
      <c r="O131" s="54">
        <v>117.977982</v>
      </c>
      <c r="P131" s="54">
        <v>122.685219</v>
      </c>
      <c r="Q131" s="54">
        <v>127.441292</v>
      </c>
      <c r="R131" s="54">
        <v>132.20654300000001</v>
      </c>
      <c r="S131" s="54">
        <v>137.20855700000001</v>
      </c>
      <c r="T131" s="54">
        <v>142.27894599999999</v>
      </c>
      <c r="U131" s="54">
        <v>147.35351600000001</v>
      </c>
      <c r="V131" s="54">
        <v>152.480774</v>
      </c>
      <c r="W131" s="54">
        <v>157.63964799999999</v>
      </c>
      <c r="X131" s="54">
        <v>162.881989</v>
      </c>
      <c r="Y131" s="54">
        <v>168.20494099999999</v>
      </c>
      <c r="Z131" s="54">
        <v>173.493469</v>
      </c>
      <c r="AA131" s="54">
        <v>179.083359</v>
      </c>
      <c r="AB131" s="54">
        <v>184.794601</v>
      </c>
      <c r="AC131" s="54">
        <v>190.543915</v>
      </c>
      <c r="AD131" s="54">
        <v>196.26397700000001</v>
      </c>
      <c r="AE131" s="54">
        <v>201.88885500000001</v>
      </c>
      <c r="AF131" s="54">
        <v>207.534592</v>
      </c>
      <c r="AG131" s="54">
        <v>213.02900700000001</v>
      </c>
      <c r="AH131" s="54">
        <v>218.62380999999999</v>
      </c>
      <c r="AI131" s="54">
        <v>224.13377399999999</v>
      </c>
      <c r="AJ131" s="54">
        <v>229.42334</v>
      </c>
      <c r="AK131" s="75">
        <v>3.6999999999999998E-2</v>
      </c>
    </row>
    <row r="132" spans="1:37">
      <c r="A132" s="54" t="s">
        <v>386</v>
      </c>
      <c r="B132" s="54" t="s">
        <v>436</v>
      </c>
      <c r="C132" s="54" t="s">
        <v>631</v>
      </c>
      <c r="D132" s="54" t="s">
        <v>503</v>
      </c>
      <c r="E132" s="54">
        <v>23.416801</v>
      </c>
      <c r="F132" s="54">
        <v>24.706925999999999</v>
      </c>
      <c r="G132" s="54">
        <v>25.997689999999999</v>
      </c>
      <c r="H132" s="54">
        <v>27.359209</v>
      </c>
      <c r="I132" s="54">
        <v>28.675208999999999</v>
      </c>
      <c r="J132" s="54">
        <v>30.041519000000001</v>
      </c>
      <c r="K132" s="54">
        <v>31.395603000000001</v>
      </c>
      <c r="L132" s="54">
        <v>32.710262</v>
      </c>
      <c r="M132" s="54">
        <v>34.084656000000003</v>
      </c>
      <c r="N132" s="54">
        <v>35.543453</v>
      </c>
      <c r="O132" s="54">
        <v>37.029583000000002</v>
      </c>
      <c r="P132" s="54">
        <v>38.507038000000001</v>
      </c>
      <c r="Q132" s="54">
        <v>39.999820999999997</v>
      </c>
      <c r="R132" s="54">
        <v>41.495480000000001</v>
      </c>
      <c r="S132" s="54">
        <v>43.065460000000002</v>
      </c>
      <c r="T132" s="54">
        <v>44.656894999999999</v>
      </c>
      <c r="U132" s="54">
        <v>46.249640999999997</v>
      </c>
      <c r="V132" s="54">
        <v>47.858924999999999</v>
      </c>
      <c r="W132" s="54">
        <v>49.478133999999997</v>
      </c>
      <c r="X132" s="54">
        <v>51.123542999999998</v>
      </c>
      <c r="Y132" s="54">
        <v>52.794249999999998</v>
      </c>
      <c r="Z132" s="54">
        <v>54.454155</v>
      </c>
      <c r="AA132" s="54">
        <v>56.208641</v>
      </c>
      <c r="AB132" s="54">
        <v>58.001221000000001</v>
      </c>
      <c r="AC132" s="54">
        <v>59.805751999999998</v>
      </c>
      <c r="AD132" s="54">
        <v>61.601092999999999</v>
      </c>
      <c r="AE132" s="54">
        <v>63.366570000000003</v>
      </c>
      <c r="AF132" s="54">
        <v>65.138587999999999</v>
      </c>
      <c r="AG132" s="54">
        <v>66.863112999999998</v>
      </c>
      <c r="AH132" s="54">
        <v>68.619147999999996</v>
      </c>
      <c r="AI132" s="54">
        <v>70.348549000000006</v>
      </c>
      <c r="AJ132" s="54">
        <v>72.008780999999999</v>
      </c>
      <c r="AK132" s="75">
        <v>3.6999999999999998E-2</v>
      </c>
    </row>
    <row r="133" spans="1:37">
      <c r="A133" s="54" t="s">
        <v>331</v>
      </c>
      <c r="B133" s="54" t="s">
        <v>437</v>
      </c>
      <c r="C133" s="54" t="s">
        <v>632</v>
      </c>
      <c r="D133" s="54" t="s">
        <v>503</v>
      </c>
      <c r="E133" s="54">
        <v>72.628142999999994</v>
      </c>
      <c r="F133" s="54">
        <v>73.109634</v>
      </c>
      <c r="G133" s="54">
        <v>73.988631999999996</v>
      </c>
      <c r="H133" s="54">
        <v>74.764770999999996</v>
      </c>
      <c r="I133" s="54">
        <v>75.529678000000004</v>
      </c>
      <c r="J133" s="54">
        <v>76.339309999999998</v>
      </c>
      <c r="K133" s="54">
        <v>77.097106999999994</v>
      </c>
      <c r="L133" s="54">
        <v>77.785781999999998</v>
      </c>
      <c r="M133" s="54">
        <v>78.487846000000005</v>
      </c>
      <c r="N133" s="54">
        <v>79.230216999999996</v>
      </c>
      <c r="O133" s="54">
        <v>79.918777000000006</v>
      </c>
      <c r="P133" s="54">
        <v>80.478401000000005</v>
      </c>
      <c r="Q133" s="54">
        <v>80.925858000000005</v>
      </c>
      <c r="R133" s="54">
        <v>81.326569000000006</v>
      </c>
      <c r="S133" s="54">
        <v>81.775283999999999</v>
      </c>
      <c r="T133" s="54">
        <v>82.294235</v>
      </c>
      <c r="U133" s="54">
        <v>82.824036000000007</v>
      </c>
      <c r="V133" s="54">
        <v>83.283630000000002</v>
      </c>
      <c r="W133" s="54">
        <v>83.654983999999999</v>
      </c>
      <c r="X133" s="54">
        <v>83.987235999999996</v>
      </c>
      <c r="Y133" s="54">
        <v>84.279670999999993</v>
      </c>
      <c r="Z133" s="54">
        <v>84.591682000000006</v>
      </c>
      <c r="AA133" s="54">
        <v>84.980339000000001</v>
      </c>
      <c r="AB133" s="54">
        <v>85.438118000000003</v>
      </c>
      <c r="AC133" s="54">
        <v>85.934273000000005</v>
      </c>
      <c r="AD133" s="54">
        <v>86.421509</v>
      </c>
      <c r="AE133" s="54">
        <v>86.888260000000002</v>
      </c>
      <c r="AF133" s="54">
        <v>87.356346000000002</v>
      </c>
      <c r="AG133" s="54">
        <v>87.820114000000004</v>
      </c>
      <c r="AH133" s="54">
        <v>88.306976000000006</v>
      </c>
      <c r="AI133" s="54">
        <v>88.852363999999994</v>
      </c>
      <c r="AJ133" s="54">
        <v>89.458281999999997</v>
      </c>
      <c r="AK133" s="75">
        <v>7.0000000000000001E-3</v>
      </c>
    </row>
    <row r="134" spans="1:37">
      <c r="A134" s="54" t="s">
        <v>382</v>
      </c>
      <c r="B134" s="54" t="s">
        <v>438</v>
      </c>
      <c r="C134" s="54" t="s">
        <v>633</v>
      </c>
      <c r="D134" s="54" t="s">
        <v>503</v>
      </c>
      <c r="E134" s="54">
        <v>34.574471000000003</v>
      </c>
      <c r="F134" s="54">
        <v>34.803688000000001</v>
      </c>
      <c r="G134" s="54">
        <v>35.222133999999997</v>
      </c>
      <c r="H134" s="54">
        <v>35.591610000000003</v>
      </c>
      <c r="I134" s="54">
        <v>35.955742000000001</v>
      </c>
      <c r="J134" s="54">
        <v>36.341166999999999</v>
      </c>
      <c r="K134" s="54">
        <v>36.701915999999997</v>
      </c>
      <c r="L134" s="54">
        <v>37.029758000000001</v>
      </c>
      <c r="M134" s="54">
        <v>37.363971999999997</v>
      </c>
      <c r="N134" s="54">
        <v>37.717376999999999</v>
      </c>
      <c r="O134" s="54">
        <v>38.045161999999998</v>
      </c>
      <c r="P134" s="54">
        <v>38.311573000000003</v>
      </c>
      <c r="Q134" s="54">
        <v>38.524582000000002</v>
      </c>
      <c r="R134" s="54">
        <v>38.715342999999997</v>
      </c>
      <c r="S134" s="54">
        <v>38.928950999999998</v>
      </c>
      <c r="T134" s="54">
        <v>39.175995</v>
      </c>
      <c r="U134" s="54">
        <v>39.428207</v>
      </c>
      <c r="V134" s="54">
        <v>39.646996000000001</v>
      </c>
      <c r="W134" s="54">
        <v>39.823779999999999</v>
      </c>
      <c r="X134" s="54">
        <v>39.981949</v>
      </c>
      <c r="Y134" s="54">
        <v>40.121161999999998</v>
      </c>
      <c r="Z134" s="54">
        <v>40.269691000000002</v>
      </c>
      <c r="AA134" s="54">
        <v>40.454712000000001</v>
      </c>
      <c r="AB134" s="54">
        <v>40.672634000000002</v>
      </c>
      <c r="AC134" s="54">
        <v>40.908833000000001</v>
      </c>
      <c r="AD134" s="54">
        <v>41.140780999999997</v>
      </c>
      <c r="AE134" s="54">
        <v>41.362971999999999</v>
      </c>
      <c r="AF134" s="54">
        <v>41.585804000000003</v>
      </c>
      <c r="AG134" s="54">
        <v>41.806579999999997</v>
      </c>
      <c r="AH134" s="54">
        <v>42.038348999999997</v>
      </c>
      <c r="AI134" s="54">
        <v>42.297977000000003</v>
      </c>
      <c r="AJ134" s="54">
        <v>42.586426000000003</v>
      </c>
      <c r="AK134" s="75">
        <v>7.0000000000000001E-3</v>
      </c>
    </row>
    <row r="135" spans="1:37">
      <c r="A135" s="54" t="s">
        <v>384</v>
      </c>
      <c r="B135" s="54" t="s">
        <v>439</v>
      </c>
      <c r="C135" s="54" t="s">
        <v>634</v>
      </c>
      <c r="D135" s="54" t="s">
        <v>503</v>
      </c>
      <c r="E135" s="54">
        <v>31.747633</v>
      </c>
      <c r="F135" s="54">
        <v>31.958106999999998</v>
      </c>
      <c r="G135" s="54">
        <v>32.342339000000003</v>
      </c>
      <c r="H135" s="54">
        <v>32.681606000000002</v>
      </c>
      <c r="I135" s="54">
        <v>33.015968000000001</v>
      </c>
      <c r="J135" s="54">
        <v>33.369880999999999</v>
      </c>
      <c r="K135" s="54">
        <v>33.701134000000003</v>
      </c>
      <c r="L135" s="54">
        <v>34.002170999999997</v>
      </c>
      <c r="M135" s="54">
        <v>34.309058999999998</v>
      </c>
      <c r="N135" s="54">
        <v>34.633567999999997</v>
      </c>
      <c r="O135" s="54">
        <v>34.934555000000003</v>
      </c>
      <c r="P135" s="54">
        <v>35.179183999999999</v>
      </c>
      <c r="Q135" s="54">
        <v>35.374778999999997</v>
      </c>
      <c r="R135" s="54">
        <v>35.549937999999997</v>
      </c>
      <c r="S135" s="54">
        <v>35.746082000000001</v>
      </c>
      <c r="T135" s="54">
        <v>35.972926999999999</v>
      </c>
      <c r="U135" s="54">
        <v>36.204521</v>
      </c>
      <c r="V135" s="54">
        <v>36.405417999999997</v>
      </c>
      <c r="W135" s="54">
        <v>36.567748999999999</v>
      </c>
      <c r="X135" s="54">
        <v>36.712986000000001</v>
      </c>
      <c r="Y135" s="54">
        <v>36.840815999999997</v>
      </c>
      <c r="Z135" s="54">
        <v>36.977203000000003</v>
      </c>
      <c r="AA135" s="54">
        <v>37.147095</v>
      </c>
      <c r="AB135" s="54">
        <v>37.347202000000003</v>
      </c>
      <c r="AC135" s="54">
        <v>37.564087000000001</v>
      </c>
      <c r="AD135" s="54">
        <v>37.777068999999997</v>
      </c>
      <c r="AE135" s="54">
        <v>37.981093999999999</v>
      </c>
      <c r="AF135" s="54">
        <v>38.185707000000001</v>
      </c>
      <c r="AG135" s="54">
        <v>38.388435000000001</v>
      </c>
      <c r="AH135" s="54">
        <v>38.601253999999997</v>
      </c>
      <c r="AI135" s="54">
        <v>38.839652999999998</v>
      </c>
      <c r="AJ135" s="54">
        <v>39.104519000000003</v>
      </c>
      <c r="AK135" s="75">
        <v>7.0000000000000001E-3</v>
      </c>
    </row>
    <row r="136" spans="1:37">
      <c r="A136" s="54" t="s">
        <v>386</v>
      </c>
      <c r="B136" s="54" t="s">
        <v>440</v>
      </c>
      <c r="C136" s="54" t="s">
        <v>635</v>
      </c>
      <c r="D136" s="54" t="s">
        <v>503</v>
      </c>
      <c r="E136" s="54">
        <v>6.3060359999999998</v>
      </c>
      <c r="F136" s="54">
        <v>6.3478430000000001</v>
      </c>
      <c r="G136" s="54">
        <v>6.4241630000000001</v>
      </c>
      <c r="H136" s="54">
        <v>6.4915520000000004</v>
      </c>
      <c r="I136" s="54">
        <v>6.5579669999999997</v>
      </c>
      <c r="J136" s="54">
        <v>6.6282639999999997</v>
      </c>
      <c r="K136" s="54">
        <v>6.6940609999999996</v>
      </c>
      <c r="L136" s="54">
        <v>6.7538559999999999</v>
      </c>
      <c r="M136" s="54">
        <v>6.814813</v>
      </c>
      <c r="N136" s="54">
        <v>6.87927</v>
      </c>
      <c r="O136" s="54">
        <v>6.9390549999999998</v>
      </c>
      <c r="P136" s="54">
        <v>6.9876459999999998</v>
      </c>
      <c r="Q136" s="54">
        <v>7.026497</v>
      </c>
      <c r="R136" s="54">
        <v>7.0612890000000004</v>
      </c>
      <c r="S136" s="54">
        <v>7.1002489999999998</v>
      </c>
      <c r="T136" s="54">
        <v>7.145308</v>
      </c>
      <c r="U136" s="54">
        <v>7.1913090000000004</v>
      </c>
      <c r="V136" s="54">
        <v>7.2312139999999996</v>
      </c>
      <c r="W136" s="54">
        <v>7.2634569999999998</v>
      </c>
      <c r="X136" s="54">
        <v>7.2923049999999998</v>
      </c>
      <c r="Y136" s="54">
        <v>7.3176969999999999</v>
      </c>
      <c r="Z136" s="54">
        <v>7.3447870000000002</v>
      </c>
      <c r="AA136" s="54">
        <v>7.3785319999999999</v>
      </c>
      <c r="AB136" s="54">
        <v>7.4182800000000002</v>
      </c>
      <c r="AC136" s="54">
        <v>7.46136</v>
      </c>
      <c r="AD136" s="54">
        <v>7.5036649999999998</v>
      </c>
      <c r="AE136" s="54">
        <v>7.5441900000000004</v>
      </c>
      <c r="AF136" s="54">
        <v>7.5848319999999996</v>
      </c>
      <c r="AG136" s="54">
        <v>7.6250999999999998</v>
      </c>
      <c r="AH136" s="54">
        <v>7.6673730000000004</v>
      </c>
      <c r="AI136" s="54">
        <v>7.7147259999999998</v>
      </c>
      <c r="AJ136" s="54">
        <v>7.7673360000000002</v>
      </c>
      <c r="AK136" s="75">
        <v>7.0000000000000001E-3</v>
      </c>
    </row>
    <row r="137" spans="1:37">
      <c r="A137" s="54" t="s">
        <v>333</v>
      </c>
      <c r="B137" s="54" t="s">
        <v>441</v>
      </c>
      <c r="C137" s="54" t="s">
        <v>636</v>
      </c>
      <c r="D137" s="54" t="s">
        <v>503</v>
      </c>
      <c r="E137" s="54">
        <v>247.455612</v>
      </c>
      <c r="F137" s="54">
        <v>258.73767099999998</v>
      </c>
      <c r="G137" s="54">
        <v>270.37478599999997</v>
      </c>
      <c r="H137" s="54">
        <v>282.69927999999999</v>
      </c>
      <c r="I137" s="54">
        <v>295.657196</v>
      </c>
      <c r="J137" s="54">
        <v>309.11077899999998</v>
      </c>
      <c r="K137" s="54">
        <v>322.798248</v>
      </c>
      <c r="L137" s="54">
        <v>336.60000600000001</v>
      </c>
      <c r="M137" s="54">
        <v>350.98336799999998</v>
      </c>
      <c r="N137" s="54">
        <v>365.98098800000002</v>
      </c>
      <c r="O137" s="54">
        <v>381.221405</v>
      </c>
      <c r="P137" s="54">
        <v>396.72869900000001</v>
      </c>
      <c r="Q137" s="54">
        <v>412.496399</v>
      </c>
      <c r="R137" s="54">
        <v>428.514343</v>
      </c>
      <c r="S137" s="54">
        <v>445.13445999999999</v>
      </c>
      <c r="T137" s="54">
        <v>462.35125699999998</v>
      </c>
      <c r="U137" s="54">
        <v>479.925995</v>
      </c>
      <c r="V137" s="54">
        <v>497.88192700000002</v>
      </c>
      <c r="W137" s="54">
        <v>516.25817900000004</v>
      </c>
      <c r="X137" s="54">
        <v>535.24230999999997</v>
      </c>
      <c r="Y137" s="54">
        <v>554.55902100000003</v>
      </c>
      <c r="Z137" s="54">
        <v>574.38983199999996</v>
      </c>
      <c r="AA137" s="54">
        <v>594.85827600000005</v>
      </c>
      <c r="AB137" s="54">
        <v>615.67114300000003</v>
      </c>
      <c r="AC137" s="54">
        <v>636.96783400000004</v>
      </c>
      <c r="AD137" s="54">
        <v>658.66699200000005</v>
      </c>
      <c r="AE137" s="54">
        <v>680.97070299999996</v>
      </c>
      <c r="AF137" s="54">
        <v>703.61224400000003</v>
      </c>
      <c r="AG137" s="54">
        <v>726.25390600000003</v>
      </c>
      <c r="AH137" s="54">
        <v>749.59570299999996</v>
      </c>
      <c r="AI137" s="54">
        <v>774.02710000000002</v>
      </c>
      <c r="AJ137" s="54">
        <v>798.98309300000005</v>
      </c>
      <c r="AK137" s="75">
        <v>3.9E-2</v>
      </c>
    </row>
    <row r="138" spans="1:37">
      <c r="A138" s="54" t="s">
        <v>382</v>
      </c>
      <c r="B138" s="54" t="s">
        <v>442</v>
      </c>
      <c r="C138" s="54" t="s">
        <v>637</v>
      </c>
      <c r="D138" s="54" t="s">
        <v>503</v>
      </c>
      <c r="E138" s="54">
        <v>148.12129200000001</v>
      </c>
      <c r="F138" s="54">
        <v>154.874481</v>
      </c>
      <c r="G138" s="54">
        <v>161.84019499999999</v>
      </c>
      <c r="H138" s="54">
        <v>169.21734599999999</v>
      </c>
      <c r="I138" s="54">
        <v>176.97366299999999</v>
      </c>
      <c r="J138" s="54">
        <v>185.02668800000001</v>
      </c>
      <c r="K138" s="54">
        <v>193.21966599999999</v>
      </c>
      <c r="L138" s="54">
        <v>201.48109400000001</v>
      </c>
      <c r="M138" s="54">
        <v>210.09065200000001</v>
      </c>
      <c r="N138" s="54">
        <v>219.06788599999999</v>
      </c>
      <c r="O138" s="54">
        <v>228.19044500000001</v>
      </c>
      <c r="P138" s="54">
        <v>237.47277800000001</v>
      </c>
      <c r="Q138" s="54">
        <v>246.910965</v>
      </c>
      <c r="R138" s="54">
        <v>256.49893200000002</v>
      </c>
      <c r="S138" s="54">
        <v>266.44735700000001</v>
      </c>
      <c r="T138" s="54">
        <v>276.75292999999999</v>
      </c>
      <c r="U138" s="54">
        <v>287.27276599999999</v>
      </c>
      <c r="V138" s="54">
        <v>298.020782</v>
      </c>
      <c r="W138" s="54">
        <v>309.02038599999997</v>
      </c>
      <c r="X138" s="54">
        <v>320.38388099999997</v>
      </c>
      <c r="Y138" s="54">
        <v>331.94641100000001</v>
      </c>
      <c r="Z138" s="54">
        <v>343.81664999999998</v>
      </c>
      <c r="AA138" s="54">
        <v>356.06863399999997</v>
      </c>
      <c r="AB138" s="54">
        <v>368.52673299999998</v>
      </c>
      <c r="AC138" s="54">
        <v>381.274475</v>
      </c>
      <c r="AD138" s="54">
        <v>394.26309199999997</v>
      </c>
      <c r="AE138" s="54">
        <v>407.61352499999998</v>
      </c>
      <c r="AF138" s="54">
        <v>421.16626000000002</v>
      </c>
      <c r="AG138" s="54">
        <v>434.719086</v>
      </c>
      <c r="AH138" s="54">
        <v>448.69091800000001</v>
      </c>
      <c r="AI138" s="54">
        <v>463.31497200000001</v>
      </c>
      <c r="AJ138" s="54">
        <v>478.25308200000001</v>
      </c>
      <c r="AK138" s="75">
        <v>3.9E-2</v>
      </c>
    </row>
    <row r="139" spans="1:37">
      <c r="A139" s="54" t="s">
        <v>384</v>
      </c>
      <c r="B139" s="54" t="s">
        <v>443</v>
      </c>
      <c r="C139" s="54" t="s">
        <v>638</v>
      </c>
      <c r="D139" s="54" t="s">
        <v>503</v>
      </c>
      <c r="E139" s="54">
        <v>57.588757000000001</v>
      </c>
      <c r="F139" s="54">
        <v>60.214362999999999</v>
      </c>
      <c r="G139" s="54">
        <v>62.922592000000002</v>
      </c>
      <c r="H139" s="54">
        <v>65.790786999999995</v>
      </c>
      <c r="I139" s="54">
        <v>68.806404000000001</v>
      </c>
      <c r="J139" s="54">
        <v>71.937377999999995</v>
      </c>
      <c r="K139" s="54">
        <v>75.122765000000001</v>
      </c>
      <c r="L139" s="54">
        <v>78.334762999999995</v>
      </c>
      <c r="M139" s="54">
        <v>81.682097999999996</v>
      </c>
      <c r="N139" s="54">
        <v>85.172400999999994</v>
      </c>
      <c r="O139" s="54">
        <v>88.719207999999995</v>
      </c>
      <c r="P139" s="54">
        <v>92.328125</v>
      </c>
      <c r="Q139" s="54">
        <v>95.997642999999997</v>
      </c>
      <c r="R139" s="54">
        <v>99.725395000000006</v>
      </c>
      <c r="S139" s="54">
        <v>103.59328499999999</v>
      </c>
      <c r="T139" s="54">
        <v>107.600037</v>
      </c>
      <c r="U139" s="54">
        <v>111.690102</v>
      </c>
      <c r="V139" s="54">
        <v>115.868866</v>
      </c>
      <c r="W139" s="54">
        <v>120.145454</v>
      </c>
      <c r="X139" s="54">
        <v>124.563515</v>
      </c>
      <c r="Y139" s="54">
        <v>129.058975</v>
      </c>
      <c r="Z139" s="54">
        <v>133.674057</v>
      </c>
      <c r="AA139" s="54">
        <v>138.437546</v>
      </c>
      <c r="AB139" s="54">
        <v>143.28118900000001</v>
      </c>
      <c r="AC139" s="54">
        <v>148.23744199999999</v>
      </c>
      <c r="AD139" s="54">
        <v>153.28735399999999</v>
      </c>
      <c r="AE139" s="54">
        <v>158.47795099999999</v>
      </c>
      <c r="AF139" s="54">
        <v>163.747162</v>
      </c>
      <c r="AG139" s="54">
        <v>169.01641799999999</v>
      </c>
      <c r="AH139" s="54">
        <v>174.44859299999999</v>
      </c>
      <c r="AI139" s="54">
        <v>180.134354</v>
      </c>
      <c r="AJ139" s="54">
        <v>185.94220000000001</v>
      </c>
      <c r="AK139" s="75">
        <v>3.9E-2</v>
      </c>
    </row>
    <row r="140" spans="1:37">
      <c r="A140" s="54" t="s">
        <v>386</v>
      </c>
      <c r="B140" s="54" t="s">
        <v>444</v>
      </c>
      <c r="C140" s="54" t="s">
        <v>639</v>
      </c>
      <c r="D140" s="54" t="s">
        <v>503</v>
      </c>
      <c r="E140" s="54">
        <v>41.745559999999998</v>
      </c>
      <c r="F140" s="54">
        <v>43.648837999999998</v>
      </c>
      <c r="G140" s="54">
        <v>45.612006999999998</v>
      </c>
      <c r="H140" s="54">
        <v>47.691135000000003</v>
      </c>
      <c r="I140" s="54">
        <v>49.877128999999996</v>
      </c>
      <c r="J140" s="54">
        <v>52.146740000000001</v>
      </c>
      <c r="K140" s="54">
        <v>54.455798999999999</v>
      </c>
      <c r="L140" s="54">
        <v>56.784142000000003</v>
      </c>
      <c r="M140" s="54">
        <v>59.210597999999997</v>
      </c>
      <c r="N140" s="54">
        <v>61.740692000000003</v>
      </c>
      <c r="O140" s="54">
        <v>64.311736999999994</v>
      </c>
      <c r="P140" s="54">
        <v>66.927811000000005</v>
      </c>
      <c r="Q140" s="54">
        <v>69.587806999999998</v>
      </c>
      <c r="R140" s="54">
        <v>72.290024000000003</v>
      </c>
      <c r="S140" s="54">
        <v>75.093818999999996</v>
      </c>
      <c r="T140" s="54">
        <v>77.998276000000004</v>
      </c>
      <c r="U140" s="54">
        <v>80.963127</v>
      </c>
      <c r="V140" s="54">
        <v>83.992271000000002</v>
      </c>
      <c r="W140" s="54">
        <v>87.092331000000001</v>
      </c>
      <c r="X140" s="54">
        <v>90.294944999999998</v>
      </c>
      <c r="Y140" s="54">
        <v>93.553657999999999</v>
      </c>
      <c r="Z140" s="54">
        <v>96.899085999999997</v>
      </c>
      <c r="AA140" s="54">
        <v>100.352104</v>
      </c>
      <c r="AB140" s="54">
        <v>103.86322</v>
      </c>
      <c r="AC140" s="54">
        <v>107.455956</v>
      </c>
      <c r="AD140" s="54">
        <v>111.116585</v>
      </c>
      <c r="AE140" s="54">
        <v>114.879204</v>
      </c>
      <c r="AF140" s="54">
        <v>118.698807</v>
      </c>
      <c r="AG140" s="54">
        <v>122.518433</v>
      </c>
      <c r="AH140" s="54">
        <v>126.456192</v>
      </c>
      <c r="AI140" s="54">
        <v>130.57772800000001</v>
      </c>
      <c r="AJ140" s="54">
        <v>134.78779599999999</v>
      </c>
      <c r="AK140" s="75">
        <v>3.9E-2</v>
      </c>
    </row>
    <row r="141" spans="1:37">
      <c r="A141" s="54" t="s">
        <v>335</v>
      </c>
      <c r="B141" s="54" t="s">
        <v>445</v>
      </c>
      <c r="C141" s="54" t="s">
        <v>640</v>
      </c>
      <c r="D141" s="54" t="s">
        <v>503</v>
      </c>
      <c r="E141" s="54">
        <v>62.789172999999998</v>
      </c>
      <c r="F141" s="54">
        <v>66.758041000000006</v>
      </c>
      <c r="G141" s="54">
        <v>70.778075999999999</v>
      </c>
      <c r="H141" s="54">
        <v>74.987656000000001</v>
      </c>
      <c r="I141" s="54">
        <v>79.527237</v>
      </c>
      <c r="J141" s="54">
        <v>84.399590000000003</v>
      </c>
      <c r="K141" s="54">
        <v>89.486664000000005</v>
      </c>
      <c r="L141" s="54">
        <v>94.798332000000002</v>
      </c>
      <c r="M141" s="54">
        <v>100.394485</v>
      </c>
      <c r="N141" s="54">
        <v>106.23336</v>
      </c>
      <c r="O141" s="54">
        <v>112.25758399999999</v>
      </c>
      <c r="P141" s="54">
        <v>118.47949199999999</v>
      </c>
      <c r="Q141" s="54">
        <v>124.92057</v>
      </c>
      <c r="R141" s="54">
        <v>131.633026</v>
      </c>
      <c r="S141" s="54">
        <v>138.669693</v>
      </c>
      <c r="T141" s="54">
        <v>145.99121099999999</v>
      </c>
      <c r="U141" s="54">
        <v>153.56544500000001</v>
      </c>
      <c r="V141" s="54">
        <v>161.44944799999999</v>
      </c>
      <c r="W141" s="54">
        <v>169.63758899999999</v>
      </c>
      <c r="X141" s="54">
        <v>178.12756300000001</v>
      </c>
      <c r="Y141" s="54">
        <v>186.85192900000001</v>
      </c>
      <c r="Z141" s="54">
        <v>195.90733299999999</v>
      </c>
      <c r="AA141" s="54">
        <v>205.31163000000001</v>
      </c>
      <c r="AB141" s="54">
        <v>214.96975699999999</v>
      </c>
      <c r="AC141" s="54">
        <v>224.913239</v>
      </c>
      <c r="AD141" s="54">
        <v>235.10389699999999</v>
      </c>
      <c r="AE141" s="54">
        <v>245.611008</v>
      </c>
      <c r="AF141" s="54">
        <v>256.37222300000002</v>
      </c>
      <c r="AG141" s="54">
        <v>267.331726</v>
      </c>
      <c r="AH141" s="54">
        <v>278.59997600000003</v>
      </c>
      <c r="AI141" s="54">
        <v>290.28976399999999</v>
      </c>
      <c r="AJ141" s="54">
        <v>302.27984600000002</v>
      </c>
      <c r="AK141" s="75">
        <v>5.1999999999999998E-2</v>
      </c>
    </row>
    <row r="142" spans="1:37">
      <c r="A142" s="54" t="s">
        <v>382</v>
      </c>
      <c r="B142" s="54" t="s">
        <v>446</v>
      </c>
      <c r="C142" s="54" t="s">
        <v>641</v>
      </c>
      <c r="D142" s="54" t="s">
        <v>503</v>
      </c>
      <c r="E142" s="54">
        <v>45.389763000000002</v>
      </c>
      <c r="F142" s="54">
        <v>48.258823</v>
      </c>
      <c r="G142" s="54">
        <v>51.164875000000002</v>
      </c>
      <c r="H142" s="54">
        <v>54.207946999999997</v>
      </c>
      <c r="I142" s="54">
        <v>57.489570999999998</v>
      </c>
      <c r="J142" s="54">
        <v>61.011752999999999</v>
      </c>
      <c r="K142" s="54">
        <v>64.689155999999997</v>
      </c>
      <c r="L142" s="54">
        <v>68.528914999999998</v>
      </c>
      <c r="M142" s="54">
        <v>72.574325999999999</v>
      </c>
      <c r="N142" s="54">
        <v>76.795197000000002</v>
      </c>
      <c r="O142" s="54">
        <v>81.150063000000003</v>
      </c>
      <c r="P142" s="54">
        <v>85.647827000000007</v>
      </c>
      <c r="Q142" s="54">
        <v>90.304023999999998</v>
      </c>
      <c r="R142" s="54">
        <v>95.156402999999997</v>
      </c>
      <c r="S142" s="54">
        <v>100.243149</v>
      </c>
      <c r="T142" s="54">
        <v>105.53581200000001</v>
      </c>
      <c r="U142" s="54">
        <v>111.011177</v>
      </c>
      <c r="V142" s="54">
        <v>116.710442</v>
      </c>
      <c r="W142" s="54">
        <v>122.629593</v>
      </c>
      <c r="X142" s="54">
        <v>128.766907</v>
      </c>
      <c r="Y142" s="54">
        <v>135.07368500000001</v>
      </c>
      <c r="Z142" s="54">
        <v>141.61975100000001</v>
      </c>
      <c r="AA142" s="54">
        <v>148.41804500000001</v>
      </c>
      <c r="AB142" s="54">
        <v>155.39982599999999</v>
      </c>
      <c r="AC142" s="54">
        <v>162.58789100000001</v>
      </c>
      <c r="AD142" s="54">
        <v>169.95463599999999</v>
      </c>
      <c r="AE142" s="54">
        <v>177.55012500000001</v>
      </c>
      <c r="AF142" s="54">
        <v>185.32933</v>
      </c>
      <c r="AG142" s="54">
        <v>193.251846</v>
      </c>
      <c r="AH142" s="54">
        <v>201.397583</v>
      </c>
      <c r="AI142" s="54">
        <v>209.848038</v>
      </c>
      <c r="AJ142" s="54">
        <v>218.51554899999999</v>
      </c>
      <c r="AK142" s="75">
        <v>5.1999999999999998E-2</v>
      </c>
    </row>
    <row r="143" spans="1:37">
      <c r="A143" s="54" t="s">
        <v>384</v>
      </c>
      <c r="B143" s="54" t="s">
        <v>447</v>
      </c>
      <c r="C143" s="54" t="s">
        <v>642</v>
      </c>
      <c r="D143" s="54" t="s">
        <v>503</v>
      </c>
      <c r="E143" s="54">
        <v>8.8888280000000002</v>
      </c>
      <c r="F143" s="54">
        <v>9.4506859999999993</v>
      </c>
      <c r="G143" s="54">
        <v>10.019787000000001</v>
      </c>
      <c r="H143" s="54">
        <v>10.615724</v>
      </c>
      <c r="I143" s="54">
        <v>11.258373000000001</v>
      </c>
      <c r="J143" s="54">
        <v>11.948134</v>
      </c>
      <c r="K143" s="54">
        <v>12.668291999999999</v>
      </c>
      <c r="L143" s="54">
        <v>13.420245</v>
      </c>
      <c r="M143" s="54">
        <v>14.212471000000001</v>
      </c>
      <c r="N143" s="54">
        <v>15.039059</v>
      </c>
      <c r="O143" s="54">
        <v>15.891887000000001</v>
      </c>
      <c r="P143" s="54">
        <v>16.772698999999999</v>
      </c>
      <c r="Q143" s="54">
        <v>17.684538</v>
      </c>
      <c r="R143" s="54">
        <v>18.634792000000001</v>
      </c>
      <c r="S143" s="54">
        <v>19.630949000000001</v>
      </c>
      <c r="T143" s="54">
        <v>20.667431000000001</v>
      </c>
      <c r="U143" s="54">
        <v>21.739685000000001</v>
      </c>
      <c r="V143" s="54">
        <v>22.855795000000001</v>
      </c>
      <c r="W143" s="54">
        <v>24.014959000000001</v>
      </c>
      <c r="X143" s="54">
        <v>25.216851999999999</v>
      </c>
      <c r="Y143" s="54">
        <v>26.451929</v>
      </c>
      <c r="Z143" s="54">
        <v>27.733865999999999</v>
      </c>
      <c r="AA143" s="54">
        <v>29.065197000000001</v>
      </c>
      <c r="AB143" s="54">
        <v>30.432465000000001</v>
      </c>
      <c r="AC143" s="54">
        <v>31.840126000000001</v>
      </c>
      <c r="AD143" s="54">
        <v>33.282780000000002</v>
      </c>
      <c r="AE143" s="54">
        <v>34.770229</v>
      </c>
      <c r="AF143" s="54">
        <v>36.293658999999998</v>
      </c>
      <c r="AG143" s="54">
        <v>37.845149999999997</v>
      </c>
      <c r="AH143" s="54">
        <v>39.440356999999999</v>
      </c>
      <c r="AI143" s="54">
        <v>41.095238000000002</v>
      </c>
      <c r="AJ143" s="54">
        <v>42.792622000000001</v>
      </c>
      <c r="AK143" s="75">
        <v>5.1999999999999998E-2</v>
      </c>
    </row>
    <row r="144" spans="1:37">
      <c r="A144" s="54" t="s">
        <v>386</v>
      </c>
      <c r="B144" s="54" t="s">
        <v>448</v>
      </c>
      <c r="C144" s="54" t="s">
        <v>643</v>
      </c>
      <c r="D144" s="54" t="s">
        <v>503</v>
      </c>
      <c r="E144" s="54">
        <v>8.5105810000000002</v>
      </c>
      <c r="F144" s="54">
        <v>9.0485299999999995</v>
      </c>
      <c r="G144" s="54">
        <v>9.593413</v>
      </c>
      <c r="H144" s="54">
        <v>10.163989000000001</v>
      </c>
      <c r="I144" s="54">
        <v>10.779294999999999</v>
      </c>
      <c r="J144" s="54">
        <v>11.439703</v>
      </c>
      <c r="K144" s="54">
        <v>12.129216</v>
      </c>
      <c r="L144" s="54">
        <v>12.849171999999999</v>
      </c>
      <c r="M144" s="54">
        <v>13.607685999999999</v>
      </c>
      <c r="N144" s="54">
        <v>14.399099</v>
      </c>
      <c r="O144" s="54">
        <v>15.215636</v>
      </c>
      <c r="P144" s="54">
        <v>16.058968</v>
      </c>
      <c r="Q144" s="54">
        <v>16.932005</v>
      </c>
      <c r="R144" s="54">
        <v>17.841825</v>
      </c>
      <c r="S144" s="54">
        <v>18.795591000000002</v>
      </c>
      <c r="T144" s="54">
        <v>19.787966000000001</v>
      </c>
      <c r="U144" s="54">
        <v>20.814594</v>
      </c>
      <c r="V144" s="54">
        <v>21.883209000000001</v>
      </c>
      <c r="W144" s="54">
        <v>22.993046</v>
      </c>
      <c r="X144" s="54">
        <v>24.143795000000001</v>
      </c>
      <c r="Y144" s="54">
        <v>25.326315000000001</v>
      </c>
      <c r="Z144" s="54">
        <v>26.553705000000001</v>
      </c>
      <c r="AA144" s="54">
        <v>27.828382000000001</v>
      </c>
      <c r="AB144" s="54">
        <v>29.137466</v>
      </c>
      <c r="AC144" s="54">
        <v>30.485227999999999</v>
      </c>
      <c r="AD144" s="54">
        <v>31.866491</v>
      </c>
      <c r="AE144" s="54">
        <v>33.290646000000002</v>
      </c>
      <c r="AF144" s="54">
        <v>34.749248999999999</v>
      </c>
      <c r="AG144" s="54">
        <v>36.234721999999998</v>
      </c>
      <c r="AH144" s="54">
        <v>37.762047000000003</v>
      </c>
      <c r="AI144" s="54">
        <v>39.346504000000003</v>
      </c>
      <c r="AJ144" s="54">
        <v>40.971668000000001</v>
      </c>
      <c r="AK144" s="75">
        <v>5.1999999999999998E-2</v>
      </c>
    </row>
    <row r="145" spans="1:37">
      <c r="A145" s="54" t="s">
        <v>337</v>
      </c>
      <c r="B145" s="54" t="s">
        <v>449</v>
      </c>
      <c r="C145" s="54" t="s">
        <v>644</v>
      </c>
      <c r="D145" s="54" t="s">
        <v>503</v>
      </c>
      <c r="E145" s="54">
        <v>34.255257</v>
      </c>
      <c r="F145" s="54">
        <v>35.199181000000003</v>
      </c>
      <c r="G145" s="54">
        <v>36.249946999999999</v>
      </c>
      <c r="H145" s="54">
        <v>37.342125000000003</v>
      </c>
      <c r="I145" s="54">
        <v>38.369132999999998</v>
      </c>
      <c r="J145" s="54">
        <v>39.364657999999999</v>
      </c>
      <c r="K145" s="54">
        <v>40.317588999999998</v>
      </c>
      <c r="L145" s="54">
        <v>41.248534999999997</v>
      </c>
      <c r="M145" s="54">
        <v>42.190047999999997</v>
      </c>
      <c r="N145" s="54">
        <v>43.165565000000001</v>
      </c>
      <c r="O145" s="54">
        <v>44.157950999999997</v>
      </c>
      <c r="P145" s="54">
        <v>45.160736</v>
      </c>
      <c r="Q145" s="54">
        <v>46.148220000000002</v>
      </c>
      <c r="R145" s="54">
        <v>47.133316000000001</v>
      </c>
      <c r="S145" s="54">
        <v>48.182361999999998</v>
      </c>
      <c r="T145" s="54">
        <v>49.265166999999998</v>
      </c>
      <c r="U145" s="54">
        <v>50.353119</v>
      </c>
      <c r="V145" s="54">
        <v>51.444755999999998</v>
      </c>
      <c r="W145" s="54">
        <v>52.559902000000001</v>
      </c>
      <c r="X145" s="54">
        <v>53.692047000000002</v>
      </c>
      <c r="Y145" s="54">
        <v>54.834460999999997</v>
      </c>
      <c r="Z145" s="54">
        <v>55.996811000000001</v>
      </c>
      <c r="AA145" s="54">
        <v>57.193092</v>
      </c>
      <c r="AB145" s="54">
        <v>58.420707999999998</v>
      </c>
      <c r="AC145" s="54">
        <v>59.669243000000002</v>
      </c>
      <c r="AD145" s="54">
        <v>60.932785000000003</v>
      </c>
      <c r="AE145" s="54">
        <v>62.213478000000002</v>
      </c>
      <c r="AF145" s="54">
        <v>63.518089000000003</v>
      </c>
      <c r="AG145" s="54">
        <v>64.812195000000003</v>
      </c>
      <c r="AH145" s="54">
        <v>66.112030000000004</v>
      </c>
      <c r="AI145" s="54">
        <v>67.406265000000005</v>
      </c>
      <c r="AJ145" s="54">
        <v>68.681128999999999</v>
      </c>
      <c r="AK145" s="75">
        <v>2.3E-2</v>
      </c>
    </row>
    <row r="146" spans="1:37">
      <c r="A146" s="54" t="s">
        <v>382</v>
      </c>
      <c r="B146" s="54" t="s">
        <v>450</v>
      </c>
      <c r="C146" s="54" t="s">
        <v>645</v>
      </c>
      <c r="D146" s="54" t="s">
        <v>503</v>
      </c>
      <c r="E146" s="54">
        <v>16.451537999999999</v>
      </c>
      <c r="F146" s="54">
        <v>16.904869000000001</v>
      </c>
      <c r="G146" s="54">
        <v>17.409513</v>
      </c>
      <c r="H146" s="54">
        <v>17.934048000000001</v>
      </c>
      <c r="I146" s="54">
        <v>18.42728</v>
      </c>
      <c r="J146" s="54">
        <v>18.905396</v>
      </c>
      <c r="K146" s="54">
        <v>19.363054000000002</v>
      </c>
      <c r="L146" s="54">
        <v>19.81015</v>
      </c>
      <c r="M146" s="54">
        <v>20.262325000000001</v>
      </c>
      <c r="N146" s="54">
        <v>20.730830999999998</v>
      </c>
      <c r="O146" s="54">
        <v>21.207438</v>
      </c>
      <c r="P146" s="54">
        <v>21.689036999999999</v>
      </c>
      <c r="Q146" s="54">
        <v>22.16329</v>
      </c>
      <c r="R146" s="54">
        <v>22.636396000000001</v>
      </c>
      <c r="S146" s="54">
        <v>23.140215000000001</v>
      </c>
      <c r="T146" s="54">
        <v>23.660246000000001</v>
      </c>
      <c r="U146" s="54">
        <v>24.182749000000001</v>
      </c>
      <c r="V146" s="54">
        <v>24.707021999999998</v>
      </c>
      <c r="W146" s="54">
        <v>25.242584000000001</v>
      </c>
      <c r="X146" s="54">
        <v>25.786311999999999</v>
      </c>
      <c r="Y146" s="54">
        <v>26.334972</v>
      </c>
      <c r="Z146" s="54">
        <v>26.893205999999999</v>
      </c>
      <c r="AA146" s="54">
        <v>27.467732999999999</v>
      </c>
      <c r="AB146" s="54">
        <v>28.057314000000002</v>
      </c>
      <c r="AC146" s="54">
        <v>28.656939000000001</v>
      </c>
      <c r="AD146" s="54">
        <v>29.263773</v>
      </c>
      <c r="AE146" s="54">
        <v>29.878841000000001</v>
      </c>
      <c r="AF146" s="54">
        <v>30.505398</v>
      </c>
      <c r="AG146" s="54">
        <v>31.126906999999999</v>
      </c>
      <c r="AH146" s="54">
        <v>31.751169000000001</v>
      </c>
      <c r="AI146" s="54">
        <v>32.372745999999999</v>
      </c>
      <c r="AJ146" s="54">
        <v>32.985016000000002</v>
      </c>
      <c r="AK146" s="75">
        <v>2.3E-2</v>
      </c>
    </row>
    <row r="147" spans="1:37">
      <c r="A147" s="54" t="s">
        <v>384</v>
      </c>
      <c r="B147" s="54" t="s">
        <v>451</v>
      </c>
      <c r="C147" s="54" t="s">
        <v>646</v>
      </c>
      <c r="D147" s="54" t="s">
        <v>503</v>
      </c>
      <c r="E147" s="54">
        <v>7.6623609999999998</v>
      </c>
      <c r="F147" s="54">
        <v>7.8735010000000001</v>
      </c>
      <c r="G147" s="54">
        <v>8.1085410000000007</v>
      </c>
      <c r="H147" s="54">
        <v>8.3528439999999993</v>
      </c>
      <c r="I147" s="54">
        <v>8.5825689999999994</v>
      </c>
      <c r="J147" s="54">
        <v>8.8052530000000004</v>
      </c>
      <c r="K147" s="54">
        <v>9.0184090000000001</v>
      </c>
      <c r="L147" s="54">
        <v>9.2266449999999995</v>
      </c>
      <c r="M147" s="54">
        <v>9.4372469999999993</v>
      </c>
      <c r="N147" s="54">
        <v>9.6554559999999992</v>
      </c>
      <c r="O147" s="54">
        <v>9.8774370000000005</v>
      </c>
      <c r="P147" s="54">
        <v>10.101744</v>
      </c>
      <c r="Q147" s="54">
        <v>10.322628</v>
      </c>
      <c r="R147" s="54">
        <v>10.542979000000001</v>
      </c>
      <c r="S147" s="54">
        <v>10.777634000000001</v>
      </c>
      <c r="T147" s="54">
        <v>11.01984</v>
      </c>
      <c r="U147" s="54">
        <v>11.263197999999999</v>
      </c>
      <c r="V147" s="54">
        <v>11.507379999999999</v>
      </c>
      <c r="W147" s="54">
        <v>11.756819999999999</v>
      </c>
      <c r="X147" s="54">
        <v>12.010063000000001</v>
      </c>
      <c r="Y147" s="54">
        <v>12.265603</v>
      </c>
      <c r="Z147" s="54">
        <v>12.525601999999999</v>
      </c>
      <c r="AA147" s="54">
        <v>12.793191</v>
      </c>
      <c r="AB147" s="54">
        <v>13.06779</v>
      </c>
      <c r="AC147" s="54">
        <v>13.347066999999999</v>
      </c>
      <c r="AD147" s="54">
        <v>13.629702999999999</v>
      </c>
      <c r="AE147" s="54">
        <v>13.916173000000001</v>
      </c>
      <c r="AF147" s="54">
        <v>14.207993999999999</v>
      </c>
      <c r="AG147" s="54">
        <v>14.497463</v>
      </c>
      <c r="AH147" s="54">
        <v>14.788217</v>
      </c>
      <c r="AI147" s="54">
        <v>15.077717</v>
      </c>
      <c r="AJ147" s="54">
        <v>15.362883999999999</v>
      </c>
      <c r="AK147" s="75">
        <v>2.3E-2</v>
      </c>
    </row>
    <row r="148" spans="1:37">
      <c r="A148" s="54" t="s">
        <v>386</v>
      </c>
      <c r="B148" s="54" t="s">
        <v>452</v>
      </c>
      <c r="C148" s="54" t="s">
        <v>647</v>
      </c>
      <c r="D148" s="54" t="s">
        <v>503</v>
      </c>
      <c r="E148" s="54">
        <v>10.141359</v>
      </c>
      <c r="F148" s="54">
        <v>10.420812</v>
      </c>
      <c r="G148" s="54">
        <v>10.731890999999999</v>
      </c>
      <c r="H148" s="54">
        <v>11.055235</v>
      </c>
      <c r="I148" s="54">
        <v>11.359282</v>
      </c>
      <c r="J148" s="54">
        <v>11.654012</v>
      </c>
      <c r="K148" s="54">
        <v>11.936128999999999</v>
      </c>
      <c r="L148" s="54">
        <v>12.211738</v>
      </c>
      <c r="M148" s="54">
        <v>12.490475</v>
      </c>
      <c r="N148" s="54">
        <v>12.77928</v>
      </c>
      <c r="O148" s="54">
        <v>13.073078000000001</v>
      </c>
      <c r="P148" s="54">
        <v>13.369954999999999</v>
      </c>
      <c r="Q148" s="54">
        <v>13.662304000000001</v>
      </c>
      <c r="R148" s="54">
        <v>13.953943000000001</v>
      </c>
      <c r="S148" s="54">
        <v>14.264516</v>
      </c>
      <c r="T148" s="54">
        <v>14.585084</v>
      </c>
      <c r="U148" s="54">
        <v>14.907173</v>
      </c>
      <c r="V148" s="54">
        <v>15.230356</v>
      </c>
      <c r="W148" s="54">
        <v>15.560497</v>
      </c>
      <c r="X148" s="54">
        <v>15.895673</v>
      </c>
      <c r="Y148" s="54">
        <v>16.233886999999999</v>
      </c>
      <c r="Z148" s="54">
        <v>16.578002999999999</v>
      </c>
      <c r="AA148" s="54">
        <v>16.932165000000001</v>
      </c>
      <c r="AB148" s="54">
        <v>17.295604999999998</v>
      </c>
      <c r="AC148" s="54">
        <v>17.665236</v>
      </c>
      <c r="AD148" s="54">
        <v>18.039311999999999</v>
      </c>
      <c r="AE148" s="54">
        <v>18.418465000000001</v>
      </c>
      <c r="AF148" s="54">
        <v>18.804697000000001</v>
      </c>
      <c r="AG148" s="54">
        <v>19.187819999999999</v>
      </c>
      <c r="AH148" s="54">
        <v>19.572638999999999</v>
      </c>
      <c r="AI148" s="54">
        <v>19.955801000000001</v>
      </c>
      <c r="AJ148" s="54">
        <v>20.333228999999999</v>
      </c>
      <c r="AK148" s="75">
        <v>2.3E-2</v>
      </c>
    </row>
    <row r="149" spans="1:37">
      <c r="A149" s="54" t="s">
        <v>175</v>
      </c>
      <c r="B149" s="54" t="s">
        <v>453</v>
      </c>
      <c r="C149" s="54" t="s">
        <v>648</v>
      </c>
      <c r="D149" s="54" t="s">
        <v>503</v>
      </c>
      <c r="E149" s="54">
        <v>1881.0153809999999</v>
      </c>
      <c r="F149" s="54">
        <v>1947.80835</v>
      </c>
      <c r="G149" s="54">
        <v>2012.9490969999999</v>
      </c>
      <c r="H149" s="54">
        <v>2080.2370609999998</v>
      </c>
      <c r="I149" s="54">
        <v>2146.4240719999998</v>
      </c>
      <c r="J149" s="54">
        <v>2212.9396969999998</v>
      </c>
      <c r="K149" s="54">
        <v>2279.6416020000001</v>
      </c>
      <c r="L149" s="54">
        <v>2345.8703609999998</v>
      </c>
      <c r="M149" s="54">
        <v>2414.5358890000002</v>
      </c>
      <c r="N149" s="54">
        <v>2485.6147460000002</v>
      </c>
      <c r="O149" s="54">
        <v>2558.2653810000002</v>
      </c>
      <c r="P149" s="54">
        <v>2631.577393</v>
      </c>
      <c r="Q149" s="54">
        <v>2705.601318</v>
      </c>
      <c r="R149" s="54">
        <v>2780.179932</v>
      </c>
      <c r="S149" s="54">
        <v>2857.2609859999998</v>
      </c>
      <c r="T149" s="54">
        <v>2935.648682</v>
      </c>
      <c r="U149" s="54">
        <v>3014.0283199999999</v>
      </c>
      <c r="V149" s="54">
        <v>3093.1936040000001</v>
      </c>
      <c r="W149" s="54">
        <v>3173.580078</v>
      </c>
      <c r="X149" s="54">
        <v>3255.2858890000002</v>
      </c>
      <c r="Y149" s="54">
        <v>3337.9033199999999</v>
      </c>
      <c r="Z149" s="54">
        <v>3421.6308589999999</v>
      </c>
      <c r="AA149" s="54">
        <v>3508.6396479999999</v>
      </c>
      <c r="AB149" s="54">
        <v>3596.8745119999999</v>
      </c>
      <c r="AC149" s="54">
        <v>3685.820068</v>
      </c>
      <c r="AD149" s="54">
        <v>3775.2607419999999</v>
      </c>
      <c r="AE149" s="54">
        <v>3865.5166020000001</v>
      </c>
      <c r="AF149" s="54">
        <v>3957.3801269999999</v>
      </c>
      <c r="AG149" s="54">
        <v>4048.6484380000002</v>
      </c>
      <c r="AH149" s="54">
        <v>4141.6645509999998</v>
      </c>
      <c r="AI149" s="54">
        <v>4237.0351559999999</v>
      </c>
      <c r="AJ149" s="54">
        <v>4332.2763670000004</v>
      </c>
      <c r="AK149" s="75">
        <v>2.7E-2</v>
      </c>
    </row>
    <row r="150" spans="1:37">
      <c r="A150" s="54" t="s">
        <v>176</v>
      </c>
      <c r="B150" s="54"/>
      <c r="C150" s="54" t="s">
        <v>649</v>
      </c>
    </row>
    <row r="151" spans="1:37">
      <c r="A151" s="54" t="s">
        <v>454</v>
      </c>
      <c r="B151" s="54" t="s">
        <v>455</v>
      </c>
      <c r="C151" s="54" t="s">
        <v>650</v>
      </c>
      <c r="D151" s="54" t="s">
        <v>514</v>
      </c>
      <c r="E151" s="54">
        <v>1</v>
      </c>
      <c r="F151" s="54">
        <v>0</v>
      </c>
      <c r="G151" s="54">
        <v>0</v>
      </c>
      <c r="H151" s="54">
        <v>0</v>
      </c>
      <c r="I151" s="54">
        <v>0</v>
      </c>
      <c r="J151" s="54">
        <v>0</v>
      </c>
      <c r="K151" s="54">
        <v>0</v>
      </c>
      <c r="L151" s="54">
        <v>0</v>
      </c>
      <c r="M151" s="54">
        <v>0</v>
      </c>
      <c r="N151" s="54">
        <v>0</v>
      </c>
      <c r="O151" s="54">
        <v>0</v>
      </c>
      <c r="P151" s="54">
        <v>0</v>
      </c>
      <c r="Q151" s="54">
        <v>0</v>
      </c>
      <c r="R151" s="54">
        <v>0</v>
      </c>
      <c r="S151" s="54">
        <v>0</v>
      </c>
      <c r="T151" s="54">
        <v>0</v>
      </c>
      <c r="U151" s="54">
        <v>0</v>
      </c>
      <c r="V151" s="54">
        <v>0</v>
      </c>
      <c r="W151" s="54">
        <v>0</v>
      </c>
      <c r="X151" s="54">
        <v>0</v>
      </c>
      <c r="Y151" s="54">
        <v>0</v>
      </c>
      <c r="Z151" s="54">
        <v>0</v>
      </c>
      <c r="AA151" s="54">
        <v>0</v>
      </c>
      <c r="AB151" s="54">
        <v>0</v>
      </c>
      <c r="AC151" s="54">
        <v>0</v>
      </c>
      <c r="AD151" s="54">
        <v>0</v>
      </c>
      <c r="AE151" s="54">
        <v>0</v>
      </c>
      <c r="AF151" s="54">
        <v>0</v>
      </c>
      <c r="AG151" s="54">
        <v>0</v>
      </c>
      <c r="AH151" s="54">
        <v>0</v>
      </c>
      <c r="AI151" s="54">
        <v>0</v>
      </c>
      <c r="AJ151" s="54">
        <v>0</v>
      </c>
      <c r="AK151" s="54" t="s">
        <v>177</v>
      </c>
    </row>
    <row r="152" spans="1:37">
      <c r="A152" s="54" t="s">
        <v>456</v>
      </c>
      <c r="B152" s="54" t="s">
        <v>457</v>
      </c>
      <c r="C152" s="54" t="s">
        <v>651</v>
      </c>
      <c r="D152" s="54" t="s">
        <v>514</v>
      </c>
      <c r="E152" s="54">
        <v>0</v>
      </c>
      <c r="F152" s="54">
        <v>0.41699999999999998</v>
      </c>
      <c r="G152" s="54">
        <v>0.56299999999999994</v>
      </c>
      <c r="H152" s="54">
        <v>0.70799999999999996</v>
      </c>
      <c r="I152" s="54">
        <v>0.85399999999999998</v>
      </c>
      <c r="J152" s="54">
        <v>1</v>
      </c>
      <c r="K152" s="54">
        <v>0</v>
      </c>
      <c r="L152" s="54">
        <v>0</v>
      </c>
      <c r="M152" s="54">
        <v>0</v>
      </c>
      <c r="N152" s="54">
        <v>0</v>
      </c>
      <c r="O152" s="54">
        <v>0</v>
      </c>
      <c r="P152" s="54">
        <v>0</v>
      </c>
      <c r="Q152" s="54">
        <v>0</v>
      </c>
      <c r="R152" s="54">
        <v>0</v>
      </c>
      <c r="S152" s="54">
        <v>0</v>
      </c>
      <c r="T152" s="54">
        <v>0</v>
      </c>
      <c r="U152" s="54">
        <v>0</v>
      </c>
      <c r="V152" s="54">
        <v>0</v>
      </c>
      <c r="W152" s="54">
        <v>0</v>
      </c>
      <c r="X152" s="54">
        <v>0</v>
      </c>
      <c r="Y152" s="54">
        <v>0</v>
      </c>
      <c r="Z152" s="54">
        <v>0</v>
      </c>
      <c r="AA152" s="54">
        <v>0</v>
      </c>
      <c r="AB152" s="54">
        <v>0</v>
      </c>
      <c r="AC152" s="54">
        <v>0</v>
      </c>
      <c r="AD152" s="54">
        <v>0</v>
      </c>
      <c r="AE152" s="54">
        <v>0</v>
      </c>
      <c r="AF152" s="54">
        <v>0</v>
      </c>
      <c r="AG152" s="54">
        <v>0</v>
      </c>
      <c r="AH152" s="54">
        <v>0</v>
      </c>
      <c r="AI152" s="54">
        <v>0</v>
      </c>
      <c r="AJ152" s="54">
        <v>0</v>
      </c>
      <c r="AK152" s="54" t="s">
        <v>177</v>
      </c>
    </row>
    <row r="153" spans="1:37">
      <c r="A153" s="54" t="s">
        <v>458</v>
      </c>
      <c r="B153" s="54" t="s">
        <v>459</v>
      </c>
      <c r="C153" s="54" t="s">
        <v>652</v>
      </c>
      <c r="D153" s="54" t="s">
        <v>514</v>
      </c>
      <c r="E153" s="54">
        <v>0</v>
      </c>
      <c r="F153" s="54">
        <v>0</v>
      </c>
      <c r="G153" s="54">
        <v>0</v>
      </c>
      <c r="H153" s="54">
        <v>0</v>
      </c>
      <c r="I153" s="54">
        <v>0</v>
      </c>
      <c r="J153" s="54">
        <v>0</v>
      </c>
      <c r="K153" s="54">
        <v>0.5</v>
      </c>
      <c r="L153" s="54">
        <v>0.625</v>
      </c>
      <c r="M153" s="54">
        <v>0.75</v>
      </c>
      <c r="N153" s="54">
        <v>0.875</v>
      </c>
      <c r="O153" s="54">
        <v>1</v>
      </c>
      <c r="P153" s="54">
        <v>0</v>
      </c>
      <c r="Q153" s="54">
        <v>0</v>
      </c>
      <c r="R153" s="54">
        <v>0</v>
      </c>
      <c r="S153" s="54">
        <v>0</v>
      </c>
      <c r="T153" s="54">
        <v>0</v>
      </c>
      <c r="U153" s="54">
        <v>0</v>
      </c>
      <c r="V153" s="54">
        <v>0</v>
      </c>
      <c r="W153" s="54">
        <v>0</v>
      </c>
      <c r="X153" s="54">
        <v>0</v>
      </c>
      <c r="Y153" s="54">
        <v>0</v>
      </c>
      <c r="Z153" s="54">
        <v>0</v>
      </c>
      <c r="AA153" s="54">
        <v>0</v>
      </c>
      <c r="AB153" s="54">
        <v>0</v>
      </c>
      <c r="AC153" s="54">
        <v>0</v>
      </c>
      <c r="AD153" s="54">
        <v>0</v>
      </c>
      <c r="AE153" s="54">
        <v>0</v>
      </c>
      <c r="AF153" s="54">
        <v>0</v>
      </c>
      <c r="AG153" s="54">
        <v>0</v>
      </c>
      <c r="AH153" s="54">
        <v>0</v>
      </c>
      <c r="AI153" s="54">
        <v>0</v>
      </c>
      <c r="AJ153" s="54">
        <v>0</v>
      </c>
      <c r="AK153" s="54" t="s">
        <v>177</v>
      </c>
    </row>
    <row r="154" spans="1:37">
      <c r="A154" s="54" t="s">
        <v>460</v>
      </c>
      <c r="B154" s="54" t="s">
        <v>461</v>
      </c>
      <c r="C154" s="54" t="s">
        <v>653</v>
      </c>
      <c r="D154" s="54" t="s">
        <v>514</v>
      </c>
      <c r="E154" s="54">
        <v>0</v>
      </c>
      <c r="F154" s="54">
        <v>0</v>
      </c>
      <c r="G154" s="54">
        <v>0</v>
      </c>
      <c r="H154" s="54">
        <v>0</v>
      </c>
      <c r="I154" s="54">
        <v>0</v>
      </c>
      <c r="J154" s="54">
        <v>0</v>
      </c>
      <c r="K154" s="54">
        <v>0</v>
      </c>
      <c r="L154" s="54">
        <v>0</v>
      </c>
      <c r="M154" s="54">
        <v>0</v>
      </c>
      <c r="N154" s="54">
        <v>0</v>
      </c>
      <c r="O154" s="54">
        <v>0</v>
      </c>
      <c r="P154" s="54">
        <v>0.85699999999999998</v>
      </c>
      <c r="Q154" s="54">
        <v>0.89300000000000002</v>
      </c>
      <c r="R154" s="54">
        <v>0.92900000000000005</v>
      </c>
      <c r="S154" s="54">
        <v>0.96399999999999997</v>
      </c>
      <c r="T154" s="54">
        <v>1</v>
      </c>
      <c r="U154" s="54">
        <v>0</v>
      </c>
      <c r="V154" s="54">
        <v>0</v>
      </c>
      <c r="W154" s="54">
        <v>0</v>
      </c>
      <c r="X154" s="54">
        <v>0</v>
      </c>
      <c r="Y154" s="54">
        <v>0</v>
      </c>
      <c r="Z154" s="54">
        <v>0</v>
      </c>
      <c r="AA154" s="54">
        <v>0</v>
      </c>
      <c r="AB154" s="54">
        <v>0</v>
      </c>
      <c r="AC154" s="54">
        <v>0</v>
      </c>
      <c r="AD154" s="54">
        <v>0</v>
      </c>
      <c r="AE154" s="54">
        <v>0</v>
      </c>
      <c r="AF154" s="54">
        <v>0</v>
      </c>
      <c r="AG154" s="54">
        <v>0</v>
      </c>
      <c r="AH154" s="54">
        <v>0</v>
      </c>
      <c r="AI154" s="54">
        <v>0</v>
      </c>
      <c r="AJ154" s="54">
        <v>0</v>
      </c>
      <c r="AK154" s="54" t="s">
        <v>177</v>
      </c>
    </row>
    <row r="155" spans="1:37">
      <c r="A155" s="54" t="s">
        <v>462</v>
      </c>
      <c r="B155" s="54" t="s">
        <v>463</v>
      </c>
      <c r="C155" s="54" t="s">
        <v>654</v>
      </c>
      <c r="D155" s="54" t="s">
        <v>514</v>
      </c>
      <c r="E155" s="54">
        <v>0</v>
      </c>
      <c r="F155" s="54">
        <v>0</v>
      </c>
      <c r="G155" s="54">
        <v>0</v>
      </c>
      <c r="H155" s="54">
        <v>0</v>
      </c>
      <c r="I155" s="54">
        <v>0</v>
      </c>
      <c r="J155" s="54">
        <v>0</v>
      </c>
      <c r="K155" s="54">
        <v>0</v>
      </c>
      <c r="L155" s="54">
        <v>0</v>
      </c>
      <c r="M155" s="54">
        <v>0</v>
      </c>
      <c r="N155" s="54">
        <v>0</v>
      </c>
      <c r="O155" s="54">
        <v>0</v>
      </c>
      <c r="P155" s="54">
        <v>0</v>
      </c>
      <c r="Q155" s="54">
        <v>0</v>
      </c>
      <c r="R155" s="54">
        <v>0</v>
      </c>
      <c r="S155" s="54">
        <v>0</v>
      </c>
      <c r="T155" s="54">
        <v>0</v>
      </c>
      <c r="U155" s="54">
        <v>0.82399999999999995</v>
      </c>
      <c r="V155" s="54">
        <v>0.85899999999999999</v>
      </c>
      <c r="W155" s="54">
        <v>0.89400000000000002</v>
      </c>
      <c r="X155" s="54">
        <v>0.92900000000000005</v>
      </c>
      <c r="Y155" s="54">
        <v>0.96499999999999997</v>
      </c>
      <c r="Z155" s="54">
        <v>1</v>
      </c>
      <c r="AA155" s="54">
        <v>1</v>
      </c>
      <c r="AB155" s="54">
        <v>1</v>
      </c>
      <c r="AC155" s="54">
        <v>1</v>
      </c>
      <c r="AD155" s="54">
        <v>1</v>
      </c>
      <c r="AE155" s="54">
        <v>1</v>
      </c>
      <c r="AF155" s="54">
        <v>1</v>
      </c>
      <c r="AG155" s="54">
        <v>1</v>
      </c>
      <c r="AH155" s="54">
        <v>1</v>
      </c>
      <c r="AI155" s="54">
        <v>1</v>
      </c>
      <c r="AJ155" s="54">
        <v>1</v>
      </c>
      <c r="AK155" s="54" t="s">
        <v>177</v>
      </c>
    </row>
    <row r="156" spans="1:37">
      <c r="A156" s="54" t="s">
        <v>464</v>
      </c>
      <c r="B156" s="54" t="s">
        <v>465</v>
      </c>
      <c r="C156" s="54" t="s">
        <v>655</v>
      </c>
      <c r="D156" s="54" t="s">
        <v>514</v>
      </c>
      <c r="E156" s="54">
        <v>7.4999999999999993E-5</v>
      </c>
      <c r="F156" s="54">
        <v>7.4999999999999993E-5</v>
      </c>
      <c r="G156" s="54">
        <v>7.4999999999999993E-5</v>
      </c>
      <c r="H156" s="54">
        <v>7.4999999999999993E-5</v>
      </c>
      <c r="I156" s="54">
        <v>7.4999999999999993E-5</v>
      </c>
      <c r="J156" s="54">
        <v>7.4999999999999993E-5</v>
      </c>
      <c r="K156" s="54">
        <v>7.4999999999999993E-5</v>
      </c>
      <c r="L156" s="54">
        <v>7.4999999999999993E-5</v>
      </c>
      <c r="M156" s="54">
        <v>7.4999999999999993E-5</v>
      </c>
      <c r="N156" s="54">
        <v>7.4999999999999993E-5</v>
      </c>
      <c r="O156" s="54">
        <v>7.4999999999999993E-5</v>
      </c>
      <c r="P156" s="54">
        <v>7.4999999999999993E-5</v>
      </c>
      <c r="Q156" s="54">
        <v>7.4999999999999993E-5</v>
      </c>
      <c r="R156" s="54">
        <v>7.4999999999999993E-5</v>
      </c>
      <c r="S156" s="54">
        <v>7.4999999999999993E-5</v>
      </c>
      <c r="T156" s="54">
        <v>7.4999999999999993E-5</v>
      </c>
      <c r="U156" s="54">
        <v>7.4999999999999993E-5</v>
      </c>
      <c r="V156" s="54">
        <v>7.4999999999999993E-5</v>
      </c>
      <c r="W156" s="54">
        <v>7.4999999999999993E-5</v>
      </c>
      <c r="X156" s="54">
        <v>7.4999999999999993E-5</v>
      </c>
      <c r="Y156" s="54">
        <v>7.4999999999999993E-5</v>
      </c>
      <c r="Z156" s="54">
        <v>7.4999999999999993E-5</v>
      </c>
      <c r="AA156" s="54">
        <v>7.4999999999999993E-5</v>
      </c>
      <c r="AB156" s="54">
        <v>7.4999999999999993E-5</v>
      </c>
      <c r="AC156" s="54">
        <v>7.4999999999999993E-5</v>
      </c>
      <c r="AD156" s="54">
        <v>7.4999999999999993E-5</v>
      </c>
      <c r="AE156" s="54">
        <v>7.4999999999999993E-5</v>
      </c>
      <c r="AF156" s="54">
        <v>7.4999999999999993E-5</v>
      </c>
      <c r="AG156" s="54">
        <v>7.4999999999999993E-5</v>
      </c>
      <c r="AH156" s="54">
        <v>7.4999999999999993E-5</v>
      </c>
      <c r="AI156" s="54">
        <v>7.4999999999999993E-5</v>
      </c>
      <c r="AJ156" s="54">
        <v>7.4999999999999993E-5</v>
      </c>
      <c r="AK156" s="75">
        <v>0</v>
      </c>
    </row>
    <row r="157" spans="1:37">
      <c r="A157" s="54" t="s">
        <v>466</v>
      </c>
      <c r="B157" s="54" t="s">
        <v>467</v>
      </c>
      <c r="C157" s="54" t="s">
        <v>656</v>
      </c>
      <c r="D157" s="54" t="s">
        <v>514</v>
      </c>
      <c r="E157" s="54">
        <v>7.4999999999999993E-5</v>
      </c>
      <c r="F157" s="54">
        <v>7.4999999999999993E-5</v>
      </c>
      <c r="G157" s="54">
        <v>7.4999999999999993E-5</v>
      </c>
      <c r="H157" s="54">
        <v>7.4999999999999993E-5</v>
      </c>
      <c r="I157" s="54">
        <v>7.4999999999999993E-5</v>
      </c>
      <c r="J157" s="54">
        <v>7.4999999999999993E-5</v>
      </c>
      <c r="K157" s="54">
        <v>7.4999999999999993E-5</v>
      </c>
      <c r="L157" s="54">
        <v>7.4999999999999993E-5</v>
      </c>
      <c r="M157" s="54">
        <v>7.4999999999999993E-5</v>
      </c>
      <c r="N157" s="54">
        <v>7.4999999999999993E-5</v>
      </c>
      <c r="O157" s="54">
        <v>7.4999999999999993E-5</v>
      </c>
      <c r="P157" s="54">
        <v>1.16E-4</v>
      </c>
      <c r="Q157" s="54">
        <v>1.95E-4</v>
      </c>
      <c r="R157" s="54">
        <v>3.0200000000000002E-4</v>
      </c>
      <c r="S157" s="54">
        <v>4.9399999999999997E-4</v>
      </c>
      <c r="T157" s="54">
        <v>7.7499999999999997E-4</v>
      </c>
      <c r="U157" s="54">
        <v>1.212E-3</v>
      </c>
      <c r="V157" s="54">
        <v>1.8749999999999999E-3</v>
      </c>
      <c r="W157" s="54">
        <v>3.0590000000000001E-3</v>
      </c>
      <c r="X157" s="54">
        <v>4.692E-3</v>
      </c>
      <c r="Y157" s="54">
        <v>7.2500000000000004E-3</v>
      </c>
      <c r="Z157" s="54">
        <v>1.1997000000000001E-2</v>
      </c>
      <c r="AA157" s="54">
        <v>1.8186000000000001E-2</v>
      </c>
      <c r="AB157" s="54">
        <v>2.9474E-2</v>
      </c>
      <c r="AC157" s="54">
        <v>4.4544E-2</v>
      </c>
      <c r="AD157" s="54">
        <v>6.3572000000000004E-2</v>
      </c>
      <c r="AE157" s="54">
        <v>9.4051999999999997E-2</v>
      </c>
      <c r="AF157" s="54">
        <v>0.13434599999999999</v>
      </c>
      <c r="AG157" s="54">
        <v>0.185665</v>
      </c>
      <c r="AH157" s="54">
        <v>0.24962999999999999</v>
      </c>
      <c r="AI157" s="54">
        <v>0.328901</v>
      </c>
      <c r="AJ157" s="54">
        <v>0.411248</v>
      </c>
      <c r="AK157" s="75">
        <v>0.32</v>
      </c>
    </row>
    <row r="158" spans="1:37">
      <c r="A158" s="54" t="s">
        <v>468</v>
      </c>
      <c r="B158" s="54" t="s">
        <v>469</v>
      </c>
      <c r="C158" s="54" t="s">
        <v>657</v>
      </c>
      <c r="D158" s="54" t="s">
        <v>514</v>
      </c>
      <c r="E158" s="54">
        <v>7.4999999999999993E-5</v>
      </c>
      <c r="F158" s="54">
        <v>7.4999999999999993E-5</v>
      </c>
      <c r="G158" s="54">
        <v>7.4999999999999993E-5</v>
      </c>
      <c r="H158" s="54">
        <v>7.4999999999999993E-5</v>
      </c>
      <c r="I158" s="54">
        <v>7.4999999999999993E-5</v>
      </c>
      <c r="J158" s="54">
        <v>7.4999999999999993E-5</v>
      </c>
      <c r="K158" s="54">
        <v>7.4999999999999993E-5</v>
      </c>
      <c r="L158" s="54">
        <v>7.4999999999999993E-5</v>
      </c>
      <c r="M158" s="54">
        <v>7.4999999999999993E-5</v>
      </c>
      <c r="N158" s="54">
        <v>7.4999999999999993E-5</v>
      </c>
      <c r="O158" s="54">
        <v>7.4999999999999993E-5</v>
      </c>
      <c r="P158" s="54">
        <v>7.4999999999999993E-5</v>
      </c>
      <c r="Q158" s="54">
        <v>7.4999999999999993E-5</v>
      </c>
      <c r="R158" s="54">
        <v>7.4999999999999993E-5</v>
      </c>
      <c r="S158" s="54">
        <v>7.4999999999999993E-5</v>
      </c>
      <c r="T158" s="54">
        <v>7.4999999999999993E-5</v>
      </c>
      <c r="U158" s="54">
        <v>7.4999999999999993E-5</v>
      </c>
      <c r="V158" s="54">
        <v>7.4999999999999993E-5</v>
      </c>
      <c r="W158" s="54">
        <v>7.4999999999999993E-5</v>
      </c>
      <c r="X158" s="54">
        <v>7.4999999999999993E-5</v>
      </c>
      <c r="Y158" s="54">
        <v>7.4999999999999993E-5</v>
      </c>
      <c r="Z158" s="54">
        <v>7.4999999999999993E-5</v>
      </c>
      <c r="AA158" s="54">
        <v>7.4999999999999993E-5</v>
      </c>
      <c r="AB158" s="54">
        <v>7.4999999999999993E-5</v>
      </c>
      <c r="AC158" s="54">
        <v>7.4999999999999993E-5</v>
      </c>
      <c r="AD158" s="54">
        <v>7.4999999999999993E-5</v>
      </c>
      <c r="AE158" s="54">
        <v>7.4999999999999993E-5</v>
      </c>
      <c r="AF158" s="54">
        <v>7.4999999999999993E-5</v>
      </c>
      <c r="AG158" s="54">
        <v>7.4999999999999993E-5</v>
      </c>
      <c r="AH158" s="54">
        <v>7.4999999999999993E-5</v>
      </c>
      <c r="AI158" s="54">
        <v>7.4999999999999993E-5</v>
      </c>
      <c r="AJ158" s="54">
        <v>7.4999999999999993E-5</v>
      </c>
      <c r="AK158" s="75">
        <v>0</v>
      </c>
    </row>
    <row r="159" spans="1:37">
      <c r="A159" s="54" t="s">
        <v>470</v>
      </c>
      <c r="B159" s="54" t="s">
        <v>471</v>
      </c>
      <c r="C159" s="54" t="s">
        <v>658</v>
      </c>
      <c r="D159" s="54" t="s">
        <v>514</v>
      </c>
      <c r="E159" s="54">
        <v>7.4999999999999993E-5</v>
      </c>
      <c r="F159" s="54">
        <v>7.4999999999999993E-5</v>
      </c>
      <c r="G159" s="54">
        <v>7.4999999999999993E-5</v>
      </c>
      <c r="H159" s="54">
        <v>7.4999999999999993E-5</v>
      </c>
      <c r="I159" s="54">
        <v>7.4999999999999993E-5</v>
      </c>
      <c r="J159" s="54">
        <v>7.4999999999999993E-5</v>
      </c>
      <c r="K159" s="54">
        <v>7.4999999999999993E-5</v>
      </c>
      <c r="L159" s="54">
        <v>7.4999999999999993E-5</v>
      </c>
      <c r="M159" s="54">
        <v>7.4999999999999993E-5</v>
      </c>
      <c r="N159" s="54">
        <v>7.4999999999999993E-5</v>
      </c>
      <c r="O159" s="54">
        <v>7.4999999999999993E-5</v>
      </c>
      <c r="P159" s="54">
        <v>7.4999999999999993E-5</v>
      </c>
      <c r="Q159" s="54">
        <v>7.4999999999999993E-5</v>
      </c>
      <c r="R159" s="54">
        <v>7.4999999999999993E-5</v>
      </c>
      <c r="S159" s="54">
        <v>7.4999999999999993E-5</v>
      </c>
      <c r="T159" s="54">
        <v>7.4999999999999993E-5</v>
      </c>
      <c r="U159" s="54">
        <v>7.4999999999999993E-5</v>
      </c>
      <c r="V159" s="54">
        <v>7.4999999999999993E-5</v>
      </c>
      <c r="W159" s="54">
        <v>7.4999999999999993E-5</v>
      </c>
      <c r="X159" s="54">
        <v>7.4999999999999993E-5</v>
      </c>
      <c r="Y159" s="54">
        <v>7.4999999999999993E-5</v>
      </c>
      <c r="Z159" s="54">
        <v>7.4999999999999993E-5</v>
      </c>
      <c r="AA159" s="54">
        <v>7.4999999999999993E-5</v>
      </c>
      <c r="AB159" s="54">
        <v>7.4999999999999993E-5</v>
      </c>
      <c r="AC159" s="54">
        <v>7.4999999999999993E-5</v>
      </c>
      <c r="AD159" s="54">
        <v>7.4999999999999993E-5</v>
      </c>
      <c r="AE159" s="54">
        <v>7.4999999999999993E-5</v>
      </c>
      <c r="AF159" s="54">
        <v>7.4999999999999993E-5</v>
      </c>
      <c r="AG159" s="54">
        <v>7.4999999999999993E-5</v>
      </c>
      <c r="AH159" s="54">
        <v>7.4999999999999993E-5</v>
      </c>
      <c r="AI159" s="54">
        <v>7.4999999999999993E-5</v>
      </c>
      <c r="AJ159" s="54">
        <v>7.4999999999999993E-5</v>
      </c>
      <c r="AK159" s="75">
        <v>0</v>
      </c>
    </row>
    <row r="160" spans="1:37">
      <c r="A160" s="54" t="s">
        <v>472</v>
      </c>
      <c r="B160" s="54"/>
      <c r="C160" s="54" t="s">
        <v>659</v>
      </c>
    </row>
    <row r="161" spans="1:37">
      <c r="A161" s="54" t="s">
        <v>473</v>
      </c>
      <c r="B161" s="54"/>
      <c r="C161" s="54" t="s">
        <v>660</v>
      </c>
    </row>
    <row r="162" spans="1:37">
      <c r="A162" s="54" t="s">
        <v>382</v>
      </c>
      <c r="B162" s="54" t="s">
        <v>474</v>
      </c>
      <c r="C162" s="54" t="s">
        <v>661</v>
      </c>
      <c r="D162" s="54" t="s">
        <v>662</v>
      </c>
      <c r="E162" s="54">
        <v>78.050338999999994</v>
      </c>
      <c r="F162" s="54">
        <v>78.051865000000006</v>
      </c>
      <c r="G162" s="54">
        <v>78.718902999999997</v>
      </c>
      <c r="H162" s="54">
        <v>79.381386000000006</v>
      </c>
      <c r="I162" s="54">
        <v>80.048416000000003</v>
      </c>
      <c r="J162" s="54">
        <v>80.715462000000002</v>
      </c>
      <c r="K162" s="54">
        <v>80.715462000000002</v>
      </c>
      <c r="L162" s="54">
        <v>81.857658000000001</v>
      </c>
      <c r="M162" s="54">
        <v>82.999863000000005</v>
      </c>
      <c r="N162" s="54">
        <v>84.142043999999999</v>
      </c>
      <c r="O162" s="54">
        <v>85.284240999999994</v>
      </c>
      <c r="P162" s="54">
        <v>85.282775999999998</v>
      </c>
      <c r="Q162" s="54">
        <v>85.666686999999996</v>
      </c>
      <c r="R162" s="54">
        <v>86.050606000000002</v>
      </c>
      <c r="S162" s="54">
        <v>86.424019000000001</v>
      </c>
      <c r="T162" s="54">
        <v>86.808228</v>
      </c>
      <c r="U162" s="54">
        <v>86.814980000000006</v>
      </c>
      <c r="V162" s="54">
        <v>87.269065999999995</v>
      </c>
      <c r="W162" s="54">
        <v>87.723938000000004</v>
      </c>
      <c r="X162" s="54">
        <v>88.179496999999998</v>
      </c>
      <c r="Y162" s="54">
        <v>88.649399000000003</v>
      </c>
      <c r="Z162" s="54">
        <v>89.109711000000004</v>
      </c>
      <c r="AA162" s="54">
        <v>89.119124999999997</v>
      </c>
      <c r="AB162" s="54">
        <v>89.136322000000007</v>
      </c>
      <c r="AC162" s="54">
        <v>89.159271000000004</v>
      </c>
      <c r="AD162" s="54">
        <v>89.188263000000006</v>
      </c>
      <c r="AE162" s="54">
        <v>89.234665000000007</v>
      </c>
      <c r="AF162" s="54">
        <v>89.296042999999997</v>
      </c>
      <c r="AG162" s="54">
        <v>89.374184</v>
      </c>
      <c r="AH162" s="54">
        <v>89.471603000000002</v>
      </c>
      <c r="AI162" s="54">
        <v>89.592322999999993</v>
      </c>
      <c r="AJ162" s="54">
        <v>89.717735000000005</v>
      </c>
      <c r="AK162" s="75">
        <v>5.0000000000000001E-3</v>
      </c>
    </row>
    <row r="163" spans="1:37">
      <c r="A163" s="54" t="s">
        <v>384</v>
      </c>
      <c r="B163" s="54" t="s">
        <v>475</v>
      </c>
      <c r="C163" s="54" t="s">
        <v>663</v>
      </c>
      <c r="D163" s="54" t="s">
        <v>662</v>
      </c>
      <c r="E163" s="54">
        <v>76.175803999999999</v>
      </c>
      <c r="F163" s="54">
        <v>76.177306999999999</v>
      </c>
      <c r="G163" s="54">
        <v>76.828322999999997</v>
      </c>
      <c r="H163" s="54">
        <v>77.474884000000003</v>
      </c>
      <c r="I163" s="54">
        <v>78.125907999999995</v>
      </c>
      <c r="J163" s="54">
        <v>78.776923999999994</v>
      </c>
      <c r="K163" s="54">
        <v>78.776923999999994</v>
      </c>
      <c r="L163" s="54">
        <v>79.891693000000004</v>
      </c>
      <c r="M163" s="54">
        <v>81.006461999999999</v>
      </c>
      <c r="N163" s="54">
        <v>82.121216000000004</v>
      </c>
      <c r="O163" s="54">
        <v>83.235977000000005</v>
      </c>
      <c r="P163" s="54">
        <v>83.234549999999999</v>
      </c>
      <c r="Q163" s="54">
        <v>83.609238000000005</v>
      </c>
      <c r="R163" s="54">
        <v>83.983947999999998</v>
      </c>
      <c r="S163" s="54">
        <v>84.348388999999997</v>
      </c>
      <c r="T163" s="54">
        <v>84.723372999999995</v>
      </c>
      <c r="U163" s="54">
        <v>84.729950000000002</v>
      </c>
      <c r="V163" s="54">
        <v>85.173141000000001</v>
      </c>
      <c r="W163" s="54">
        <v>85.617087999999995</v>
      </c>
      <c r="X163" s="54">
        <v>86.061706999999998</v>
      </c>
      <c r="Y163" s="54">
        <v>86.520308999999997</v>
      </c>
      <c r="Z163" s="54">
        <v>86.969566</v>
      </c>
      <c r="AA163" s="54">
        <v>86.978759999999994</v>
      </c>
      <c r="AB163" s="54">
        <v>86.995543999999995</v>
      </c>
      <c r="AC163" s="54">
        <v>87.017944</v>
      </c>
      <c r="AD163" s="54">
        <v>87.046227000000002</v>
      </c>
      <c r="AE163" s="54">
        <v>87.091521999999998</v>
      </c>
      <c r="AF163" s="54">
        <v>87.151420999999999</v>
      </c>
      <c r="AG163" s="54">
        <v>87.227692000000005</v>
      </c>
      <c r="AH163" s="54">
        <v>87.322761999999997</v>
      </c>
      <c r="AI163" s="54">
        <v>87.440582000000006</v>
      </c>
      <c r="AJ163" s="54">
        <v>87.563004000000006</v>
      </c>
      <c r="AK163" s="75">
        <v>5.0000000000000001E-3</v>
      </c>
    </row>
    <row r="164" spans="1:37">
      <c r="A164" s="54" t="s">
        <v>386</v>
      </c>
      <c r="B164" s="54" t="s">
        <v>476</v>
      </c>
      <c r="C164" s="54" t="s">
        <v>664</v>
      </c>
      <c r="D164" s="54" t="s">
        <v>662</v>
      </c>
      <c r="E164" s="54">
        <v>49.841014999999999</v>
      </c>
      <c r="F164" s="54">
        <v>49.841991</v>
      </c>
      <c r="G164" s="54">
        <v>50.267947999999997</v>
      </c>
      <c r="H164" s="54">
        <v>50.690983000000003</v>
      </c>
      <c r="I164" s="54">
        <v>51.116942999999999</v>
      </c>
      <c r="J164" s="54">
        <v>51.542900000000003</v>
      </c>
      <c r="K164" s="54">
        <v>51.542900000000003</v>
      </c>
      <c r="L164" s="54">
        <v>52.272281999999997</v>
      </c>
      <c r="M164" s="54">
        <v>53.001658999999997</v>
      </c>
      <c r="N164" s="54">
        <v>53.731032999999996</v>
      </c>
      <c r="O164" s="54">
        <v>54.460406999999996</v>
      </c>
      <c r="P164" s="54">
        <v>54.459473000000003</v>
      </c>
      <c r="Q164" s="54">
        <v>54.704628</v>
      </c>
      <c r="R164" s="54">
        <v>54.949795000000002</v>
      </c>
      <c r="S164" s="54">
        <v>55.188243999999997</v>
      </c>
      <c r="T164" s="54">
        <v>55.433593999999999</v>
      </c>
      <c r="U164" s="54">
        <v>55.437900999999997</v>
      </c>
      <c r="V164" s="54">
        <v>55.727874999999997</v>
      </c>
      <c r="W164" s="54">
        <v>56.018340999999999</v>
      </c>
      <c r="X164" s="54">
        <v>56.309249999999999</v>
      </c>
      <c r="Y164" s="54">
        <v>56.609318000000002</v>
      </c>
      <c r="Z164" s="54">
        <v>56.903252000000002</v>
      </c>
      <c r="AA164" s="54">
        <v>56.909275000000001</v>
      </c>
      <c r="AB164" s="54">
        <v>56.920254</v>
      </c>
      <c r="AC164" s="54">
        <v>56.934905999999998</v>
      </c>
      <c r="AD164" s="54">
        <v>56.953415</v>
      </c>
      <c r="AE164" s="54">
        <v>56.983046999999999</v>
      </c>
      <c r="AF164" s="54">
        <v>57.022243000000003</v>
      </c>
      <c r="AG164" s="54">
        <v>57.072147000000001</v>
      </c>
      <c r="AH164" s="54">
        <v>57.134354000000002</v>
      </c>
      <c r="AI164" s="54">
        <v>57.211444999999998</v>
      </c>
      <c r="AJ164" s="54">
        <v>57.291527000000002</v>
      </c>
      <c r="AK164" s="75">
        <v>5.0000000000000001E-3</v>
      </c>
    </row>
    <row r="165" spans="1:37">
      <c r="A165" s="54" t="s">
        <v>477</v>
      </c>
      <c r="B165" s="54" t="s">
        <v>478</v>
      </c>
      <c r="C165" s="54" t="s">
        <v>665</v>
      </c>
      <c r="D165" s="54" t="s">
        <v>662</v>
      </c>
      <c r="E165" s="54">
        <v>73.842483999999999</v>
      </c>
      <c r="F165" s="54">
        <v>73.923203000000001</v>
      </c>
      <c r="G165" s="54">
        <v>74.633232000000007</v>
      </c>
      <c r="H165" s="54">
        <v>75.338356000000005</v>
      </c>
      <c r="I165" s="54">
        <v>76.047386000000003</v>
      </c>
      <c r="J165" s="54">
        <v>76.756157000000002</v>
      </c>
      <c r="K165" s="54">
        <v>76.829727000000005</v>
      </c>
      <c r="L165" s="54">
        <v>77.990004999999996</v>
      </c>
      <c r="M165" s="54">
        <v>79.150863999999999</v>
      </c>
      <c r="N165" s="54">
        <v>80.312256000000005</v>
      </c>
      <c r="O165" s="54">
        <v>81.474204999999998</v>
      </c>
      <c r="P165" s="54">
        <v>81.543128999999993</v>
      </c>
      <c r="Q165" s="54">
        <v>81.979438999999999</v>
      </c>
      <c r="R165" s="54">
        <v>82.415024000000003</v>
      </c>
      <c r="S165" s="54">
        <v>82.839775000000003</v>
      </c>
      <c r="T165" s="54">
        <v>83.274101000000002</v>
      </c>
      <c r="U165" s="54">
        <v>83.345329000000007</v>
      </c>
      <c r="V165" s="54">
        <v>83.845107999999996</v>
      </c>
      <c r="W165" s="54">
        <v>84.345039</v>
      </c>
      <c r="X165" s="54">
        <v>84.845070000000007</v>
      </c>
      <c r="Y165" s="54">
        <v>85.358345</v>
      </c>
      <c r="Z165" s="54">
        <v>85.861846999999997</v>
      </c>
      <c r="AA165" s="54">
        <v>85.924858</v>
      </c>
      <c r="AB165" s="54">
        <v>85.994185999999999</v>
      </c>
      <c r="AC165" s="54">
        <v>86.067902000000004</v>
      </c>
      <c r="AD165" s="54">
        <v>86.146300999999994</v>
      </c>
      <c r="AE165" s="54">
        <v>86.240425000000002</v>
      </c>
      <c r="AF165" s="54">
        <v>86.347938999999997</v>
      </c>
      <c r="AG165" s="54">
        <v>86.470618999999999</v>
      </c>
      <c r="AH165" s="54">
        <v>86.610930999999994</v>
      </c>
      <c r="AI165" s="54">
        <v>86.772812000000002</v>
      </c>
      <c r="AJ165" s="54">
        <v>86.938164</v>
      </c>
      <c r="AK165" s="75">
        <v>5.0000000000000001E-3</v>
      </c>
    </row>
    <row r="166" spans="1:37">
      <c r="A166" s="54" t="s">
        <v>479</v>
      </c>
      <c r="B166" s="54"/>
      <c r="C166" s="54" t="s">
        <v>666</v>
      </c>
    </row>
    <row r="167" spans="1:37">
      <c r="A167" s="54" t="s">
        <v>382</v>
      </c>
      <c r="B167" s="54" t="s">
        <v>480</v>
      </c>
      <c r="C167" s="54" t="s">
        <v>667</v>
      </c>
      <c r="D167" s="54" t="s">
        <v>662</v>
      </c>
      <c r="E167" s="54">
        <v>74.640236000000002</v>
      </c>
      <c r="F167" s="54">
        <v>74.901672000000005</v>
      </c>
      <c r="G167" s="54">
        <v>75.153091000000003</v>
      </c>
      <c r="H167" s="54">
        <v>75.407104000000004</v>
      </c>
      <c r="I167" s="54">
        <v>75.678635</v>
      </c>
      <c r="J167" s="54">
        <v>75.959098999999995</v>
      </c>
      <c r="K167" s="54">
        <v>76.236571999999995</v>
      </c>
      <c r="L167" s="54">
        <v>76.550064000000006</v>
      </c>
      <c r="M167" s="54">
        <v>76.904021999999998</v>
      </c>
      <c r="N167" s="54">
        <v>77.290833000000006</v>
      </c>
      <c r="O167" s="54">
        <v>77.706192000000001</v>
      </c>
      <c r="P167" s="54">
        <v>78.115257</v>
      </c>
      <c r="Q167" s="54">
        <v>78.527596000000003</v>
      </c>
      <c r="R167" s="54">
        <v>78.949623000000003</v>
      </c>
      <c r="S167" s="54">
        <v>79.377724000000001</v>
      </c>
      <c r="T167" s="54">
        <v>79.811042999999998</v>
      </c>
      <c r="U167" s="54">
        <v>80.247444000000002</v>
      </c>
      <c r="V167" s="54">
        <v>80.681015000000002</v>
      </c>
      <c r="W167" s="54">
        <v>81.125259</v>
      </c>
      <c r="X167" s="54">
        <v>81.580162000000001</v>
      </c>
      <c r="Y167" s="54">
        <v>82.045188999999993</v>
      </c>
      <c r="Z167" s="54">
        <v>82.514876999999998</v>
      </c>
      <c r="AA167" s="54">
        <v>82.967315999999997</v>
      </c>
      <c r="AB167" s="54">
        <v>83.400199999999998</v>
      </c>
      <c r="AC167" s="54">
        <v>83.813896</v>
      </c>
      <c r="AD167" s="54">
        <v>84.203002999999995</v>
      </c>
      <c r="AE167" s="54">
        <v>84.575737000000004</v>
      </c>
      <c r="AF167" s="54">
        <v>84.928657999999999</v>
      </c>
      <c r="AG167" s="54">
        <v>85.272491000000002</v>
      </c>
      <c r="AH167" s="54">
        <v>85.605095000000006</v>
      </c>
      <c r="AI167" s="54">
        <v>85.930412000000004</v>
      </c>
      <c r="AJ167" s="54">
        <v>86.251366000000004</v>
      </c>
      <c r="AK167" s="75">
        <v>5.0000000000000001E-3</v>
      </c>
    </row>
    <row r="168" spans="1:37">
      <c r="A168" s="54" t="s">
        <v>384</v>
      </c>
      <c r="B168" s="54" t="s">
        <v>481</v>
      </c>
      <c r="C168" s="54" t="s">
        <v>668</v>
      </c>
      <c r="D168" s="54" t="s">
        <v>662</v>
      </c>
      <c r="E168" s="54">
        <v>72.538398999999998</v>
      </c>
      <c r="F168" s="54">
        <v>72.829459999999997</v>
      </c>
      <c r="G168" s="54">
        <v>73.130882</v>
      </c>
      <c r="H168" s="54">
        <v>73.440453000000005</v>
      </c>
      <c r="I168" s="54">
        <v>73.741837000000004</v>
      </c>
      <c r="J168" s="54">
        <v>74.091637000000006</v>
      </c>
      <c r="K168" s="54">
        <v>74.426772999999997</v>
      </c>
      <c r="L168" s="54">
        <v>74.797234000000003</v>
      </c>
      <c r="M168" s="54">
        <v>75.247505000000004</v>
      </c>
      <c r="N168" s="54">
        <v>75.713593000000003</v>
      </c>
      <c r="O168" s="54">
        <v>76.17971</v>
      </c>
      <c r="P168" s="54">
        <v>76.634865000000005</v>
      </c>
      <c r="Q168" s="54">
        <v>77.056396000000007</v>
      </c>
      <c r="R168" s="54">
        <v>77.492653000000004</v>
      </c>
      <c r="S168" s="54">
        <v>77.875641000000002</v>
      </c>
      <c r="T168" s="54">
        <v>78.289435999999995</v>
      </c>
      <c r="U168" s="54">
        <v>78.705292</v>
      </c>
      <c r="V168" s="54">
        <v>79.150513000000004</v>
      </c>
      <c r="W168" s="54">
        <v>79.574196000000001</v>
      </c>
      <c r="X168" s="54">
        <v>79.983681000000004</v>
      </c>
      <c r="Y168" s="54">
        <v>80.396973000000003</v>
      </c>
      <c r="Z168" s="54">
        <v>80.815040999999994</v>
      </c>
      <c r="AA168" s="54">
        <v>81.178809999999999</v>
      </c>
      <c r="AB168" s="54">
        <v>81.582061999999993</v>
      </c>
      <c r="AC168" s="54">
        <v>82.001761999999999</v>
      </c>
      <c r="AD168" s="54">
        <v>82.384345999999994</v>
      </c>
      <c r="AE168" s="54">
        <v>82.789032000000006</v>
      </c>
      <c r="AF168" s="54">
        <v>83.204787999999994</v>
      </c>
      <c r="AG168" s="54">
        <v>83.643326000000002</v>
      </c>
      <c r="AH168" s="54">
        <v>84.088127</v>
      </c>
      <c r="AI168" s="54">
        <v>84.499992000000006</v>
      </c>
      <c r="AJ168" s="54">
        <v>84.872619999999998</v>
      </c>
      <c r="AK168" s="75">
        <v>5.0000000000000001E-3</v>
      </c>
    </row>
    <row r="169" spans="1:37">
      <c r="A169" s="54" t="s">
        <v>386</v>
      </c>
      <c r="B169" s="54" t="s">
        <v>482</v>
      </c>
      <c r="C169" s="54" t="s">
        <v>669</v>
      </c>
      <c r="D169" s="54" t="s">
        <v>662</v>
      </c>
      <c r="E169" s="54">
        <v>49.146701999999998</v>
      </c>
      <c r="F169" s="54">
        <v>49.270947</v>
      </c>
      <c r="G169" s="54">
        <v>49.411301000000002</v>
      </c>
      <c r="H169" s="54">
        <v>49.571747000000002</v>
      </c>
      <c r="I169" s="54">
        <v>49.760486999999998</v>
      </c>
      <c r="J169" s="54">
        <v>49.946891999999998</v>
      </c>
      <c r="K169" s="54">
        <v>50.113804000000002</v>
      </c>
      <c r="L169" s="54">
        <v>50.303223000000003</v>
      </c>
      <c r="M169" s="54">
        <v>50.518517000000003</v>
      </c>
      <c r="N169" s="54">
        <v>50.73827</v>
      </c>
      <c r="O169" s="54">
        <v>50.973835000000001</v>
      </c>
      <c r="P169" s="54">
        <v>51.215190999999997</v>
      </c>
      <c r="Q169" s="54">
        <v>51.478122999999997</v>
      </c>
      <c r="R169" s="54">
        <v>51.758488</v>
      </c>
      <c r="S169" s="54">
        <v>52.051903000000003</v>
      </c>
      <c r="T169" s="54">
        <v>52.340260000000001</v>
      </c>
      <c r="U169" s="54">
        <v>52.616225999999997</v>
      </c>
      <c r="V169" s="54">
        <v>52.899639000000001</v>
      </c>
      <c r="W169" s="54">
        <v>53.191605000000003</v>
      </c>
      <c r="X169" s="54">
        <v>53.482554999999998</v>
      </c>
      <c r="Y169" s="54">
        <v>53.781517000000001</v>
      </c>
      <c r="Z169" s="54">
        <v>54.091526000000002</v>
      </c>
      <c r="AA169" s="54">
        <v>54.398395999999998</v>
      </c>
      <c r="AB169" s="54">
        <v>54.706490000000002</v>
      </c>
      <c r="AC169" s="54">
        <v>55.014423000000001</v>
      </c>
      <c r="AD169" s="54">
        <v>55.310260999999997</v>
      </c>
      <c r="AE169" s="54">
        <v>55.610579999999999</v>
      </c>
      <c r="AF169" s="54">
        <v>55.905949</v>
      </c>
      <c r="AG169" s="54">
        <v>56.186703000000001</v>
      </c>
      <c r="AH169" s="54">
        <v>56.499870000000001</v>
      </c>
      <c r="AI169" s="54">
        <v>56.820076</v>
      </c>
      <c r="AJ169" s="54">
        <v>57.127178000000001</v>
      </c>
      <c r="AK169" s="75">
        <v>5.0000000000000001E-3</v>
      </c>
    </row>
    <row r="170" spans="1:37">
      <c r="A170" s="54" t="s">
        <v>477</v>
      </c>
      <c r="B170" s="54" t="s">
        <v>483</v>
      </c>
      <c r="C170" s="54" t="s">
        <v>670</v>
      </c>
      <c r="D170" s="54" t="s">
        <v>662</v>
      </c>
      <c r="E170" s="54">
        <v>69.061408999999998</v>
      </c>
      <c r="F170" s="54">
        <v>69.384444999999999</v>
      </c>
      <c r="G170" s="54">
        <v>69.706733999999997</v>
      </c>
      <c r="H170" s="54">
        <v>70.035477</v>
      </c>
      <c r="I170" s="54">
        <v>70.376755000000003</v>
      </c>
      <c r="J170" s="54">
        <v>70.734436000000002</v>
      </c>
      <c r="K170" s="54">
        <v>71.082642000000007</v>
      </c>
      <c r="L170" s="54">
        <v>71.464614999999995</v>
      </c>
      <c r="M170" s="54">
        <v>71.895363000000003</v>
      </c>
      <c r="N170" s="54">
        <v>72.350364999999996</v>
      </c>
      <c r="O170" s="54">
        <v>72.824805999999995</v>
      </c>
      <c r="P170" s="54">
        <v>73.293342999999993</v>
      </c>
      <c r="Q170" s="54">
        <v>73.757735999999994</v>
      </c>
      <c r="R170" s="54">
        <v>74.234024000000005</v>
      </c>
      <c r="S170" s="54">
        <v>74.700492999999994</v>
      </c>
      <c r="T170" s="54">
        <v>75.177054999999996</v>
      </c>
      <c r="U170" s="54">
        <v>75.653640999999993</v>
      </c>
      <c r="V170" s="54">
        <v>76.137352000000007</v>
      </c>
      <c r="W170" s="54">
        <v>76.621902000000006</v>
      </c>
      <c r="X170" s="54">
        <v>77.107963999999996</v>
      </c>
      <c r="Y170" s="54">
        <v>77.601532000000006</v>
      </c>
      <c r="Z170" s="54">
        <v>78.099959999999996</v>
      </c>
      <c r="AA170" s="54">
        <v>78.565910000000002</v>
      </c>
      <c r="AB170" s="54">
        <v>79.031158000000005</v>
      </c>
      <c r="AC170" s="54">
        <v>79.489036999999996</v>
      </c>
      <c r="AD170" s="54">
        <v>79.918777000000006</v>
      </c>
      <c r="AE170" s="54">
        <v>80.345123000000001</v>
      </c>
      <c r="AF170" s="54">
        <v>80.761702999999997</v>
      </c>
      <c r="AG170" s="54">
        <v>81.177620000000005</v>
      </c>
      <c r="AH170" s="54">
        <v>81.591446000000005</v>
      </c>
      <c r="AI170" s="54">
        <v>81.990547000000007</v>
      </c>
      <c r="AJ170" s="54">
        <v>82.372414000000006</v>
      </c>
      <c r="AK170" s="75">
        <v>6.0000000000000001E-3</v>
      </c>
    </row>
    <row r="171" spans="1:37">
      <c r="A171" s="54" t="s">
        <v>178</v>
      </c>
      <c r="B171" s="54"/>
      <c r="C171" s="54" t="s">
        <v>671</v>
      </c>
    </row>
    <row r="172" spans="1:37">
      <c r="A172" s="54" t="s">
        <v>484</v>
      </c>
      <c r="B172" s="54"/>
      <c r="C172" s="54" t="s">
        <v>672</v>
      </c>
    </row>
    <row r="173" spans="1:37">
      <c r="A173" s="54" t="s">
        <v>313</v>
      </c>
      <c r="B173" s="54" t="s">
        <v>485</v>
      </c>
      <c r="C173" s="54" t="s">
        <v>673</v>
      </c>
      <c r="D173" s="54" t="s">
        <v>674</v>
      </c>
      <c r="E173" s="54">
        <v>2618.4736330000001</v>
      </c>
      <c r="F173" s="54">
        <v>2650.616211</v>
      </c>
      <c r="G173" s="54">
        <v>2683.9145509999998</v>
      </c>
      <c r="H173" s="54">
        <v>2709.7690429999998</v>
      </c>
      <c r="I173" s="54">
        <v>2730.022461</v>
      </c>
      <c r="J173" s="54">
        <v>2753.6926269999999</v>
      </c>
      <c r="K173" s="54">
        <v>2780.7370609999998</v>
      </c>
      <c r="L173" s="54">
        <v>2806.2917480000001</v>
      </c>
      <c r="M173" s="54">
        <v>2831.1345209999999</v>
      </c>
      <c r="N173" s="54">
        <v>2857.4321289999998</v>
      </c>
      <c r="O173" s="54">
        <v>2886.1472170000002</v>
      </c>
      <c r="P173" s="54">
        <v>2914.826904</v>
      </c>
      <c r="Q173" s="54">
        <v>2945.0283199999999</v>
      </c>
      <c r="R173" s="54">
        <v>2975.3515619999998</v>
      </c>
      <c r="S173" s="54">
        <v>3005.2333979999999</v>
      </c>
      <c r="T173" s="54">
        <v>3030.843018</v>
      </c>
      <c r="U173" s="54">
        <v>3055.2883299999999</v>
      </c>
      <c r="V173" s="54">
        <v>3082.0634770000001</v>
      </c>
      <c r="W173" s="54">
        <v>3109.7639159999999</v>
      </c>
      <c r="X173" s="54">
        <v>3137.9633789999998</v>
      </c>
      <c r="Y173" s="54">
        <v>3167.4731449999999</v>
      </c>
      <c r="Z173" s="54">
        <v>3197.788086</v>
      </c>
      <c r="AA173" s="54">
        <v>3227.813232</v>
      </c>
      <c r="AB173" s="54">
        <v>3257.5935060000002</v>
      </c>
      <c r="AC173" s="54">
        <v>3288.3713379999999</v>
      </c>
      <c r="AD173" s="54">
        <v>3322.211182</v>
      </c>
      <c r="AE173" s="54">
        <v>3360.765625</v>
      </c>
      <c r="AF173" s="54">
        <v>3403.6850589999999</v>
      </c>
      <c r="AG173" s="54">
        <v>3448.82251</v>
      </c>
      <c r="AH173" s="54">
        <v>3498.0139159999999</v>
      </c>
      <c r="AI173" s="54">
        <v>3549.3842770000001</v>
      </c>
      <c r="AJ173" s="54">
        <v>3602.4548340000001</v>
      </c>
      <c r="AK173" s="75">
        <v>0.01</v>
      </c>
    </row>
    <row r="174" spans="1:37">
      <c r="A174" s="54" t="s">
        <v>315</v>
      </c>
      <c r="B174" s="54" t="s">
        <v>486</v>
      </c>
      <c r="C174" s="54" t="s">
        <v>675</v>
      </c>
      <c r="D174" s="54" t="s">
        <v>674</v>
      </c>
      <c r="E174" s="54">
        <v>316.73870799999997</v>
      </c>
      <c r="F174" s="54">
        <v>321.77032500000001</v>
      </c>
      <c r="G174" s="54">
        <v>326.67971799999998</v>
      </c>
      <c r="H174" s="54">
        <v>331.59161399999999</v>
      </c>
      <c r="I174" s="54">
        <v>336.63952599999999</v>
      </c>
      <c r="J174" s="54">
        <v>341.945312</v>
      </c>
      <c r="K174" s="54">
        <v>347.15939300000002</v>
      </c>
      <c r="L174" s="54">
        <v>352.082581</v>
      </c>
      <c r="M174" s="54">
        <v>357.21774299999998</v>
      </c>
      <c r="N174" s="54">
        <v>362.45004299999999</v>
      </c>
      <c r="O174" s="54">
        <v>367.70578</v>
      </c>
      <c r="P174" s="54">
        <v>373.21554600000002</v>
      </c>
      <c r="Q174" s="54">
        <v>378.76214599999997</v>
      </c>
      <c r="R174" s="54">
        <v>384.56839000000002</v>
      </c>
      <c r="S174" s="54">
        <v>390.95327800000001</v>
      </c>
      <c r="T174" s="54">
        <v>397.64211999999998</v>
      </c>
      <c r="U174" s="54">
        <v>404.46905500000003</v>
      </c>
      <c r="V174" s="54">
        <v>411.28378300000003</v>
      </c>
      <c r="W174" s="54">
        <v>418.38207999999997</v>
      </c>
      <c r="X174" s="54">
        <v>425.83630399999998</v>
      </c>
      <c r="Y174" s="54">
        <v>433.16839599999997</v>
      </c>
      <c r="Z174" s="54">
        <v>440.55450400000001</v>
      </c>
      <c r="AA174" s="54">
        <v>448.42327899999998</v>
      </c>
      <c r="AB174" s="54">
        <v>456.49008199999997</v>
      </c>
      <c r="AC174" s="54">
        <v>464.76461799999998</v>
      </c>
      <c r="AD174" s="54">
        <v>473.29714999999999</v>
      </c>
      <c r="AE174" s="54">
        <v>482.112213</v>
      </c>
      <c r="AF174" s="54">
        <v>491.20712300000002</v>
      </c>
      <c r="AG174" s="54">
        <v>500.389679</v>
      </c>
      <c r="AH174" s="54">
        <v>509.78329500000001</v>
      </c>
      <c r="AI174" s="54">
        <v>519.58874500000002</v>
      </c>
      <c r="AJ174" s="54">
        <v>529.631348</v>
      </c>
      <c r="AK174" s="75">
        <v>1.7000000000000001E-2</v>
      </c>
    </row>
    <row r="175" spans="1:37">
      <c r="A175" s="54" t="s">
        <v>317</v>
      </c>
      <c r="B175" s="54" t="s">
        <v>487</v>
      </c>
      <c r="C175" s="54" t="s">
        <v>676</v>
      </c>
      <c r="D175" s="54" t="s">
        <v>674</v>
      </c>
      <c r="E175" s="54">
        <v>228.778122</v>
      </c>
      <c r="F175" s="54">
        <v>236.84037799999999</v>
      </c>
      <c r="G175" s="54">
        <v>245.14872700000001</v>
      </c>
      <c r="H175" s="54">
        <v>253.83637999999999</v>
      </c>
      <c r="I175" s="54">
        <v>262.47125199999999</v>
      </c>
      <c r="J175" s="54">
        <v>271.20605499999999</v>
      </c>
      <c r="K175" s="54">
        <v>279.49841300000003</v>
      </c>
      <c r="L175" s="54">
        <v>287.35498000000001</v>
      </c>
      <c r="M175" s="54">
        <v>295.18121300000001</v>
      </c>
      <c r="N175" s="54">
        <v>303.22949199999999</v>
      </c>
      <c r="O175" s="54">
        <v>311.511169</v>
      </c>
      <c r="P175" s="54">
        <v>320.00720200000001</v>
      </c>
      <c r="Q175" s="54">
        <v>328.77319299999999</v>
      </c>
      <c r="R175" s="54">
        <v>337.54388399999999</v>
      </c>
      <c r="S175" s="54">
        <v>347.01092499999999</v>
      </c>
      <c r="T175" s="54">
        <v>356.87554899999998</v>
      </c>
      <c r="U175" s="54">
        <v>366.71722399999999</v>
      </c>
      <c r="V175" s="54">
        <v>376.51550300000002</v>
      </c>
      <c r="W175" s="54">
        <v>386.419128</v>
      </c>
      <c r="X175" s="54">
        <v>396.64941399999998</v>
      </c>
      <c r="Y175" s="54">
        <v>406.46661399999999</v>
      </c>
      <c r="Z175" s="54">
        <v>422.54107699999997</v>
      </c>
      <c r="AA175" s="54">
        <v>434.805542</v>
      </c>
      <c r="AB175" s="54">
        <v>447.12847900000003</v>
      </c>
      <c r="AC175" s="54">
        <v>459.65484600000002</v>
      </c>
      <c r="AD175" s="54">
        <v>472.29699699999998</v>
      </c>
      <c r="AE175" s="54">
        <v>485.15405299999998</v>
      </c>
      <c r="AF175" s="54">
        <v>498.19061299999998</v>
      </c>
      <c r="AG175" s="54">
        <v>510.95977800000003</v>
      </c>
      <c r="AH175" s="54">
        <v>523.97766100000001</v>
      </c>
      <c r="AI175" s="54">
        <v>537.64306599999998</v>
      </c>
      <c r="AJ175" s="54">
        <v>551.626892</v>
      </c>
      <c r="AK175" s="75">
        <v>2.9000000000000001E-2</v>
      </c>
    </row>
    <row r="176" spans="1:37">
      <c r="A176" s="54" t="s">
        <v>319</v>
      </c>
      <c r="B176" s="54" t="s">
        <v>488</v>
      </c>
      <c r="C176" s="54" t="s">
        <v>677</v>
      </c>
      <c r="D176" s="54" t="s">
        <v>674</v>
      </c>
      <c r="E176" s="54">
        <v>577.35485800000004</v>
      </c>
      <c r="F176" s="54">
        <v>594.89245600000004</v>
      </c>
      <c r="G176" s="54">
        <v>611.92749000000003</v>
      </c>
      <c r="H176" s="54">
        <v>629.07653800000003</v>
      </c>
      <c r="I176" s="54">
        <v>646.56298800000002</v>
      </c>
      <c r="J176" s="54">
        <v>664.28869599999996</v>
      </c>
      <c r="K176" s="54">
        <v>681.878784</v>
      </c>
      <c r="L176" s="54">
        <v>698.91882299999997</v>
      </c>
      <c r="M176" s="54">
        <v>715.19665499999996</v>
      </c>
      <c r="N176" s="54">
        <v>731.65722700000003</v>
      </c>
      <c r="O176" s="54">
        <v>748.50976600000001</v>
      </c>
      <c r="P176" s="54">
        <v>765.807007</v>
      </c>
      <c r="Q176" s="54">
        <v>783.426514</v>
      </c>
      <c r="R176" s="54">
        <v>801.02673300000004</v>
      </c>
      <c r="S176" s="54">
        <v>819.60620100000006</v>
      </c>
      <c r="T176" s="54">
        <v>838.84448199999997</v>
      </c>
      <c r="U176" s="54">
        <v>858.46630900000002</v>
      </c>
      <c r="V176" s="54">
        <v>878.56921399999999</v>
      </c>
      <c r="W176" s="54">
        <v>899.06030299999998</v>
      </c>
      <c r="X176" s="54">
        <v>920.30041500000004</v>
      </c>
      <c r="Y176" s="54">
        <v>941.92907700000001</v>
      </c>
      <c r="Z176" s="54">
        <v>963.05895999999996</v>
      </c>
      <c r="AA176" s="54">
        <v>987.69653300000004</v>
      </c>
      <c r="AB176" s="54">
        <v>1012.558716</v>
      </c>
      <c r="AC176" s="54">
        <v>1038.0527340000001</v>
      </c>
      <c r="AD176" s="54">
        <v>1064.514038</v>
      </c>
      <c r="AE176" s="54">
        <v>1091.787476</v>
      </c>
      <c r="AF176" s="54">
        <v>1119.9975589999999</v>
      </c>
      <c r="AG176" s="54">
        <v>1148.291626</v>
      </c>
      <c r="AH176" s="54">
        <v>1177.572754</v>
      </c>
      <c r="AI176" s="54">
        <v>1208.2966309999999</v>
      </c>
      <c r="AJ176" s="54">
        <v>1239.968384</v>
      </c>
      <c r="AK176" s="75">
        <v>2.5000000000000001E-2</v>
      </c>
    </row>
    <row r="177" spans="1:39">
      <c r="A177" s="54" t="s">
        <v>321</v>
      </c>
      <c r="B177" s="54" t="s">
        <v>489</v>
      </c>
      <c r="C177" s="54" t="s">
        <v>678</v>
      </c>
      <c r="D177" s="54" t="s">
        <v>674</v>
      </c>
      <c r="E177" s="54">
        <v>2922.6499020000001</v>
      </c>
      <c r="F177" s="54">
        <v>2976.0834960000002</v>
      </c>
      <c r="G177" s="54">
        <v>3027.1188959999999</v>
      </c>
      <c r="H177" s="54">
        <v>3078.5104980000001</v>
      </c>
      <c r="I177" s="54">
        <v>3130.311768</v>
      </c>
      <c r="J177" s="54">
        <v>3184.0046390000002</v>
      </c>
      <c r="K177" s="54">
        <v>3238.4501949999999</v>
      </c>
      <c r="L177" s="54">
        <v>3290.3833009999998</v>
      </c>
      <c r="M177" s="54">
        <v>3342.2114259999998</v>
      </c>
      <c r="N177" s="54">
        <v>3394.1367190000001</v>
      </c>
      <c r="O177" s="54">
        <v>3445.234375</v>
      </c>
      <c r="P177" s="54">
        <v>3496.7482909999999</v>
      </c>
      <c r="Q177" s="54">
        <v>3549.5119629999999</v>
      </c>
      <c r="R177" s="54">
        <v>3602.3220209999999</v>
      </c>
      <c r="S177" s="54">
        <v>3657.3752439999998</v>
      </c>
      <c r="T177" s="54">
        <v>3713.2163089999999</v>
      </c>
      <c r="U177" s="54">
        <v>3769.482422</v>
      </c>
      <c r="V177" s="54">
        <v>3826.5891109999998</v>
      </c>
      <c r="W177" s="54">
        <v>3884.4926759999998</v>
      </c>
      <c r="X177" s="54">
        <v>3943.7082519999999</v>
      </c>
      <c r="Y177" s="54">
        <v>4002.30249</v>
      </c>
      <c r="Z177" s="54">
        <v>4058.8352049999999</v>
      </c>
      <c r="AA177" s="54">
        <v>4121.2836909999996</v>
      </c>
      <c r="AB177" s="54">
        <v>4184.453125</v>
      </c>
      <c r="AC177" s="54">
        <v>4248.1025390000004</v>
      </c>
      <c r="AD177" s="54">
        <v>4313.2641599999997</v>
      </c>
      <c r="AE177" s="54">
        <v>4379.904297</v>
      </c>
      <c r="AF177" s="54">
        <v>4449.0317379999997</v>
      </c>
      <c r="AG177" s="54">
        <v>4520.1015619999998</v>
      </c>
      <c r="AH177" s="54">
        <v>4595.609375</v>
      </c>
      <c r="AI177" s="54">
        <v>4678.0874020000001</v>
      </c>
      <c r="AJ177" s="54">
        <v>4766.0751950000003</v>
      </c>
      <c r="AK177" s="75">
        <v>1.6E-2</v>
      </c>
    </row>
    <row r="178" spans="1:39">
      <c r="A178" s="54" t="s">
        <v>323</v>
      </c>
      <c r="B178" s="54" t="s">
        <v>490</v>
      </c>
      <c r="C178" s="54" t="s">
        <v>679</v>
      </c>
      <c r="D178" s="54" t="s">
        <v>674</v>
      </c>
      <c r="E178" s="54">
        <v>454.85046399999999</v>
      </c>
      <c r="F178" s="54">
        <v>469.46487400000001</v>
      </c>
      <c r="G178" s="54">
        <v>484.81964099999999</v>
      </c>
      <c r="H178" s="54">
        <v>500.97137500000002</v>
      </c>
      <c r="I178" s="54">
        <v>517.90747099999999</v>
      </c>
      <c r="J178" s="54">
        <v>535.39111300000002</v>
      </c>
      <c r="K178" s="54">
        <v>553.37438999999995</v>
      </c>
      <c r="L178" s="54">
        <v>571.49487299999998</v>
      </c>
      <c r="M178" s="54">
        <v>589.72369400000002</v>
      </c>
      <c r="N178" s="54">
        <v>608.32104500000003</v>
      </c>
      <c r="O178" s="54">
        <v>627.48205600000006</v>
      </c>
      <c r="P178" s="54">
        <v>647.19457999999997</v>
      </c>
      <c r="Q178" s="54">
        <v>667.81176800000003</v>
      </c>
      <c r="R178" s="54">
        <v>688.73791500000004</v>
      </c>
      <c r="S178" s="54">
        <v>710.72155799999996</v>
      </c>
      <c r="T178" s="54">
        <v>733.72045900000001</v>
      </c>
      <c r="U178" s="54">
        <v>757.67517099999998</v>
      </c>
      <c r="V178" s="54">
        <v>782.51391599999999</v>
      </c>
      <c r="W178" s="54">
        <v>808.20837400000005</v>
      </c>
      <c r="X178" s="54">
        <v>834.77563499999997</v>
      </c>
      <c r="Y178" s="54">
        <v>862.29711899999995</v>
      </c>
      <c r="Z178" s="54">
        <v>893.62158199999999</v>
      </c>
      <c r="AA178" s="54">
        <v>925.13732900000002</v>
      </c>
      <c r="AB178" s="54">
        <v>957.63757299999997</v>
      </c>
      <c r="AC178" s="54">
        <v>991.46618699999999</v>
      </c>
      <c r="AD178" s="54">
        <v>1026.9785159999999</v>
      </c>
      <c r="AE178" s="54">
        <v>1063.98999</v>
      </c>
      <c r="AF178" s="54">
        <v>1102.5541989999999</v>
      </c>
      <c r="AG178" s="54">
        <v>1142.0848390000001</v>
      </c>
      <c r="AH178" s="54">
        <v>1183.3604740000001</v>
      </c>
      <c r="AI178" s="54">
        <v>1226.7373050000001</v>
      </c>
      <c r="AJ178" s="54">
        <v>1272.2136230000001</v>
      </c>
      <c r="AK178" s="75">
        <v>3.4000000000000002E-2</v>
      </c>
    </row>
    <row r="179" spans="1:39">
      <c r="A179" s="54" t="s">
        <v>325</v>
      </c>
      <c r="B179" s="54" t="s">
        <v>491</v>
      </c>
      <c r="C179" s="54" t="s">
        <v>680</v>
      </c>
      <c r="D179" s="54" t="s">
        <v>674</v>
      </c>
      <c r="E179" s="54">
        <v>895.19146699999999</v>
      </c>
      <c r="F179" s="54">
        <v>926.42791699999998</v>
      </c>
      <c r="G179" s="54">
        <v>955.60095200000001</v>
      </c>
      <c r="H179" s="54">
        <v>983.876892</v>
      </c>
      <c r="I179" s="54">
        <v>1012.7717290000001</v>
      </c>
      <c r="J179" s="54">
        <v>1042.1704099999999</v>
      </c>
      <c r="K179" s="54">
        <v>1071.391357</v>
      </c>
      <c r="L179" s="54">
        <v>1099.957764</v>
      </c>
      <c r="M179" s="54">
        <v>1130.124268</v>
      </c>
      <c r="N179" s="54">
        <v>1157.4711910000001</v>
      </c>
      <c r="O179" s="54">
        <v>1185.7951660000001</v>
      </c>
      <c r="P179" s="54">
        <v>1215.179932</v>
      </c>
      <c r="Q179" s="54">
        <v>1246.2844239999999</v>
      </c>
      <c r="R179" s="54">
        <v>1277.5429690000001</v>
      </c>
      <c r="S179" s="54">
        <v>1309.351318</v>
      </c>
      <c r="T179" s="54">
        <v>1342.576904</v>
      </c>
      <c r="U179" s="54">
        <v>1376.8479</v>
      </c>
      <c r="V179" s="54">
        <v>1411.8032229999999</v>
      </c>
      <c r="W179" s="54">
        <v>1447.144775</v>
      </c>
      <c r="X179" s="54">
        <v>1481.625732</v>
      </c>
      <c r="Y179" s="54">
        <v>1516.915283</v>
      </c>
      <c r="Z179" s="54">
        <v>1549.4113769999999</v>
      </c>
      <c r="AA179" s="54">
        <v>1589.0622559999999</v>
      </c>
      <c r="AB179" s="54">
        <v>1629.9812010000001</v>
      </c>
      <c r="AC179" s="54">
        <v>1669.9807129999999</v>
      </c>
      <c r="AD179" s="54">
        <v>1711.81665</v>
      </c>
      <c r="AE179" s="54">
        <v>1755.5507809999999</v>
      </c>
      <c r="AF179" s="54">
        <v>1801.357422</v>
      </c>
      <c r="AG179" s="54">
        <v>1848.295654</v>
      </c>
      <c r="AH179" s="54">
        <v>1893.7028809999999</v>
      </c>
      <c r="AI179" s="54">
        <v>1941.4133300000001</v>
      </c>
      <c r="AJ179" s="54">
        <v>1991.617432</v>
      </c>
      <c r="AK179" s="75">
        <v>2.5999999999999999E-2</v>
      </c>
    </row>
    <row r="180" spans="1:39">
      <c r="A180" s="54" t="s">
        <v>327</v>
      </c>
      <c r="B180" s="54" t="s">
        <v>492</v>
      </c>
      <c r="C180" s="54" t="s">
        <v>681</v>
      </c>
      <c r="D180" s="54" t="s">
        <v>674</v>
      </c>
      <c r="E180" s="54">
        <v>611.58343500000001</v>
      </c>
      <c r="F180" s="54">
        <v>620.98895300000004</v>
      </c>
      <c r="G180" s="54">
        <v>629.06835899999999</v>
      </c>
      <c r="H180" s="54">
        <v>636.41375700000003</v>
      </c>
      <c r="I180" s="54">
        <v>643.53704800000003</v>
      </c>
      <c r="J180" s="54">
        <v>650.42742899999996</v>
      </c>
      <c r="K180" s="54">
        <v>657.31640600000003</v>
      </c>
      <c r="L180" s="54">
        <v>664.13421600000004</v>
      </c>
      <c r="M180" s="54">
        <v>671.28912400000002</v>
      </c>
      <c r="N180" s="54">
        <v>678.89562999999998</v>
      </c>
      <c r="O180" s="54">
        <v>686.85131799999999</v>
      </c>
      <c r="P180" s="54">
        <v>695.79486099999997</v>
      </c>
      <c r="Q180" s="54">
        <v>705.921021</v>
      </c>
      <c r="R180" s="54">
        <v>717.043091</v>
      </c>
      <c r="S180" s="54">
        <v>728.75793499999997</v>
      </c>
      <c r="T180" s="54">
        <v>740.518372</v>
      </c>
      <c r="U180" s="54">
        <v>751.91369599999996</v>
      </c>
      <c r="V180" s="54">
        <v>762.92211899999995</v>
      </c>
      <c r="W180" s="54">
        <v>774.10058600000002</v>
      </c>
      <c r="X180" s="54">
        <v>785.10595699999999</v>
      </c>
      <c r="Y180" s="54">
        <v>796.20294200000001</v>
      </c>
      <c r="Z180" s="54">
        <v>800.55108600000005</v>
      </c>
      <c r="AA180" s="54">
        <v>813.61389199999996</v>
      </c>
      <c r="AB180" s="54">
        <v>826.85705600000006</v>
      </c>
      <c r="AC180" s="54">
        <v>840.29400599999997</v>
      </c>
      <c r="AD180" s="54">
        <v>854.31494099999998</v>
      </c>
      <c r="AE180" s="54">
        <v>868.59277299999997</v>
      </c>
      <c r="AF180" s="54">
        <v>883.17663600000003</v>
      </c>
      <c r="AG180" s="54">
        <v>897.79461700000002</v>
      </c>
      <c r="AH180" s="54">
        <v>912.84539800000005</v>
      </c>
      <c r="AI180" s="54">
        <v>928.74188200000003</v>
      </c>
      <c r="AJ180" s="54">
        <v>945.84039299999995</v>
      </c>
      <c r="AK180" s="75">
        <v>1.4E-2</v>
      </c>
    </row>
    <row r="181" spans="1:39">
      <c r="A181" s="54" t="s">
        <v>329</v>
      </c>
      <c r="B181" s="54" t="s">
        <v>493</v>
      </c>
      <c r="C181" s="54" t="s">
        <v>682</v>
      </c>
      <c r="D181" s="54" t="s">
        <v>674</v>
      </c>
      <c r="E181" s="54">
        <v>1830.705688</v>
      </c>
      <c r="F181" s="54">
        <v>1927.7342530000001</v>
      </c>
      <c r="G181" s="54">
        <v>2026.193726</v>
      </c>
      <c r="H181" s="54">
        <v>2130.8542480000001</v>
      </c>
      <c r="I181" s="54">
        <v>2233.3940429999998</v>
      </c>
      <c r="J181" s="54">
        <v>2340.452393</v>
      </c>
      <c r="K181" s="54">
        <v>2448.4343260000001</v>
      </c>
      <c r="L181" s="54">
        <v>2553.9252929999998</v>
      </c>
      <c r="M181" s="54">
        <v>2663.451904</v>
      </c>
      <c r="N181" s="54">
        <v>2779.6513669999999</v>
      </c>
      <c r="O181" s="54">
        <v>2898.5495609999998</v>
      </c>
      <c r="P181" s="54">
        <v>3018.4821780000002</v>
      </c>
      <c r="Q181" s="54">
        <v>3141.211182</v>
      </c>
      <c r="R181" s="54">
        <v>3265.1860350000002</v>
      </c>
      <c r="S181" s="54">
        <v>3396.7370609999998</v>
      </c>
      <c r="T181" s="54">
        <v>3531.1247560000002</v>
      </c>
      <c r="U181" s="54">
        <v>3667.3139649999998</v>
      </c>
      <c r="V181" s="54">
        <v>3806.1613769999999</v>
      </c>
      <c r="W181" s="54">
        <v>3947.4997560000002</v>
      </c>
      <c r="X181" s="54">
        <v>4092.6032709999999</v>
      </c>
      <c r="Y181" s="54">
        <v>4241.1484380000002</v>
      </c>
      <c r="Z181" s="54">
        <v>4353.6328119999998</v>
      </c>
      <c r="AA181" s="54">
        <v>4501.2426759999998</v>
      </c>
      <c r="AB181" s="54">
        <v>4653.1630859999996</v>
      </c>
      <c r="AC181" s="54">
        <v>4807.8007809999999</v>
      </c>
      <c r="AD181" s="54">
        <v>4964.8242190000001</v>
      </c>
      <c r="AE181" s="54">
        <v>5121.2026370000003</v>
      </c>
      <c r="AF181" s="54">
        <v>5280.2514650000003</v>
      </c>
      <c r="AG181" s="54">
        <v>5437.1298829999996</v>
      </c>
      <c r="AH181" s="54">
        <v>5598.2539059999999</v>
      </c>
      <c r="AI181" s="54">
        <v>5759.8784180000002</v>
      </c>
      <c r="AJ181" s="54">
        <v>5918.8041990000002</v>
      </c>
      <c r="AK181" s="75">
        <v>3.9E-2</v>
      </c>
    </row>
    <row r="182" spans="1:39">
      <c r="A182" s="54" t="s">
        <v>331</v>
      </c>
      <c r="B182" s="54" t="s">
        <v>494</v>
      </c>
      <c r="C182" s="54" t="s">
        <v>683</v>
      </c>
      <c r="D182" s="54" t="s">
        <v>674</v>
      </c>
      <c r="E182" s="54">
        <v>781.57739300000003</v>
      </c>
      <c r="F182" s="54">
        <v>786.94964600000003</v>
      </c>
      <c r="G182" s="54">
        <v>795.83056599999998</v>
      </c>
      <c r="H182" s="54">
        <v>803.90625</v>
      </c>
      <c r="I182" s="54">
        <v>811.89636199999995</v>
      </c>
      <c r="J182" s="54">
        <v>820.24737500000003</v>
      </c>
      <c r="K182" s="54">
        <v>828.38140899999996</v>
      </c>
      <c r="L182" s="54">
        <v>835.70855700000004</v>
      </c>
      <c r="M182" s="54">
        <v>842.79168700000002</v>
      </c>
      <c r="N182" s="54">
        <v>850.11505099999999</v>
      </c>
      <c r="O182" s="54">
        <v>856.89666699999998</v>
      </c>
      <c r="P182" s="54">
        <v>862.72186299999998</v>
      </c>
      <c r="Q182" s="54">
        <v>867.71087599999998</v>
      </c>
      <c r="R182" s="54">
        <v>872.27697799999999</v>
      </c>
      <c r="S182" s="54">
        <v>877.48992899999996</v>
      </c>
      <c r="T182" s="54">
        <v>883.35418700000002</v>
      </c>
      <c r="U182" s="54">
        <v>889.44262700000002</v>
      </c>
      <c r="V182" s="54">
        <v>894.94610599999999</v>
      </c>
      <c r="W182" s="54">
        <v>899.75836200000003</v>
      </c>
      <c r="X182" s="54">
        <v>904.315247</v>
      </c>
      <c r="Y182" s="54">
        <v>908.54675299999997</v>
      </c>
      <c r="Z182" s="54">
        <v>910.38275099999998</v>
      </c>
      <c r="AA182" s="54">
        <v>916.01934800000004</v>
      </c>
      <c r="AB182" s="54">
        <v>922.42571999999996</v>
      </c>
      <c r="AC182" s="54">
        <v>929.39282200000002</v>
      </c>
      <c r="AD182" s="54">
        <v>936.696777</v>
      </c>
      <c r="AE182" s="54">
        <v>943.97656199999994</v>
      </c>
      <c r="AF182" s="54">
        <v>951.50329599999998</v>
      </c>
      <c r="AG182" s="54">
        <v>959.13067599999999</v>
      </c>
      <c r="AH182" s="54">
        <v>967.13726799999995</v>
      </c>
      <c r="AI182" s="54">
        <v>976.00219700000002</v>
      </c>
      <c r="AJ182" s="54">
        <v>985.78460700000005</v>
      </c>
      <c r="AK182" s="75">
        <v>8.0000000000000002E-3</v>
      </c>
    </row>
    <row r="183" spans="1:39">
      <c r="A183" s="54" t="s">
        <v>333</v>
      </c>
      <c r="B183" s="54" t="s">
        <v>495</v>
      </c>
      <c r="C183" s="54" t="s">
        <v>684</v>
      </c>
      <c r="D183" s="54" t="s">
        <v>674</v>
      </c>
      <c r="E183" s="54">
        <v>1337.0045170000001</v>
      </c>
      <c r="F183" s="54">
        <v>1394.578491</v>
      </c>
      <c r="G183" s="54">
        <v>1454.6225589999999</v>
      </c>
      <c r="H183" s="54">
        <v>1518.529663</v>
      </c>
      <c r="I183" s="54">
        <v>1586.0238039999999</v>
      </c>
      <c r="J183" s="54">
        <v>1656.4696039999999</v>
      </c>
      <c r="K183" s="54">
        <v>1729.2416989999999</v>
      </c>
      <c r="L183" s="54">
        <v>1802.959351</v>
      </c>
      <c r="M183" s="54">
        <v>1879.3626710000001</v>
      </c>
      <c r="N183" s="54">
        <v>1959.1091309999999</v>
      </c>
      <c r="O183" s="54">
        <v>2040.6072999999999</v>
      </c>
      <c r="P183" s="54">
        <v>2124.5966800000001</v>
      </c>
      <c r="Q183" s="54">
        <v>2211.0727539999998</v>
      </c>
      <c r="R183" s="54">
        <v>2299.6142580000001</v>
      </c>
      <c r="S183" s="54">
        <v>2392.5200199999999</v>
      </c>
      <c r="T183" s="54">
        <v>2489.2995609999998</v>
      </c>
      <c r="U183" s="54">
        <v>2589.1677249999998</v>
      </c>
      <c r="V183" s="54">
        <v>2692.0808109999998</v>
      </c>
      <c r="W183" s="54">
        <v>2798.4807129999999</v>
      </c>
      <c r="X183" s="54">
        <v>2909.3415530000002</v>
      </c>
      <c r="Y183" s="54">
        <v>3023.1833499999998</v>
      </c>
      <c r="Z183" s="54">
        <v>3168.8066410000001</v>
      </c>
      <c r="AA183" s="54">
        <v>3297.9628910000001</v>
      </c>
      <c r="AB183" s="54">
        <v>3431.1457519999999</v>
      </c>
      <c r="AC183" s="54">
        <v>3569.4497070000002</v>
      </c>
      <c r="AD183" s="54">
        <v>3713.4975589999999</v>
      </c>
      <c r="AE183" s="54">
        <v>3863.5</v>
      </c>
      <c r="AF183" s="54">
        <v>4018.5043949999999</v>
      </c>
      <c r="AG183" s="54">
        <v>4176.4296880000002</v>
      </c>
      <c r="AH183" s="54">
        <v>4341.201172</v>
      </c>
      <c r="AI183" s="54">
        <v>4515.7885740000002</v>
      </c>
      <c r="AJ183" s="54">
        <v>4697.5439450000003</v>
      </c>
      <c r="AK183" s="75">
        <v>4.1000000000000002E-2</v>
      </c>
    </row>
    <row r="184" spans="1:39">
      <c r="A184" s="54" t="s">
        <v>335</v>
      </c>
      <c r="B184" s="54" t="s">
        <v>496</v>
      </c>
      <c r="C184" s="54" t="s">
        <v>685</v>
      </c>
      <c r="D184" s="54" t="s">
        <v>674</v>
      </c>
      <c r="E184" s="54">
        <v>475.94064300000002</v>
      </c>
      <c r="F184" s="54">
        <v>507.27172899999999</v>
      </c>
      <c r="G184" s="54">
        <v>539.32501200000002</v>
      </c>
      <c r="H184" s="54">
        <v>573.118469</v>
      </c>
      <c r="I184" s="54">
        <v>609.70147699999995</v>
      </c>
      <c r="J184" s="54">
        <v>649.09027100000003</v>
      </c>
      <c r="K184" s="54">
        <v>690.65838599999995</v>
      </c>
      <c r="L184" s="54">
        <v>734.07513400000005</v>
      </c>
      <c r="M184" s="54">
        <v>779.62866199999996</v>
      </c>
      <c r="N184" s="54">
        <v>827.24438499999997</v>
      </c>
      <c r="O184" s="54">
        <v>876.52886999999998</v>
      </c>
      <c r="P184" s="54">
        <v>927.91326900000001</v>
      </c>
      <c r="Q184" s="54">
        <v>981.59442100000001</v>
      </c>
      <c r="R184" s="54">
        <v>1037.8123780000001</v>
      </c>
      <c r="S184" s="54">
        <v>1097.343384</v>
      </c>
      <c r="T184" s="54">
        <v>1159.636841</v>
      </c>
      <c r="U184" s="54">
        <v>1224.6342770000001</v>
      </c>
      <c r="V184" s="54">
        <v>1292.7301030000001</v>
      </c>
      <c r="W184" s="54">
        <v>1364.0410159999999</v>
      </c>
      <c r="X184" s="54">
        <v>1438.5986330000001</v>
      </c>
      <c r="Y184" s="54">
        <v>1515.795288</v>
      </c>
      <c r="Z184" s="54">
        <v>1608.1958010000001</v>
      </c>
      <c r="AA184" s="54">
        <v>1695.508789</v>
      </c>
      <c r="AB184" s="54">
        <v>1786.2254640000001</v>
      </c>
      <c r="AC184" s="54">
        <v>1880.8618160000001</v>
      </c>
      <c r="AD184" s="54">
        <v>1979.7326660000001</v>
      </c>
      <c r="AE184" s="54">
        <v>2082.9704590000001</v>
      </c>
      <c r="AF184" s="54">
        <v>2190.3359380000002</v>
      </c>
      <c r="AG184" s="54">
        <v>2301.2209469999998</v>
      </c>
      <c r="AH184" s="54">
        <v>2416.7373050000001</v>
      </c>
      <c r="AI184" s="54">
        <v>2538.4094239999999</v>
      </c>
      <c r="AJ184" s="54">
        <v>2665.451904</v>
      </c>
      <c r="AK184" s="75">
        <v>5.7000000000000002E-2</v>
      </c>
    </row>
    <row r="185" spans="1:39">
      <c r="A185" s="54" t="s">
        <v>337</v>
      </c>
      <c r="B185" s="54" t="s">
        <v>497</v>
      </c>
      <c r="C185" s="54" t="s">
        <v>686</v>
      </c>
      <c r="D185" s="54" t="s">
        <v>674</v>
      </c>
      <c r="E185" s="54">
        <v>381.04135100000002</v>
      </c>
      <c r="F185" s="54">
        <v>392.838257</v>
      </c>
      <c r="G185" s="54">
        <v>405.92971799999998</v>
      </c>
      <c r="H185" s="54">
        <v>419.60269199999999</v>
      </c>
      <c r="I185" s="54">
        <v>432.67987099999999</v>
      </c>
      <c r="J185" s="54">
        <v>445.48165899999998</v>
      </c>
      <c r="K185" s="54">
        <v>458.04312099999999</v>
      </c>
      <c r="L185" s="54">
        <v>470.30114700000001</v>
      </c>
      <c r="M185" s="54">
        <v>482.49838299999999</v>
      </c>
      <c r="N185" s="54">
        <v>495.05029300000001</v>
      </c>
      <c r="O185" s="54">
        <v>507.79538000000002</v>
      </c>
      <c r="P185" s="54">
        <v>520.83984399999997</v>
      </c>
      <c r="Q185" s="54">
        <v>533.88928199999998</v>
      </c>
      <c r="R185" s="54">
        <v>546.97454800000003</v>
      </c>
      <c r="S185" s="54">
        <v>561.01062000000002</v>
      </c>
      <c r="T185" s="54">
        <v>575.51690699999995</v>
      </c>
      <c r="U185" s="54">
        <v>590.24938999999995</v>
      </c>
      <c r="V185" s="54">
        <v>605.13928199999998</v>
      </c>
      <c r="W185" s="54">
        <v>620.46765100000005</v>
      </c>
      <c r="X185" s="54">
        <v>636.16119400000002</v>
      </c>
      <c r="Y185" s="54">
        <v>652.09674099999995</v>
      </c>
      <c r="Z185" s="54">
        <v>671.85235599999999</v>
      </c>
      <c r="AA185" s="54">
        <v>689.27081299999998</v>
      </c>
      <c r="AB185" s="54">
        <v>707.28985599999999</v>
      </c>
      <c r="AC185" s="54">
        <v>725.85681199999999</v>
      </c>
      <c r="AD185" s="54">
        <v>745.10528599999998</v>
      </c>
      <c r="AE185" s="54">
        <v>764.84844999999996</v>
      </c>
      <c r="AF185" s="54">
        <v>785.24255400000004</v>
      </c>
      <c r="AG185" s="54">
        <v>805.78741500000001</v>
      </c>
      <c r="AH185" s="54">
        <v>826.70135500000004</v>
      </c>
      <c r="AI185" s="54">
        <v>847.98053000000004</v>
      </c>
      <c r="AJ185" s="54">
        <v>869.48944100000006</v>
      </c>
      <c r="AK185" s="75">
        <v>2.7E-2</v>
      </c>
    </row>
    <row r="186" spans="1:39">
      <c r="A186" s="54" t="s">
        <v>175</v>
      </c>
      <c r="B186" s="54" t="s">
        <v>498</v>
      </c>
      <c r="C186" s="54" t="s">
        <v>687</v>
      </c>
      <c r="D186" s="54" t="s">
        <v>674</v>
      </c>
      <c r="E186" s="54">
        <v>13431.889648</v>
      </c>
      <c r="F186" s="54">
        <v>13806.455078000001</v>
      </c>
      <c r="G186" s="54">
        <v>14186.180664</v>
      </c>
      <c r="H186" s="54">
        <v>14570.056640999999</v>
      </c>
      <c r="I186" s="54">
        <v>14953.917969</v>
      </c>
      <c r="J186" s="54">
        <v>15354.867188</v>
      </c>
      <c r="K186" s="54">
        <v>15764.566406</v>
      </c>
      <c r="L186" s="54">
        <v>16167.586914</v>
      </c>
      <c r="M186" s="54">
        <v>16579.8125</v>
      </c>
      <c r="N186" s="54">
        <v>17004.763672000001</v>
      </c>
      <c r="O186" s="54">
        <v>17439.615234000001</v>
      </c>
      <c r="P186" s="54">
        <v>17883.328125</v>
      </c>
      <c r="Q186" s="54">
        <v>18340.996093999998</v>
      </c>
      <c r="R186" s="54">
        <v>18806.001952999999</v>
      </c>
      <c r="S186" s="54">
        <v>19294.111327999999</v>
      </c>
      <c r="T186" s="54">
        <v>19793.171875</v>
      </c>
      <c r="U186" s="54">
        <v>20301.667968999998</v>
      </c>
      <c r="V186" s="54">
        <v>20823.316406000002</v>
      </c>
      <c r="W186" s="54">
        <v>21357.818359000001</v>
      </c>
      <c r="X186" s="54">
        <v>21906.986327999999</v>
      </c>
      <c r="Y186" s="54">
        <v>22467.525390999999</v>
      </c>
      <c r="Z186" s="54">
        <v>23039.228515999999</v>
      </c>
      <c r="AA186" s="54">
        <v>23647.841797000001</v>
      </c>
      <c r="AB186" s="54">
        <v>24272.949218999998</v>
      </c>
      <c r="AC186" s="54">
        <v>24914.048827999999</v>
      </c>
      <c r="AD186" s="54">
        <v>25578.550781000002</v>
      </c>
      <c r="AE186" s="54">
        <v>26264.355468999998</v>
      </c>
      <c r="AF186" s="54">
        <v>26975.037109000001</v>
      </c>
      <c r="AG186" s="54">
        <v>27696.439452999999</v>
      </c>
      <c r="AH186" s="54">
        <v>28444.896484000001</v>
      </c>
      <c r="AI186" s="54">
        <v>29227.953125</v>
      </c>
      <c r="AJ186" s="54">
        <v>30036.503906000002</v>
      </c>
      <c r="AK186" s="75">
        <v>2.5999999999999999E-2</v>
      </c>
    </row>
    <row r="187" spans="1:39">
      <c r="A187" s="54" t="s">
        <v>499</v>
      </c>
      <c r="B187" s="54" t="s">
        <v>500</v>
      </c>
      <c r="C187" s="54" t="s">
        <v>688</v>
      </c>
      <c r="D187" s="54" t="s">
        <v>689</v>
      </c>
      <c r="E187" s="54" t="s">
        <v>674</v>
      </c>
      <c r="F187" s="54">
        <v>22.470324000000002</v>
      </c>
      <c r="G187" s="54">
        <v>22.450932999999999</v>
      </c>
      <c r="H187" s="54">
        <v>22.434891</v>
      </c>
      <c r="I187" s="54">
        <v>22.421617999999999</v>
      </c>
      <c r="J187" s="54">
        <v>22.410634999999999</v>
      </c>
      <c r="K187" s="54">
        <v>22.401547999999998</v>
      </c>
      <c r="L187" s="54">
        <v>22.394031999999999</v>
      </c>
      <c r="M187" s="54">
        <v>22.387812</v>
      </c>
      <c r="N187" s="54">
        <v>22.382666</v>
      </c>
      <c r="O187" s="54">
        <v>22.378406999999999</v>
      </c>
      <c r="P187" s="54">
        <v>22.374884000000002</v>
      </c>
      <c r="Q187" s="54">
        <v>22.371969</v>
      </c>
      <c r="R187" s="54">
        <v>22.369558000000001</v>
      </c>
      <c r="S187" s="54">
        <v>22.367563000000001</v>
      </c>
      <c r="T187" s="54">
        <v>22.365911000000001</v>
      </c>
      <c r="U187" s="54">
        <v>22.364546000000001</v>
      </c>
      <c r="V187" s="54">
        <v>22.363416999999998</v>
      </c>
      <c r="W187" s="54">
        <v>22.362480000000001</v>
      </c>
      <c r="X187" s="54">
        <v>22.361708</v>
      </c>
      <c r="Y187" s="54">
        <v>22.361066999999998</v>
      </c>
      <c r="Z187" s="54">
        <v>22.360537999999998</v>
      </c>
      <c r="AA187" s="54">
        <v>22.360099999999999</v>
      </c>
      <c r="AB187" s="54">
        <v>22.359736999999999</v>
      </c>
      <c r="AC187" s="54">
        <v>22.359438000000001</v>
      </c>
      <c r="AD187" s="54">
        <v>22.359190000000002</v>
      </c>
      <c r="AE187" s="54">
        <v>22.358984</v>
      </c>
      <c r="AF187" s="54">
        <v>22.358813999999999</v>
      </c>
      <c r="AG187" s="54">
        <v>22.358673</v>
      </c>
      <c r="AH187" s="54">
        <v>22.358557000000001</v>
      </c>
      <c r="AI187" s="54">
        <v>22.358460999999998</v>
      </c>
      <c r="AJ187" s="54">
        <v>22.358381000000001</v>
      </c>
      <c r="AK187" s="54">
        <v>22.358315000000001</v>
      </c>
      <c r="AL187" s="75">
        <v>0</v>
      </c>
    </row>
    <row r="188" spans="1:39">
      <c r="A188" s="54" t="s">
        <v>501</v>
      </c>
      <c r="B188" s="54" t="s">
        <v>500</v>
      </c>
      <c r="C188" s="54" t="s">
        <v>690</v>
      </c>
      <c r="D188" s="54" t="s">
        <v>691</v>
      </c>
      <c r="E188" s="54" t="s">
        <v>674</v>
      </c>
      <c r="F188" s="54">
        <v>383.31488000000002</v>
      </c>
      <c r="G188" s="54">
        <v>385.95166</v>
      </c>
      <c r="H188" s="54">
        <v>383.21307400000001</v>
      </c>
      <c r="I188" s="54">
        <v>379.26086400000003</v>
      </c>
      <c r="J188" s="54">
        <v>367.91223100000002</v>
      </c>
      <c r="K188" s="54">
        <v>360.356628</v>
      </c>
      <c r="L188" s="54">
        <v>358.94732699999997</v>
      </c>
      <c r="M188" s="54">
        <v>357.54107699999997</v>
      </c>
      <c r="N188" s="54">
        <v>357.10788000000002</v>
      </c>
      <c r="O188" s="54">
        <v>359.02832000000001</v>
      </c>
      <c r="P188" s="54">
        <v>358.22723400000001</v>
      </c>
      <c r="Q188" s="54">
        <v>357.691711</v>
      </c>
      <c r="R188" s="54">
        <v>357.75744600000002</v>
      </c>
      <c r="S188" s="54">
        <v>357.84161399999999</v>
      </c>
      <c r="T188" s="54">
        <v>357.94372600000003</v>
      </c>
      <c r="U188" s="54">
        <v>358.062927</v>
      </c>
      <c r="V188" s="54">
        <v>358.19885299999999</v>
      </c>
      <c r="W188" s="54">
        <v>358.35339399999998</v>
      </c>
      <c r="X188" s="54">
        <v>358.52560399999999</v>
      </c>
      <c r="Y188" s="54">
        <v>358.71350100000001</v>
      </c>
      <c r="Z188" s="54">
        <v>358.915527</v>
      </c>
      <c r="AA188" s="54">
        <v>359.13012700000002</v>
      </c>
      <c r="AB188" s="54">
        <v>359.35586499999999</v>
      </c>
      <c r="AC188" s="54">
        <v>359.591431</v>
      </c>
      <c r="AD188" s="54">
        <v>359.83581500000003</v>
      </c>
      <c r="AE188" s="54">
        <v>360.08804300000003</v>
      </c>
      <c r="AF188" s="54">
        <v>360.34728999999999</v>
      </c>
      <c r="AG188" s="54">
        <v>360.61267099999998</v>
      </c>
      <c r="AH188" s="54">
        <v>360.88336199999998</v>
      </c>
      <c r="AI188" s="54">
        <v>361.15878300000003</v>
      </c>
      <c r="AJ188" s="54">
        <v>361.43841600000002</v>
      </c>
      <c r="AK188" s="54">
        <v>361.72222900000003</v>
      </c>
      <c r="AL188" s="75">
        <v>-2E-3</v>
      </c>
    </row>
    <row r="189" spans="1:39" ht="15" customHeight="1" thickBot="1">
      <c r="C189" s="76"/>
      <c r="AK189" s="21"/>
      <c r="AL189" s="21"/>
      <c r="AM189" s="22"/>
    </row>
    <row r="190" spans="1:39" ht="15" customHeight="1">
      <c r="C190" s="76"/>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21"/>
      <c r="AL190" s="21"/>
      <c r="AM190" s="22"/>
    </row>
    <row r="191" spans="1:39" ht="15" customHeight="1">
      <c r="C191" s="76"/>
      <c r="D191" s="77"/>
      <c r="AK191" s="21"/>
      <c r="AL191" s="21"/>
      <c r="AM191" s="22"/>
    </row>
    <row r="192" spans="1:39" ht="15" customHeight="1">
      <c r="C192" s="76"/>
      <c r="D192" s="77"/>
      <c r="AK192" s="21"/>
      <c r="AL192" s="21"/>
      <c r="AM192" s="22"/>
    </row>
    <row r="193" spans="3:39" ht="15" customHeight="1">
      <c r="C193" s="76"/>
      <c r="D193" s="77"/>
      <c r="AK193" s="21"/>
      <c r="AL193" s="21"/>
      <c r="AM193" s="22"/>
    </row>
    <row r="194" spans="3:39" ht="15" customHeight="1" thickBot="1">
      <c r="C194" s="76"/>
      <c r="D194" s="77"/>
      <c r="AL194" s="21"/>
      <c r="AM194" s="22"/>
    </row>
    <row r="195" spans="3:39" ht="15" customHeight="1">
      <c r="C195" s="76"/>
      <c r="D195" s="77"/>
      <c r="AK195" s="55"/>
      <c r="AL195" s="21"/>
      <c r="AM195" s="22"/>
    </row>
    <row r="196" spans="3:39" ht="15" customHeight="1">
      <c r="D196" s="77"/>
      <c r="AL196" s="21"/>
      <c r="AM196" s="22"/>
    </row>
    <row r="197" spans="3:39" ht="15" customHeight="1">
      <c r="D197" s="77"/>
      <c r="AL197" s="21"/>
      <c r="AM197" s="22"/>
    </row>
    <row r="198" spans="3:39" ht="15" customHeight="1" thickBot="1">
      <c r="D198" s="77"/>
      <c r="AM198" s="22"/>
    </row>
    <row r="199" spans="3:39" ht="15" customHeight="1" thickBot="1">
      <c r="D199" s="77"/>
      <c r="AL199" s="55"/>
    </row>
    <row r="200" spans="3:39" ht="15" customHeight="1">
      <c r="AM200" s="55"/>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SYVbT-passenger</vt:lpstr>
      <vt:lpstr>SYVbT-freight</vt:lpstr>
      <vt:lpstr>AVLo-passengers</vt:lpstr>
      <vt:lpstr>AVLo-freight</vt:lpstr>
      <vt:lpstr>AEO 36</vt:lpstr>
      <vt:lpstr>AEO 7</vt:lpstr>
      <vt:lpstr>AEO 46</vt:lpstr>
      <vt:lpstr>AEO 47</vt:lpstr>
      <vt:lpstr>AEO 49</vt:lpstr>
      <vt:lpstr>NHTSA Motorbikes</vt:lpstr>
      <vt:lpstr>NTS 1-40</vt:lpstr>
      <vt:lpstr>NRBS 40</vt:lpstr>
      <vt:lpstr>Jet Fuel Scaling_SY</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2021-03-26T22:00:43Z</dcterms:modified>
</cp:coreProperties>
</file>