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trans\TTS\"/>
    </mc:Choice>
  </mc:AlternateContent>
  <xr:revisionPtr revIDLastSave="0" documentId="13_ncr:1_{37959FE1-770E-401A-8EF4-8057F8F84F23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3" l="1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J17" i="3"/>
  <c r="T14" i="3"/>
  <c r="K14" i="3" l="1"/>
  <c r="K10" i="3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AL14" i="3" l="1"/>
  <c r="L14" i="3"/>
  <c r="U14" i="3"/>
  <c r="V14" i="3"/>
  <c r="W14" i="3"/>
  <c r="X14" i="3"/>
  <c r="Y14" i="3"/>
  <c r="Z14" i="3"/>
  <c r="AA14" i="3"/>
  <c r="AB14" i="3"/>
  <c r="AC14" i="3"/>
  <c r="AD14" i="3"/>
  <c r="AE14" i="3"/>
  <c r="AF14" i="3"/>
  <c r="M14" i="3"/>
  <c r="AG14" i="3"/>
  <c r="N14" i="3"/>
  <c r="AH14" i="3"/>
  <c r="AI14" i="3"/>
  <c r="AJ14" i="3"/>
  <c r="AK14" i="3"/>
  <c r="C6" i="2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6" i="3" l="1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36" i="3" l="1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L6" i="2"/>
  <c r="J2" i="8"/>
  <c r="K2" i="8"/>
  <c r="D2" i="8"/>
  <c r="L2" i="8"/>
  <c r="I2" i="8"/>
  <c r="E2" i="8"/>
  <c r="C2" i="8"/>
  <c r="F2" i="8"/>
  <c r="G2" i="8"/>
  <c r="H2" i="8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M2" i="8"/>
  <c r="T13" i="3"/>
  <c r="M5" i="2" s="1"/>
  <c r="M6" i="2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N2" i="8"/>
  <c r="U31" i="3"/>
  <c r="N2" i="10" s="1"/>
  <c r="U80" i="3"/>
  <c r="N2" i="17" s="1"/>
  <c r="N6" i="2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2" s="1"/>
  <c r="O2" i="10"/>
  <c r="O6" i="2"/>
  <c r="V80" i="3"/>
  <c r="O2" i="17" s="1"/>
  <c r="O2" i="8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P2" i="8"/>
  <c r="P6" i="2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Q2" i="8"/>
  <c r="Q2" i="2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R2" i="8"/>
  <c r="Y31" i="3"/>
  <c r="R2" i="10" s="1"/>
  <c r="R6" i="2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S6" i="2"/>
  <c r="S2" i="8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T6" i="2"/>
  <c r="AA80" i="3"/>
  <c r="T2" i="17" s="1"/>
  <c r="T2" i="8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U6" i="2"/>
  <c r="U2" i="9"/>
  <c r="AB80" i="3"/>
  <c r="U2" i="17" s="1"/>
  <c r="U2" i="8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V6" i="2"/>
  <c r="AC80" i="3"/>
  <c r="V2" i="17" s="1"/>
  <c r="V2" i="8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W6" i="2"/>
  <c r="AD80" i="3"/>
  <c r="W2" i="17" s="1"/>
  <c r="W2" i="8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X6" i="2"/>
  <c r="AE80" i="3"/>
  <c r="X2" i="17" s="1"/>
  <c r="X2" i="8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Y6" i="2"/>
  <c r="AF80" i="3"/>
  <c r="Y2" i="17" s="1"/>
  <c r="Y2" i="8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Z6" i="2"/>
  <c r="AG80" i="3"/>
  <c r="Z2" i="17" s="1"/>
  <c r="Z2" i="9"/>
  <c r="Z2" i="8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A6" i="2"/>
  <c r="AH80" i="3"/>
  <c r="AA2" i="17" s="1"/>
  <c r="AA2" i="8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B6" i="2"/>
  <c r="AI80" i="3"/>
  <c r="AB2" i="17" s="1"/>
  <c r="AB2" i="8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C6" i="2"/>
  <c r="AC2" i="8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D6" i="2"/>
  <c r="AK80" i="3"/>
  <c r="AD2" i="17" s="1"/>
  <c r="AD2" i="8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E6" i="2"/>
  <c r="AL80" i="3"/>
  <c r="AE2" i="17" s="1"/>
  <c r="AE2" i="8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<sst xmlns="http://schemas.openxmlformats.org/spreadsheetml/2006/main" count="1833" uniqueCount="1001">
  <si>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</si>
  <si>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</si>
  <si>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</si>
  <si>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</si>
  <si>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</si>
  <si>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</si>
  <si>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</si>
  <si>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</si>
  <si>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</si>
  <si>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</si>
  <si>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</si>
  <si>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</si>
  <si>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</si>
  <si>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</si>
  <si>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</si>
  <si>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</si>
  <si>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</si>
  <si>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</si>
  <si>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</si>
  <si>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</si>
  <si>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</si>
  <si>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</si>
  <si>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</si>
  <si>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</si>
  <si>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</si>
  <si>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</si>
  <si>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</si>
  <si>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</si>
  <si>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</si>
  <si>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</si>
  <si>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</si>
  <si>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</si>
  <si>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</si>
  <si>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</si>
  <si>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</si>
  <si>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</si>
  <si>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</si>
  <si>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</si>
  <si>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</si>
  <si>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</si>
  <si>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</si>
  <si>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</si>
  <si>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First and Last Simulated Year Values</t>
  </si>
  <si>
    <t>See SYVbT variable.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</si>
  <si>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</si>
  <si>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</si>
  <si>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</si>
  <si>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</si>
  <si>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</si>
  <si>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</si>
  <si>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</si>
  <si>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</si>
  <si>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</si>
  <si>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</si>
  <si>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</si>
  <si>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</si>
  <si>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</si>
  <si>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</si>
  <si>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</si>
  <si>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</si>
  <si>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</si>
  <si>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</si>
  <si>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</si>
  <si>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</si>
  <si>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</si>
  <si>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</si>
  <si>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</si>
  <si>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</si>
  <si>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</si>
  <si>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</si>
  <si>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</si>
  <si>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</si>
  <si>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</si>
  <si>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</si>
  <si>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</si>
  <si>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</si>
  <si>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</si>
  <si>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</si>
  <si>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</si>
  <si>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</si>
  <si>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</si>
  <si>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</si>
  <si>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</si>
  <si>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</si>
  <si>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</si>
  <si>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</si>
  <si>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</si>
  <si>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</si>
  <si>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</si>
  <si>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</si>
  <si>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</si>
  <si>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</si>
  <si>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</si>
  <si>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</si>
  <si>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</si>
  <si>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</si>
  <si>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</si>
  <si>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</si>
  <si>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</si>
  <si>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</si>
  <si>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</si>
  <si>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</si>
  <si>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</si>
  <si>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</si>
  <si>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</si>
  <si>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</si>
  <si>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</si>
  <si>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</si>
  <si>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</si>
  <si>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</si>
  <si>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</si>
  <si>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</si>
  <si>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</si>
  <si>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</si>
  <si>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</si>
  <si>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</si>
  <si>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</si>
  <si>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</si>
  <si>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</si>
  <si>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</si>
  <si>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</si>
  <si>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</si>
  <si>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</si>
  <si>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</si>
  <si>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</si>
  <si>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</si>
  <si>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</si>
  <si>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</si>
  <si>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</si>
  <si>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</si>
  <si>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</si>
  <si>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</si>
  <si>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</si>
  <si>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</si>
  <si>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</si>
  <si>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</si>
  <si>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</si>
  <si>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</si>
  <si>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</si>
  <si>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</si>
  <si>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</si>
  <si>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</si>
  <si>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</si>
  <si>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</si>
  <si>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</si>
  <si>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</si>
  <si>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</si>
  <si>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</si>
  <si>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</si>
  <si>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</si>
  <si>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</si>
  <si>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</si>
  <si>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</si>
  <si>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</si>
  <si>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</si>
  <si>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</si>
  <si>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</si>
  <si>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</si>
  <si>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</si>
  <si>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</si>
  <si>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</si>
  <si>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</si>
  <si>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</si>
  <si>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</si>
  <si>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</si>
  <si>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</si>
  <si>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</si>
  <si>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</si>
  <si>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</si>
  <si>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</si>
  <si>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</si>
  <si>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</si>
  <si>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</si>
  <si>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</si>
  <si>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</si>
  <si>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</si>
  <si>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</si>
  <si>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</si>
  <si>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</si>
  <si>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</si>
  <si>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</si>
  <si>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</si>
  <si>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</si>
  <si>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</si>
  <si>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</si>
  <si>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</si>
  <si>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</si>
  <si>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</si>
  <si>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</si>
  <si>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</si>
  <si>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</si>
  <si>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</si>
  <si>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</si>
  <si>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</si>
  <si>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</si>
  <si>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</si>
  <si>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</si>
  <si>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</si>
  <si>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</si>
  <si>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</si>
  <si>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</si>
  <si>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</si>
  <si>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</si>
  <si>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</si>
  <si>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</si>
  <si>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</si>
  <si>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</si>
  <si>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</si>
  <si>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</si>
  <si>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</si>
  <si>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</si>
  <si>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</si>
  <si>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</si>
  <si>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</si>
  <si>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</si>
  <si>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</si>
  <si>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</si>
  <si>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</si>
  <si>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</si>
  <si>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</si>
  <si>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</si>
  <si>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</si>
  <si>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</si>
  <si>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</si>
  <si>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</si>
  <si>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</si>
  <si>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</si>
  <si>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</si>
  <si>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</si>
  <si>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</si>
  <si>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</si>
  <si>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</si>
  <si>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</si>
  <si>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</si>
  <si>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</si>
  <si>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</si>
  <si>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</si>
  <si>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</si>
  <si>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</si>
  <si>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</si>
  <si>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</si>
  <si>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</si>
  <si>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</si>
  <si>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</si>
  <si>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</si>
  <si>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</si>
  <si>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</si>
  <si>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</si>
  <si>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</si>
  <si>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</si>
  <si>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</si>
  <si>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</si>
  <si>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</si>
  <si>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</si>
  <si>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</si>
  <si>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</si>
  <si>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</si>
  <si>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</si>
  <si>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</si>
  <si>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</si>
  <si>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</si>
  <si>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</si>
  <si>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</si>
  <si>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</si>
  <si>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</si>
  <si>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</si>
  <si>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</si>
  <si>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</si>
  <si>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</si>
  <si>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</si>
  <si>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</si>
  <si>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</si>
  <si>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</si>
  <si>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</si>
  <si>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</si>
  <si>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</si>
  <si>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</si>
  <si>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</si>
  <si>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</si>
  <si>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</si>
  <si>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</si>
  <si>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</si>
  <si>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</si>
  <si>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</si>
  <si>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</si>
  <si>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</si>
  <si>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</si>
  <si>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</si>
  <si>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</si>
  <si>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</si>
  <si>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</si>
  <si>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</si>
  <si>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</si>
  <si>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</si>
  <si>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</si>
  <si>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</si>
  <si>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</si>
  <si>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</si>
  <si>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</si>
  <si>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</si>
  <si>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</si>
  <si>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</si>
  <si>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</si>
  <si>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</si>
  <si>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</si>
  <si>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</si>
  <si>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</si>
  <si>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</si>
  <si>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</si>
  <si>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</si>
  <si>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</si>
  <si>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</si>
  <si>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</si>
  <si>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</si>
  <si>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</si>
  <si>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</si>
  <si>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</si>
  <si>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</si>
  <si>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</si>
  <si>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</si>
  <si>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</si>
  <si>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</si>
  <si>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</si>
  <si>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</si>
  <si>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</si>
  <si>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</si>
  <si>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</si>
  <si>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</si>
  <si>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</si>
  <si>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</si>
  <si>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</si>
  <si>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</si>
  <si>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</si>
  <si>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</si>
  <si>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</si>
  <si>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</si>
  <si>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</si>
  <si>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</si>
  <si>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</si>
  <si>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</si>
  <si>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</si>
  <si>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</si>
  <si>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</si>
  <si>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</si>
  <si>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</si>
  <si>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</si>
  <si>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</si>
  <si>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</si>
  <si>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</si>
  <si>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</si>
  <si>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</si>
  <si>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</si>
  <si>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</si>
  <si>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</si>
  <si>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</si>
  <si>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</si>
  <si>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</si>
  <si>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</si>
  <si>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</si>
  <si>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</si>
  <si>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</si>
  <si>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</si>
  <si>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</si>
  <si>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</si>
  <si>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</si>
  <si>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</si>
  <si>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</si>
  <si>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</si>
  <si>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</si>
  <si>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</si>
  <si>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</si>
  <si>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</si>
  <si>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</si>
  <si>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</si>
  <si>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</si>
  <si>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</si>
  <si>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</si>
  <si>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</si>
  <si>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</si>
  <si>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</si>
  <si>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</si>
  <si>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</si>
  <si>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</si>
  <si>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</si>
  <si>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</si>
  <si>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</si>
  <si>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</si>
  <si>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</si>
  <si>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</si>
  <si>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</si>
  <si>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</si>
  <si>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</si>
  <si>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</si>
  <si>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</si>
  <si>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</si>
  <si>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</si>
  <si>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</si>
  <si>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</si>
  <si>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</si>
  <si>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</si>
  <si>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</si>
  <si>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</si>
  <si>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</si>
  <si>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</si>
  <si>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</si>
  <si>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</si>
  <si>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</si>
  <si>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</si>
  <si>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</si>
  <si>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</si>
  <si>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</si>
  <si>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</si>
  <si>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</si>
  <si>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</si>
  <si>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</si>
  <si>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</si>
  <si>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</si>
  <si>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</si>
  <si>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</si>
  <si>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</si>
  <si>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</si>
  <si>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</si>
  <si>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</si>
  <si>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</si>
  <si>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</si>
  <si>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</si>
  <si>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</si>
  <si>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</si>
  <si>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</si>
  <si>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</si>
  <si>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</si>
  <si>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</si>
  <si>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</si>
  <si>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</si>
  <si>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</si>
  <si>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</si>
  <si>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</si>
  <si>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</si>
  <si>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</si>
  <si>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</si>
  <si>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</si>
  <si>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</si>
  <si>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</si>
  <si>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</si>
  <si>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</si>
  <si>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</si>
  <si>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</si>
  <si>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</si>
  <si>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</si>
  <si>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</si>
  <si>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</si>
  <si>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</si>
  <si>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</si>
  <si>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</si>
  <si>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</si>
  <si>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</si>
  <si>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</si>
  <si>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</si>
  <si>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</si>
  <si>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</si>
  <si>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</si>
  <si>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</si>
  <si>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</si>
  <si>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</si>
  <si>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</si>
  <si>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</si>
  <si>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</si>
  <si>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</si>
  <si>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</si>
  <si>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</si>
  <si>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</si>
  <si>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</si>
  <si>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</si>
  <si>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</si>
  <si>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</si>
  <si>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</si>
  <si>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</si>
  <si>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</si>
  <si>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</si>
  <si>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</si>
  <si>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</si>
  <si>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</si>
  <si>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</si>
  <si>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</si>
  <si>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</si>
  <si>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</si>
  <si>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</si>
  <si>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</si>
  <si>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</si>
  <si>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</si>
  <si>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</si>
  <si>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</si>
  <si>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</si>
  <si>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</si>
  <si>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</si>
  <si>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</si>
  <si>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</si>
  <si>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</si>
  <si>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</si>
  <si>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</si>
  <si>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</si>
  <si>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</si>
  <si>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</si>
  <si>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</si>
  <si>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</si>
  <si>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</si>
  <si>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</si>
  <si>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</si>
  <si>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</si>
  <si>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</si>
  <si>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</si>
  <si>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</si>
  <si>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</si>
  <si>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</si>
  <si>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</si>
  <si>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</si>
  <si>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</si>
  <si>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</si>
  <si>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</si>
  <si>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</si>
  <si>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</si>
  <si>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</si>
  <si>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</si>
  <si>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</si>
  <si>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</si>
  <si>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</si>
  <si>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</si>
  <si>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</si>
  <si>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</si>
  <si>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</si>
  <si>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</si>
  <si>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</si>
  <si>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</si>
  <si>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</si>
  <si>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</si>
  <si>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</si>
  <si>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</si>
  <si>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</si>
  <si>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</si>
  <si>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</si>
  <si>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</si>
  <si>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</si>
  <si>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</si>
  <si>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</si>
  <si>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</si>
  <si>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</si>
  <si>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</si>
  <si>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</si>
  <si>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</si>
  <si>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</si>
  <si>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</si>
  <si>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</si>
  <si>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</si>
  <si>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</si>
  <si>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</si>
  <si>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</si>
  <si>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</si>
  <si>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</si>
  <si>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</si>
  <si>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</si>
  <si>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</si>
  <si>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</si>
  <si>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</si>
  <si>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</si>
  <si>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</si>
  <si>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</si>
  <si>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</si>
  <si>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</si>
  <si>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</si>
  <si>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</si>
  <si>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</si>
  <si>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</si>
  <si>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</si>
  <si>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</si>
  <si>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</si>
  <si>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</si>
  <si>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</si>
  <si>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</si>
  <si>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</si>
  <si>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</si>
  <si>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</si>
  <si>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</si>
  <si>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</si>
  <si>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</si>
  <si>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</si>
  <si>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</si>
  <si>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</si>
  <si>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</si>
  <si>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</si>
  <si>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</si>
  <si>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</si>
  <si>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</si>
  <si>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</si>
  <si>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</si>
  <si>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</si>
  <si>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</si>
  <si>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</si>
  <si>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</si>
  <si>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</si>
  <si>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</si>
  <si>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</si>
  <si>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</si>
  <si>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</si>
  <si>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</si>
  <si>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</si>
  <si>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</si>
  <si>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</si>
  <si>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</si>
  <si>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</si>
  <si>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</si>
  <si>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</si>
  <si>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</si>
  <si>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</si>
  <si>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</si>
  <si>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</si>
  <si>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</si>
  <si>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</si>
  <si>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</si>
  <si>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</si>
  <si>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</si>
  <si>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</si>
  <si>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</si>
  <si>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</si>
  <si>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</si>
  <si>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</si>
  <si>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</si>
  <si>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</si>
  <si>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</si>
  <si>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</si>
  <si>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</si>
  <si>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</si>
  <si>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</si>
  <si>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</si>
  <si>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</si>
  <si>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</si>
  <si>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</si>
  <si>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</si>
  <si>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</si>
  <si>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</si>
  <si>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</si>
  <si>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</si>
  <si>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</si>
  <si>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</si>
  <si>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</si>
  <si>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</si>
  <si>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</si>
  <si>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</si>
  <si>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</si>
  <si>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</si>
  <si>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</si>
  <si>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</si>
  <si>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</si>
  <si>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</si>
  <si>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</si>
  <si>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</si>
  <si>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</si>
  <si>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</si>
  <si>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</si>
  <si>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</si>
  <si>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</si>
  <si>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</si>
  <si>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</si>
  <si>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</si>
  <si>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</si>
  <si>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</si>
  <si>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</si>
  <si>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</si>
  <si>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</si>
  <si>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</si>
  <si>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</si>
  <si>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</si>
  <si>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</si>
  <si>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</si>
  <si>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</si>
  <si>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</si>
  <si>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</si>
  <si>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</si>
  <si>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</si>
  <si>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</si>
  <si>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</si>
  <si>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</si>
  <si>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</si>
  <si>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</si>
  <si>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</si>
  <si>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</si>
  <si>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</si>
  <si>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</si>
  <si>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</si>
  <si>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</si>
  <si>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</si>
  <si>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</si>
  <si>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</si>
  <si>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</si>
  <si>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</si>
  <si>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</si>
  <si>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</si>
  <si>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</si>
  <si>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</si>
  <si>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</si>
  <si>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</si>
  <si>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</si>
  <si>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</si>
  <si>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</si>
  <si>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</si>
  <si>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</si>
  <si>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</si>
  <si>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</si>
  <si>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</si>
  <si>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</si>
  <si>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</si>
  <si>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</si>
  <si>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</si>
  <si>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</si>
  <si>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</si>
  <si>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</si>
  <si>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</si>
  <si>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</si>
  <si>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</si>
  <si>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</si>
  <si>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</si>
  <si>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</si>
  <si>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</si>
  <si>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</si>
  <si>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</si>
  <si>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</si>
  <si>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</si>
  <si>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</si>
  <si>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</si>
  <si>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</si>
  <si>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</si>
  <si>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</si>
  <si>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</si>
  <si>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</si>
  <si>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</si>
  <si>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</si>
  <si>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</si>
  <si>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</si>
  <si>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</si>
  <si>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</si>
  <si>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</si>
  <si>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</si>
  <si>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</si>
  <si>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</si>
  <si>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</si>
  <si>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</si>
  <si>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</si>
  <si>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</si>
  <si>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</si>
  <si>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</si>
  <si>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</si>
  <si>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</si>
  <si>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</si>
  <si>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</si>
  <si>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</si>
  <si>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</si>
  <si>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</si>
  <si>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</si>
  <si>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</si>
  <si>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</si>
  <si>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</si>
  <si>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</si>
  <si>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</si>
  <si>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</si>
  <si>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</si>
  <si>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</si>
  <si>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</si>
  <si>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</si>
  <si>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</si>
  <si>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</si>
  <si>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</si>
  <si>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</si>
  <si>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</si>
  <si>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</si>
  <si>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</si>
  <si>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</si>
  <si>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</si>
  <si>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</si>
  <si>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</si>
  <si>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</si>
  <si>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</si>
  <si>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</si>
  <si>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</si>
  <si>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</si>
  <si>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</si>
  <si>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</si>
  <si>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</si>
  <si>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</si>
  <si>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</si>
  <si>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</si>
  <si>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</si>
  <si>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</si>
  <si>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</si>
  <si>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</si>
  <si>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</si>
  <si>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</si>
  <si>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</si>
  <si>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</si>
  <si>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</si>
  <si>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</si>
  <si>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</si>
  <si>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</si>
  <si>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</si>
  <si>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</si>
  <si>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</si>
  <si>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</si>
  <si>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</si>
  <si>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</si>
  <si>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</si>
  <si>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</si>
  <si>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</si>
  <si>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</si>
  <si>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</si>
  <si>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</si>
  <si>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</si>
  <si>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</si>
  <si>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</si>
  <si>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</si>
  <si>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</si>
  <si>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</si>
  <si>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</si>
  <si>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</si>
  <si>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</si>
  <si>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</si>
  <si>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</si>
  <si>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</si>
  <si>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</si>
  <si>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</si>
  <si>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</si>
  <si>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</si>
  <si>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</si>
  <si>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</si>
  <si>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</si>
  <si>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</si>
  <si>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</si>
  <si>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</si>
  <si>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</si>
  <si>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</si>
  <si>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</si>
  <si>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</si>
  <si>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</si>
  <si>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</si>
  <si>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</si>
  <si>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</si>
  <si>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</si>
  <si>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</si>
  <si>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</si>
  <si>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</si>
  <si>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</si>
  <si>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</si>
  <si>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</si>
  <si>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</si>
  <si>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</si>
  <si>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</si>
  <si>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</si>
  <si>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</si>
  <si>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</si>
  <si>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</si>
  <si>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</si>
  <si>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</si>
  <si>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</si>
  <si>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</si>
  <si>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</si>
  <si>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</si>
  <si>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</si>
  <si>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</si>
  <si>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</si>
  <si>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</si>
  <si>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</si>
  <si>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</si>
  <si>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</si>
  <si>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</si>
  <si>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</si>
  <si>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</si>
  <si>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</si>
  <si>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</si>
  <si>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</si>
  <si>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</si>
  <si>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</si>
  <si>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</si>
  <si>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</si>
  <si>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</si>
  <si>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</si>
  <si>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</si>
  <si>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</si>
  <si>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</si>
  <si>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</si>
  <si>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</si>
  <si>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</si>
  <si>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</si>
  <si>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</si>
  <si>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</si>
  <si>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</si>
  <si>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</si>
  <si>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</si>
  <si>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</si>
  <si>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</si>
  <si>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</si>
  <si>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</si>
  <si>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</si>
  <si>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</si>
  <si>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</si>
  <si>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</si>
  <si>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</si>
  <si>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</si>
  <si>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</si>
  <si>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</si>
  <si>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</si>
  <si>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</si>
  <si>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</si>
  <si>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</si>
  <si>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</si>
  <si>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</si>
  <si>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</si>
  <si>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</si>
  <si>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</si>
  <si>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</si>
  <si>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</si>
  <si>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</si>
  <si>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</si>
  <si>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</si>
  <si>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</si>
  <si>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</si>
  <si>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</si>
  <si>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</si>
  <si>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</si>
  <si>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</si>
  <si>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</si>
  <si>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</si>
  <si>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</si>
  <si>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</si>
  <si>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</si>
  <si>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</si>
  <si>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</si>
  <si>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</si>
  <si>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</si>
  <si>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</si>
  <si>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</si>
  <si>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</si>
  <si>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</si>
  <si>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</si>
  <si>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</si>
  <si>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</si>
  <si>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</si>
  <si>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</si>
  <si>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</si>
  <si>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</si>
  <si>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</si>
  <si>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</si>
  <si>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</si>
  <si>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</si>
  <si>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</si>
  <si>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</si>
  <si>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</si>
  <si>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</si>
  <si>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</si>
  <si>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</si>
  <si>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</si>
  <si>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</si>
  <si>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</si>
  <si>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</si>
  <si>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</si>
  <si>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</si>
  <si>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</si>
  <si>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</si>
  <si>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</si>
  <si>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</si>
  <si>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</si>
  <si>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</si>
  <si>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</si>
  <si>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</si>
  <si>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</si>
  <si>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</si>
  <si>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</si>
  <si>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</si>
  <si>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</si>
  <si>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</si>
  <si>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</si>
  <si>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</si>
  <si>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</si>
  <si>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</si>
  <si>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</si>
  <si>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</si>
  <si>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</si>
  <si>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</si>
  <si>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</si>
  <si>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</si>
  <si>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</si>
  <si>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</si>
  <si>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</si>
  <si>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Sigmoidal Curve Values for PHEV passenger LDV Technologies</t>
  </si>
  <si>
    <t>2027-2032, LDV PHEVs</t>
  </si>
  <si>
    <t>2023, LDV BEVs</t>
  </si>
  <si>
    <t>2033, LDV PHEVs</t>
  </si>
  <si>
    <t>2023, freight LDV BEVs</t>
  </si>
  <si>
    <t>Historical Year Values</t>
  </si>
  <si>
    <t>For certain onroad technologies, we calibrate historical year values</t>
  </si>
  <si>
    <t>to match with real-world sales.</t>
  </si>
  <si>
    <t>PHEV Values, passengre LDVs</t>
  </si>
  <si>
    <t>We also use calibration for PHEV values between 2027-2032,</t>
  </si>
  <si>
    <t>in order to align with EPA's projected split between BEVs and PHEVs</t>
  </si>
  <si>
    <t>in their tailpipe rules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</si>
</sst>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0" fontId="1" fillId="2" borderId="0" xfId="0" applyFont="1" applyFill="1" applyAlignment="1">
      <alignment wrapText="1"/>
    </xf>
    <xf numFmtId="164" fontId="0" fillId="3" borderId="0" xfId="0" applyNumberFormat="1" applyFill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0.15</c:v>
                </c:pt>
                <c:pt idx="1">
                  <c:v>0.17745114499368292</c:v>
                </c:pt>
                <c:pt idx="2">
                  <c:v>0.19031199220093176</c:v>
                </c:pt>
                <c:pt idx="3">
                  <c:v>0.20876765729184479</c:v>
                </c:pt>
                <c:pt idx="4">
                  <c:v>0.23478791575173236</c:v>
                </c:pt>
                <c:pt idx="5">
                  <c:v>0.27057340516541462</c:v>
                </c:pt>
                <c:pt idx="6">
                  <c:v>0.31814369472520548</c:v>
                </c:pt>
                <c:pt idx="7">
                  <c:v>0.37860020816449586</c:v>
                </c:pt>
                <c:pt idx="8">
                  <c:v>0.45119213970807381</c:v>
                </c:pt>
                <c:pt idx="9">
                  <c:v>0.53264110228439376</c:v>
                </c:pt>
                <c:pt idx="10">
                  <c:v>0.61735889771560626</c:v>
                </c:pt>
                <c:pt idx="11">
                  <c:v>0.6988078602919261</c:v>
                </c:pt>
                <c:pt idx="12">
                  <c:v>0.77139979183550411</c:v>
                </c:pt>
                <c:pt idx="13">
                  <c:v>0.83185630527479459</c:v>
                </c:pt>
                <c:pt idx="14">
                  <c:v>0.87942659483458541</c:v>
                </c:pt>
                <c:pt idx="15">
                  <c:v>0.91521208424826761</c:v>
                </c:pt>
                <c:pt idx="16">
                  <c:v>0.94123234270815526</c:v>
                </c:pt>
                <c:pt idx="17">
                  <c:v>0.95968800779906827</c:v>
                </c:pt>
                <c:pt idx="18">
                  <c:v>0.97254885500631716</c:v>
                </c:pt>
                <c:pt idx="19">
                  <c:v>0.981400919704289</c:v>
                </c:pt>
                <c:pt idx="20">
                  <c:v>0.98744207306071796</c:v>
                </c:pt>
                <c:pt idx="21">
                  <c:v>0.99154096841313133</c:v>
                </c:pt>
                <c:pt idx="22">
                  <c:v>0.99431107671435792</c:v>
                </c:pt>
                <c:pt idx="23">
                  <c:v>0.99617816781320001</c:v>
                </c:pt>
                <c:pt idx="24">
                  <c:v>0.99743434612399795</c:v>
                </c:pt>
                <c:pt idx="25">
                  <c:v>0.99827847766930755</c:v>
                </c:pt>
                <c:pt idx="26">
                  <c:v>0.99884525804213542</c:v>
                </c:pt>
                <c:pt idx="27">
                  <c:v>0.99922560648475944</c:v>
                </c:pt>
                <c:pt idx="28">
                  <c:v>0.99948075254448077</c:v>
                </c:pt>
                <c:pt idx="29">
                  <c:v>0.9996518679097619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Data!$I$10:$AM$10</c:f>
              <c:numCache>
                <c:formatCode>0.0000</c:formatCode>
                <c:ptCount val="31"/>
                <c:pt idx="0" formatCode="General">
                  <c:v>0.02</c:v>
                </c:pt>
                <c:pt idx="1">
                  <c:v>6.8000000000000005E-2</c:v>
                </c:pt>
                <c:pt idx="2">
                  <c:v>9.9000000000000005E-2</c:v>
                </c:pt>
                <c:pt idx="3" formatCode="General">
                  <c:v>0.13550148435693454</c:v>
                </c:pt>
                <c:pt idx="4" formatCode="General">
                  <c:v>0.15686570128597005</c:v>
                </c:pt>
                <c:pt idx="5" formatCode="General">
                  <c:v>0.18408372983067212</c:v>
                </c:pt>
                <c:pt idx="6" formatCode="General">
                  <c:v>0.21815354100537743</c:v>
                </c:pt>
                <c:pt idx="7" formatCode="General">
                  <c:v>0.25987118651848296</c:v>
                </c:pt>
                <c:pt idx="8" formatCode="General">
                  <c:v>0.30959779396223247</c:v>
                </c:pt>
                <c:pt idx="9" formatCode="General">
                  <c:v>0.36700545236853371</c:v>
                </c:pt>
                <c:pt idx="10" formatCode="General">
                  <c:v>0.43088423395932512</c:v>
                </c:pt>
                <c:pt idx="11" formatCode="General">
                  <c:v>0.49911538413962542</c:v>
                </c:pt>
                <c:pt idx="12" formatCode="General">
                  <c:v>0.56888461586037464</c:v>
                </c:pt>
                <c:pt idx="13" formatCode="General">
                  <c:v>0.63711576604067499</c:v>
                </c:pt>
                <c:pt idx="14" formatCode="General">
                  <c:v>0.70099454763146607</c:v>
                </c:pt>
                <c:pt idx="15" formatCode="General">
                  <c:v>0.75840220603776753</c:v>
                </c:pt>
                <c:pt idx="16" formatCode="General">
                  <c:v>0.80812881348151699</c:v>
                </c:pt>
                <c:pt idx="17" formatCode="General">
                  <c:v>0.84984645899462241</c:v>
                </c:pt>
                <c:pt idx="18" formatCode="General">
                  <c:v>0.88391627016932772</c:v>
                </c:pt>
                <c:pt idx="19" formatCode="General">
                  <c:v>0.91113429871403007</c:v>
                </c:pt>
                <c:pt idx="20" formatCode="General">
                  <c:v>0.93249851564306541</c:v>
                </c:pt>
                <c:pt idx="21" formatCode="General">
                  <c:v>0.94903701235474314</c:v>
                </c:pt>
                <c:pt idx="22" formatCode="General">
                  <c:v>0.96170292871716656</c:v>
                </c:pt>
                <c:pt idx="23" formatCode="General">
                  <c:v>0.9713234230791381</c:v>
                </c:pt>
                <c:pt idx="24" formatCode="General">
                  <c:v>0.97858509124385606</c:v>
                </c:pt>
                <c:pt idx="25" formatCode="General">
                  <c:v>0.98404040094974166</c:v>
                </c:pt>
                <c:pt idx="26" formatCode="General">
                  <c:v>0.9881241302994479</c:v>
                </c:pt>
                <c:pt idx="27" formatCode="General">
                  <c:v>0.99117298738162618</c:v>
                </c:pt>
                <c:pt idx="28" formatCode="General">
                  <c:v>0.99344469677154446</c:v>
                </c:pt>
                <c:pt idx="29" formatCode="General">
                  <c:v>0.99513484285360354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9-40DF-B5F6-DC2BB01C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05919"/>
        <c:axId val="145909759"/>
      </c:lineChart>
      <c:catAx>
        <c:axId val="14590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9759"/>
        <c:crosses val="autoZero"/>
        <c:auto val="1"/>
        <c:lblAlgn val="ctr"/>
        <c:lblOffset val="100"/>
        <c:noMultiLvlLbl val="0"/>
      </c:catAx>
      <c:valAx>
        <c:axId val="14590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Data!$I$14:$AL$14</c:f>
              <c:numCache>
                <c:formatCode>General</c:formatCode>
                <c:ptCount val="30"/>
                <c:pt idx="0">
                  <c:v>2.5000000000000001E-3</c:v>
                </c:pt>
                <c:pt idx="1">
                  <c:v>8.0000000000000002E-3</c:v>
                </c:pt>
                <c:pt idx="2">
                  <c:v>1.8679140068700261E-2</c:v>
                </c:pt>
                <c:pt idx="3">
                  <c:v>2.0151128112044503E-2</c:v>
                </c:pt>
                <c:pt idx="4">
                  <c:v>2.6021242730178792E-2</c:v>
                </c:pt>
                <c:pt idx="5">
                  <c:v>3.4401430729338323E-2</c:v>
                </c:pt>
                <c:pt idx="6">
                  <c:v>5.1499999999999997E-2</c:v>
                </c:pt>
                <c:pt idx="7">
                  <c:v>5.5E-2</c:v>
                </c:pt>
                <c:pt idx="8">
                  <c:v>7.4999999999999997E-2</c:v>
                </c:pt>
                <c:pt idx="9">
                  <c:v>8.8999999999999996E-2</c:v>
                </c:pt>
                <c:pt idx="10">
                  <c:v>0.11799999999999999</c:v>
                </c:pt>
                <c:pt idx="11">
                  <c:v>0.15</c:v>
                </c:pt>
                <c:pt idx="12">
                  <c:v>0.17702858227261439</c:v>
                </c:pt>
                <c:pt idx="13">
                  <c:v>0.19652431808271453</c:v>
                </c:pt>
                <c:pt idx="14">
                  <c:v>0.21198289652972047</c:v>
                </c:pt>
                <c:pt idx="15">
                  <c:v>0.22359856927066168</c:v>
                </c:pt>
                <c:pt idx="16">
                  <c:v>0.2319787572698212</c:v>
                </c:pt>
                <c:pt idx="17">
                  <c:v>0.23784887188795553</c:v>
                </c:pt>
                <c:pt idx="18">
                  <c:v>0.24187624796588125</c:v>
                </c:pt>
                <c:pt idx="19">
                  <c:v>0.24460014783483416</c:v>
                </c:pt>
                <c:pt idx="20">
                  <c:v>0.24642468433022793</c:v>
                </c:pt>
                <c:pt idx="21">
                  <c:v>0.2476388869188586</c:v>
                </c:pt>
                <c:pt idx="22">
                  <c:v>0.24844342975100567</c:v>
                </c:pt>
                <c:pt idx="23">
                  <c:v>0.24897499940691589</c:v>
                </c:pt>
                <c:pt idx="24">
                  <c:v>0.24932554691499179</c:v>
                </c:pt>
                <c:pt idx="25">
                  <c:v>0.24955642877591674</c:v>
                </c:pt>
                <c:pt idx="26">
                  <c:v>0.24970836961542547</c:v>
                </c:pt>
                <c:pt idx="27">
                  <c:v>0.24980830595850836</c:v>
                </c:pt>
                <c:pt idx="28">
                  <c:v>0.24987401381406515</c:v>
                </c:pt>
                <c:pt idx="29">
                  <c:v>0.24991720639498693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E-4CC5-851D-14400ED7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40415"/>
        <c:axId val="144438495"/>
      </c:lineChart>
      <c:catAx>
        <c:axId val="14444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495"/>
        <c:crosses val="autoZero"/>
        <c:auto val="1"/>
        <c:lblAlgn val="ctr"/>
        <c:lblOffset val="100"/>
        <c:noMultiLvlLbl val="0"/>
      </c:catAx>
      <c:valAx>
        <c:axId val="1444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0.15</c:v>
                </c:pt>
                <c:pt idx="1">
                  <c:v>0.17745114499368292</c:v>
                </c:pt>
                <c:pt idx="2">
                  <c:v>0.19031199220093176</c:v>
                </c:pt>
                <c:pt idx="3">
                  <c:v>0.20876765729184479</c:v>
                </c:pt>
                <c:pt idx="4">
                  <c:v>0.23478791575173236</c:v>
                </c:pt>
                <c:pt idx="5">
                  <c:v>0.27057340516541462</c:v>
                </c:pt>
                <c:pt idx="6">
                  <c:v>0.31814369472520548</c:v>
                </c:pt>
                <c:pt idx="7">
                  <c:v>0.37860020816449586</c:v>
                </c:pt>
                <c:pt idx="8">
                  <c:v>0.45119213970807381</c:v>
                </c:pt>
                <c:pt idx="9">
                  <c:v>0.53264110228439376</c:v>
                </c:pt>
                <c:pt idx="10">
                  <c:v>0.61735889771560626</c:v>
                </c:pt>
                <c:pt idx="11">
                  <c:v>0.6988078602919261</c:v>
                </c:pt>
                <c:pt idx="12">
                  <c:v>0.77139979183550411</c:v>
                </c:pt>
                <c:pt idx="13">
                  <c:v>0.83185630527479459</c:v>
                </c:pt>
                <c:pt idx="14">
                  <c:v>0.87942659483458541</c:v>
                </c:pt>
                <c:pt idx="15">
                  <c:v>0.91521208424826761</c:v>
                </c:pt>
                <c:pt idx="16">
                  <c:v>0.94123234270815526</c:v>
                </c:pt>
                <c:pt idx="17">
                  <c:v>0.95968800779906827</c:v>
                </c:pt>
                <c:pt idx="18">
                  <c:v>0.97254885500631716</c:v>
                </c:pt>
                <c:pt idx="19">
                  <c:v>0.981400919704289</c:v>
                </c:pt>
                <c:pt idx="20">
                  <c:v>0.98744207306071796</c:v>
                </c:pt>
                <c:pt idx="21">
                  <c:v>0.99154096841313133</c:v>
                </c:pt>
                <c:pt idx="22">
                  <c:v>0.99431107671435792</c:v>
                </c:pt>
                <c:pt idx="23">
                  <c:v>0.99617816781320001</c:v>
                </c:pt>
                <c:pt idx="24">
                  <c:v>0.99743434612399795</c:v>
                </c:pt>
                <c:pt idx="25">
                  <c:v>0.99827847766930755</c:v>
                </c:pt>
                <c:pt idx="26">
                  <c:v>0.99884525804213542</c:v>
                </c:pt>
                <c:pt idx="27">
                  <c:v>0.99922560648475944</c:v>
                </c:pt>
                <c:pt idx="28">
                  <c:v>0.99948075254448077</c:v>
                </c:pt>
                <c:pt idx="29">
                  <c:v>0.9996518679097619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5-4226-A18C-07289D02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983919"/>
        <c:axId val="1637988239"/>
      </c:lineChart>
      <c:catAx>
        <c:axId val="163798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8239"/>
        <c:crosses val="autoZero"/>
        <c:auto val="1"/>
        <c:lblAlgn val="ctr"/>
        <c:lblOffset val="100"/>
        <c:noMultiLvlLbl val="0"/>
      </c:catAx>
      <c:valAx>
        <c:axId val="16379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438150</xdr:colOff>
      <xdr:row>3</xdr:row>
      <xdr:rowOff>128587</xdr:rowOff>
    </xdr:from>
    <xdr:to>
      <xdr:col>35</xdr:col>
      <xdr:colOff>133350</xdr:colOff>
      <xdr:row>12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4F8C5-6199-A6FD-10AB-7EDD21735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409575</xdr:colOff>
      <xdr:row>2</xdr:row>
      <xdr:rowOff>33337</xdr:rowOff>
    </xdr:from>
    <xdr:to>
      <xdr:col>33</xdr:col>
      <xdr:colOff>104775</xdr:colOff>
      <xdr:row>10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EF526-BD1E-EFFF-D20B-034FBCB5C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400050</xdr:colOff>
      <xdr:row>7</xdr:row>
      <xdr:rowOff>52387</xdr:rowOff>
    </xdr:from>
    <xdr:to>
      <xdr:col>28</xdr:col>
      <xdr:colOff>95250</xdr:colOff>
      <xdr:row>16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31E0B0-E8D0-FDE4-AA2E-6B666C6B1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4"/>
  <sheetViews>
    <sheetView tabSelected="1" workbookViewId="0">
      <selection activeCell="B86" sqref="B86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898</v>
      </c>
    </row>
    <row r="3" spans="1:2" x14ac:dyDescent="0.25">
      <c r="A3" s="1" t="s">
        <v>0</v>
      </c>
      <c r="B3" s="12" t="s">
        <v>73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125</v>
      </c>
    </row>
    <row r="7" spans="1:2" x14ac:dyDescent="0.25">
      <c r="B7" t="s">
        <v>128</v>
      </c>
    </row>
    <row r="8" spans="1:2" x14ac:dyDescent="0.25">
      <c r="B8" t="s">
        <v>126</v>
      </c>
    </row>
    <row r="10" spans="1:2" x14ac:dyDescent="0.25">
      <c r="B10" s="12" t="s">
        <v>924</v>
      </c>
    </row>
    <row r="11" spans="1:2" x14ac:dyDescent="0.25">
      <c r="B11" t="s">
        <v>925</v>
      </c>
    </row>
    <row r="12" spans="1:2" x14ac:dyDescent="0.25">
      <c r="B12" s="3">
        <v>2021</v>
      </c>
    </row>
    <row r="13" spans="1:2" x14ac:dyDescent="0.25">
      <c r="B13" t="s">
        <v>926</v>
      </c>
    </row>
    <row r="14" spans="1:2" x14ac:dyDescent="0.25">
      <c r="B14" s="28" t="s">
        <v>927</v>
      </c>
    </row>
    <row r="16" spans="1:2" x14ac:dyDescent="0.25">
      <c r="B16" t="s">
        <v>928</v>
      </c>
    </row>
    <row r="17" spans="2:2" x14ac:dyDescent="0.25">
      <c r="B17" s="3">
        <v>2022</v>
      </c>
    </row>
    <row r="18" spans="2:2" x14ac:dyDescent="0.25">
      <c r="B18" t="s">
        <v>929</v>
      </c>
    </row>
    <row r="19" spans="2:2" x14ac:dyDescent="0.25">
      <c r="B19" s="31" t="s">
        <v>930</v>
      </c>
    </row>
    <row r="20" spans="2:2" x14ac:dyDescent="0.25">
      <c r="B20" s="31"/>
    </row>
    <row r="21" spans="2:2" x14ac:dyDescent="0.25">
      <c r="B21" s="3" t="s">
        <v>931</v>
      </c>
    </row>
    <row r="22" spans="2:2" x14ac:dyDescent="0.25">
      <c r="B22" s="3">
        <v>2020</v>
      </c>
    </row>
    <row r="23" spans="2:2" x14ac:dyDescent="0.25">
      <c r="B23" s="3" t="s">
        <v>932</v>
      </c>
    </row>
    <row r="24" spans="2:2" x14ac:dyDescent="0.25">
      <c r="B24" s="31" t="s">
        <v>933</v>
      </c>
    </row>
    <row r="26" spans="2:2" x14ac:dyDescent="0.25">
      <c r="B26" s="12" t="s">
        <v>74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125</v>
      </c>
    </row>
    <row r="30" spans="2:2" x14ac:dyDescent="0.25">
      <c r="B30" t="s">
        <v>129</v>
      </c>
    </row>
    <row r="31" spans="2:2" x14ac:dyDescent="0.25">
      <c r="B31" t="s">
        <v>127</v>
      </c>
    </row>
    <row r="33" spans="1:2" x14ac:dyDescent="0.25">
      <c r="B33" s="12" t="s">
        <v>75</v>
      </c>
    </row>
    <row r="34" spans="1:2" x14ac:dyDescent="0.25">
      <c r="B34" s="13" t="s">
        <v>43</v>
      </c>
    </row>
    <row r="36" spans="1:2" x14ac:dyDescent="0.25">
      <c r="B36" s="12" t="s">
        <v>76</v>
      </c>
    </row>
    <row r="37" spans="1:2" x14ac:dyDescent="0.25">
      <c r="B37" t="s">
        <v>52</v>
      </c>
    </row>
    <row r="38" spans="1:2" x14ac:dyDescent="0.25">
      <c r="B38" s="3">
        <v>2014</v>
      </c>
    </row>
    <row r="39" spans="1:2" x14ac:dyDescent="0.25">
      <c r="B39" t="s">
        <v>53</v>
      </c>
    </row>
    <row r="40" spans="1:2" x14ac:dyDescent="0.25">
      <c r="B40" t="s">
        <v>54</v>
      </c>
    </row>
    <row r="42" spans="1:2" x14ac:dyDescent="0.25">
      <c r="B42" t="s">
        <v>55</v>
      </c>
    </row>
    <row r="43" spans="1:2" x14ac:dyDescent="0.25">
      <c r="B43" s="3">
        <v>2015</v>
      </c>
    </row>
    <row r="44" spans="1:2" x14ac:dyDescent="0.25">
      <c r="B44" t="s">
        <v>56</v>
      </c>
    </row>
    <row r="45" spans="1:2" x14ac:dyDescent="0.25">
      <c r="B45" t="s">
        <v>57</v>
      </c>
    </row>
    <row r="47" spans="1:2" x14ac:dyDescent="0.25">
      <c r="A47" s="1" t="s">
        <v>6</v>
      </c>
    </row>
    <row r="48" spans="1:2" x14ac:dyDescent="0.25">
      <c r="A48" t="s">
        <v>900</v>
      </c>
    </row>
    <row r="49" spans="1:2" x14ac:dyDescent="0.25">
      <c r="A49" t="s">
        <v>901</v>
      </c>
    </row>
    <row r="50" spans="1:2" x14ac:dyDescent="0.25">
      <c r="A50" t="s">
        <v>902</v>
      </c>
    </row>
    <row r="51" spans="1:2" x14ac:dyDescent="0.25">
      <c r="A51" s="31" t="s">
        <v>903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103</v>
      </c>
    </row>
    <row r="57" spans="1:2" x14ac:dyDescent="0.25">
      <c r="A57" t="s">
        <v>35</v>
      </c>
    </row>
    <row r="58" spans="1:2" x14ac:dyDescent="0.25">
      <c r="A58" t="s">
        <v>899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42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994</v>
      </c>
    </row>
    <row r="78" spans="2:2" x14ac:dyDescent="0.25">
      <c r="B78" t="s">
        <v>995</v>
      </c>
    </row>
    <row r="79" spans="2:2" x14ac:dyDescent="0.25">
      <c r="B79" t="s">
        <v>996</v>
      </c>
    </row>
    <row r="81" spans="2:2" x14ac:dyDescent="0.25">
      <c r="B81" s="12" t="s">
        <v>997</v>
      </c>
    </row>
    <row r="83" spans="2:2" x14ac:dyDescent="0.25">
      <c r="B83" t="s">
        <v>998</v>
      </c>
    </row>
    <row r="84" spans="2:2" x14ac:dyDescent="0.25">
      <c r="B84" t="s">
        <v>999</v>
      </c>
    </row>
    <row r="85" spans="2:2" x14ac:dyDescent="0.25">
      <c r="B85" t="s">
        <v>1000</v>
      </c>
    </row>
    <row r="87" spans="2:2" x14ac:dyDescent="0.25">
      <c r="B87" s="12" t="s">
        <v>44</v>
      </c>
    </row>
    <row r="89" spans="2:2" x14ac:dyDescent="0.25">
      <c r="B89" t="s">
        <v>70</v>
      </c>
    </row>
    <row r="90" spans="2:2" x14ac:dyDescent="0.25">
      <c r="B90" t="s">
        <v>133</v>
      </c>
    </row>
    <row r="91" spans="2:2" x14ac:dyDescent="0.25">
      <c r="B91" t="s">
        <v>134</v>
      </c>
    </row>
    <row r="92" spans="2:2" x14ac:dyDescent="0.25">
      <c r="B92" t="s">
        <v>135</v>
      </c>
    </row>
    <row r="94" spans="2:2" x14ac:dyDescent="0.25">
      <c r="B94" t="s">
        <v>77</v>
      </c>
    </row>
    <row r="95" spans="2:2" x14ac:dyDescent="0.25">
      <c r="B95" t="s">
        <v>71</v>
      </c>
    </row>
    <row r="96" spans="2:2" x14ac:dyDescent="0.25">
      <c r="B96" t="s">
        <v>81</v>
      </c>
    </row>
    <row r="97" spans="2:2" x14ac:dyDescent="0.25">
      <c r="B97" t="s">
        <v>72</v>
      </c>
    </row>
    <row r="98" spans="2:2" x14ac:dyDescent="0.25">
      <c r="B98" t="s">
        <v>82</v>
      </c>
    </row>
    <row r="99" spans="2:2" x14ac:dyDescent="0.25">
      <c r="B99" t="s">
        <v>78</v>
      </c>
    </row>
    <row r="100" spans="2:2" x14ac:dyDescent="0.25">
      <c r="B100" t="s">
        <v>79</v>
      </c>
    </row>
    <row r="101" spans="2:2" x14ac:dyDescent="0.25">
      <c r="B101" t="s">
        <v>80</v>
      </c>
    </row>
    <row r="103" spans="2:2" x14ac:dyDescent="0.25">
      <c r="B103" t="s">
        <v>104</v>
      </c>
    </row>
    <row r="104" spans="2:2" x14ac:dyDescent="0.25">
      <c r="B104" t="s">
        <v>108</v>
      </c>
    </row>
    <row r="105" spans="2:2" x14ac:dyDescent="0.25">
      <c r="B105" t="s">
        <v>105</v>
      </c>
    </row>
    <row r="106" spans="2:2" x14ac:dyDescent="0.25">
      <c r="B106" t="s">
        <v>106</v>
      </c>
    </row>
    <row r="107" spans="2:2" x14ac:dyDescent="0.25">
      <c r="B107" t="s">
        <v>107</v>
      </c>
    </row>
    <row r="109" spans="2:2" x14ac:dyDescent="0.25">
      <c r="B109" t="s">
        <v>64</v>
      </c>
    </row>
    <row r="110" spans="2:2" x14ac:dyDescent="0.25">
      <c r="B110" t="s">
        <v>65</v>
      </c>
    </row>
    <row r="111" spans="2:2" x14ac:dyDescent="0.25">
      <c r="B111" t="s">
        <v>66</v>
      </c>
    </row>
    <row r="112" spans="2:2" x14ac:dyDescent="0.25">
      <c r="B112" t="s">
        <v>67</v>
      </c>
    </row>
    <row r="113" spans="2:2" x14ac:dyDescent="0.25">
      <c r="B113" t="s">
        <v>68</v>
      </c>
    </row>
    <row r="114" spans="2:2" x14ac:dyDescent="0.25">
      <c r="B114" t="s">
        <v>69</v>
      </c>
    </row>
    <row r="116" spans="2:2" x14ac:dyDescent="0.25">
      <c r="B116" t="s">
        <v>119</v>
      </c>
    </row>
    <row r="118" spans="2:2" x14ac:dyDescent="0.25">
      <c r="B118" t="s">
        <v>45</v>
      </c>
    </row>
    <row r="119" spans="2:2" x14ac:dyDescent="0.25">
      <c r="B119" t="s">
        <v>46</v>
      </c>
    </row>
    <row r="120" spans="2:2" x14ac:dyDescent="0.25">
      <c r="B120" t="s">
        <v>47</v>
      </c>
    </row>
    <row r="121" spans="2:2" x14ac:dyDescent="0.25">
      <c r="B121" t="s">
        <v>48</v>
      </c>
    </row>
    <row r="122" spans="2:2" x14ac:dyDescent="0.25">
      <c r="B122" t="s">
        <v>49</v>
      </c>
    </row>
    <row r="123" spans="2:2" x14ac:dyDescent="0.25">
      <c r="B123" t="s">
        <v>50</v>
      </c>
    </row>
    <row r="124" spans="2:2" x14ac:dyDescent="0.25">
      <c r="B124" t="s">
        <v>51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123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0.02</v>
      </c>
      <c r="C2">
        <f>Data!J10</f>
        <v>6.8000000000000005E-2</v>
      </c>
      <c r="D2">
        <f>Data!K10</f>
        <v>9.9000000000000005E-2</v>
      </c>
      <c r="E2">
        <f>Data!L10</f>
        <v>0.13550148435693454</v>
      </c>
      <c r="F2">
        <f>Data!M10</f>
        <v>0.15686570128597005</v>
      </c>
      <c r="G2">
        <f>Data!N10</f>
        <v>0.18408372983067212</v>
      </c>
      <c r="H2">
        <f>Data!O10</f>
        <v>0.21815354100537743</v>
      </c>
      <c r="I2">
        <f>Data!P10</f>
        <v>0.25987118651848296</v>
      </c>
      <c r="J2">
        <f>Data!Q10</f>
        <v>0.30959779396223247</v>
      </c>
      <c r="K2">
        <f>Data!R10</f>
        <v>0.36700545236853371</v>
      </c>
      <c r="L2">
        <f>Data!S10</f>
        <v>0.43088423395932512</v>
      </c>
      <c r="M2">
        <f>Data!T10</f>
        <v>0.49911538413962542</v>
      </c>
      <c r="N2">
        <f>Data!U10</f>
        <v>0.56888461586037464</v>
      </c>
      <c r="O2">
        <f>Data!V10</f>
        <v>0.63711576604067499</v>
      </c>
      <c r="P2">
        <f>Data!W10</f>
        <v>0.70099454763146607</v>
      </c>
      <c r="Q2">
        <f>Data!X10</f>
        <v>0.75840220603776753</v>
      </c>
      <c r="R2">
        <f>Data!Y10</f>
        <v>0.80812881348151699</v>
      </c>
      <c r="S2">
        <f>Data!Z10</f>
        <v>0.84984645899462241</v>
      </c>
      <c r="T2">
        <f>Data!AA10</f>
        <v>0.88391627016932772</v>
      </c>
      <c r="U2">
        <f>Data!AB10</f>
        <v>0.91113429871403007</v>
      </c>
      <c r="V2">
        <f>Data!AC10</f>
        <v>0.93249851564306541</v>
      </c>
      <c r="W2">
        <f>Data!AD10</f>
        <v>0.94903701235474314</v>
      </c>
      <c r="X2">
        <f>Data!AE10</f>
        <v>0.96170292871716656</v>
      </c>
      <c r="Y2">
        <f>Data!AF10</f>
        <v>0.9713234230791381</v>
      </c>
      <c r="Z2">
        <f>Data!AG10</f>
        <v>0.97858509124385606</v>
      </c>
      <c r="AA2">
        <f>Data!AH10</f>
        <v>0.98404040094974166</v>
      </c>
      <c r="AB2">
        <f>Data!AI10</f>
        <v>0.9881241302994479</v>
      </c>
      <c r="AC2">
        <f>Data!AJ10</f>
        <v>0.99117298738162618</v>
      </c>
      <c r="AD2">
        <f>Data!AK10</f>
        <v>0.99344469677154446</v>
      </c>
      <c r="AE2">
        <f>Data!AL10</f>
        <v>0.99513484285360354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2.5000000000000001E-3</v>
      </c>
      <c r="C6">
        <f>Data!J14</f>
        <v>8.0000000000000002E-3</v>
      </c>
      <c r="D6">
        <f>Data!K14</f>
        <v>1.8679140068700261E-2</v>
      </c>
      <c r="E6">
        <f>Data!L14</f>
        <v>2.0151128112044503E-2</v>
      </c>
      <c r="F6">
        <f>Data!M14</f>
        <v>2.6021242730178792E-2</v>
      </c>
      <c r="G6">
        <f>Data!N14</f>
        <v>3.4401430729338323E-2</v>
      </c>
      <c r="H6">
        <f>Data!O14</f>
        <v>5.1499999999999997E-2</v>
      </c>
      <c r="I6">
        <f>Data!P14</f>
        <v>5.5E-2</v>
      </c>
      <c r="J6">
        <f>Data!Q14</f>
        <v>7.4999999999999997E-2</v>
      </c>
      <c r="K6">
        <f>Data!R14</f>
        <v>8.8999999999999996E-2</v>
      </c>
      <c r="L6">
        <f>Data!S14</f>
        <v>0.11799999999999999</v>
      </c>
      <c r="M6">
        <f>Data!T14</f>
        <v>0.15</v>
      </c>
      <c r="N6">
        <f>Data!U14</f>
        <v>0.17702858227261439</v>
      </c>
      <c r="O6">
        <f>Data!V14</f>
        <v>0.19652431808271453</v>
      </c>
      <c r="P6">
        <f>Data!W14</f>
        <v>0.21198289652972047</v>
      </c>
      <c r="Q6">
        <f>Data!X14</f>
        <v>0.22359856927066168</v>
      </c>
      <c r="R6">
        <f>Data!Y14</f>
        <v>0.2319787572698212</v>
      </c>
      <c r="S6">
        <f>Data!Z14</f>
        <v>0.23784887188795553</v>
      </c>
      <c r="T6">
        <f>Data!AA14</f>
        <v>0.24187624796588125</v>
      </c>
      <c r="U6">
        <f>Data!AB14</f>
        <v>0.24460014783483416</v>
      </c>
      <c r="V6">
        <f>Data!AC14</f>
        <v>0.24642468433022793</v>
      </c>
      <c r="W6">
        <f>Data!AD14</f>
        <v>0.2476388869188586</v>
      </c>
      <c r="X6">
        <f>Data!AE14</f>
        <v>0.24844342975100567</v>
      </c>
      <c r="Y6">
        <f>Data!AF14</f>
        <v>0.24897499940691589</v>
      </c>
      <c r="Z6">
        <f>Data!AG14</f>
        <v>0.24932554691499179</v>
      </c>
      <c r="AA6">
        <f>Data!AH14</f>
        <v>0.24955642877591674</v>
      </c>
      <c r="AB6">
        <f>Data!AI14</f>
        <v>0.24970836961542547</v>
      </c>
      <c r="AC6">
        <f>Data!AJ14</f>
        <v>0.24980830595850836</v>
      </c>
      <c r="AD6">
        <f>Data!AK14</f>
        <v>0.24987401381406515</v>
      </c>
      <c r="AE6">
        <f>Data!AL14</f>
        <v>0.24991720639498693</v>
      </c>
    </row>
    <row r="7" spans="1:31" x14ac:dyDescent="0.25">
      <c r="A7" t="s">
        <v>120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121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0.15</v>
      </c>
      <c r="C2">
        <f>Data!J17</f>
        <v>0.17745114499368292</v>
      </c>
      <c r="D2">
        <f>Data!K17</f>
        <v>0.19031199220093176</v>
      </c>
      <c r="E2">
        <f>Data!L17</f>
        <v>0.20876765729184479</v>
      </c>
      <c r="F2">
        <f>Data!M17</f>
        <v>0.23478791575173236</v>
      </c>
      <c r="G2">
        <f>Data!N17</f>
        <v>0.27057340516541462</v>
      </c>
      <c r="H2">
        <f>Data!O17</f>
        <v>0.31814369472520548</v>
      </c>
      <c r="I2">
        <f>Data!P17</f>
        <v>0.37860020816449586</v>
      </c>
      <c r="J2">
        <f>Data!Q17</f>
        <v>0.45119213970807381</v>
      </c>
      <c r="K2">
        <f>Data!R17</f>
        <v>0.53264110228439376</v>
      </c>
      <c r="L2">
        <f>Data!S17</f>
        <v>0.61735889771560626</v>
      </c>
      <c r="M2">
        <f>Data!T17</f>
        <v>0.6988078602919261</v>
      </c>
      <c r="N2">
        <f>Data!U17</f>
        <v>0.77139979183550411</v>
      </c>
      <c r="O2">
        <f>Data!V17</f>
        <v>0.83185630527479459</v>
      </c>
      <c r="P2">
        <f>Data!W17</f>
        <v>0.87942659483458541</v>
      </c>
      <c r="Q2">
        <f>Data!X17</f>
        <v>0.91521208424826761</v>
      </c>
      <c r="R2">
        <f>Data!Y17</f>
        <v>0.94123234270815526</v>
      </c>
      <c r="S2">
        <f>Data!Z17</f>
        <v>0.95968800779906827</v>
      </c>
      <c r="T2">
        <f>Data!AA17</f>
        <v>0.97254885500631716</v>
      </c>
      <c r="U2">
        <f>Data!AB17</f>
        <v>0.981400919704289</v>
      </c>
      <c r="V2">
        <f>Data!AC17</f>
        <v>0.98744207306071796</v>
      </c>
      <c r="W2">
        <f>Data!AD17</f>
        <v>0.99154096841313133</v>
      </c>
      <c r="X2">
        <f>Data!AE17</f>
        <v>0.99431107671435792</v>
      </c>
      <c r="Y2">
        <f>Data!AF17</f>
        <v>0.99617816781320001</v>
      </c>
      <c r="Z2">
        <f>Data!AG17</f>
        <v>0.99743434612399795</v>
      </c>
      <c r="AA2">
        <f>Data!AH17</f>
        <v>0.99827847766930755</v>
      </c>
      <c r="AB2">
        <f>Data!AI17</f>
        <v>0.99884525804213542</v>
      </c>
      <c r="AC2">
        <f>Data!AJ17</f>
        <v>0.99922560648475944</v>
      </c>
      <c r="AD2">
        <f>Data!AK17</f>
        <v>0.99948075254448077</v>
      </c>
      <c r="AE2">
        <f>Data!AL17</f>
        <v>0.9996518679097619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3.9709092074817981E-3</v>
      </c>
      <c r="D6">
        <f>Data!K21</f>
        <v>5.2360512521104916E-3</v>
      </c>
      <c r="E6">
        <f>Data!L21</f>
        <v>6.9233207925054616E-3</v>
      </c>
      <c r="F6">
        <f>Data!M21</f>
        <v>9.1643429322478421E-3</v>
      </c>
      <c r="G6">
        <f>Data!N21</f>
        <v>1.2124676090919479E-2</v>
      </c>
      <c r="H6">
        <f>Data!O21</f>
        <v>1.6007169244761595E-2</v>
      </c>
      <c r="I6">
        <f>Data!P21</f>
        <v>2.1051317005956457E-2</v>
      </c>
      <c r="J6">
        <f>Data!Q21</f>
        <v>2.7525048956922572E-2</v>
      </c>
      <c r="K6">
        <f>Data!R21</f>
        <v>3.5704387563026088E-2</v>
      </c>
      <c r="L6">
        <f>Data!S21</f>
        <v>4.5836578101168111E-2</v>
      </c>
      <c r="M6">
        <f>Data!T21</f>
        <v>5.8085190790550939E-2</v>
      </c>
      <c r="N6">
        <f>Data!U21</f>
        <v>7.2462800050995702E-2</v>
      </c>
      <c r="O6">
        <f>Data!V21</f>
        <v>8.8767715128136082E-2</v>
      </c>
      <c r="P6">
        <f>Data!W21</f>
        <v>0.10655111145046607</v>
      </c>
      <c r="Q6">
        <f>Data!X21</f>
        <v>0.12514078053821515</v>
      </c>
      <c r="R6">
        <f>Data!Y21</f>
        <v>0.14373044962596424</v>
      </c>
      <c r="S6">
        <f>Data!Z21</f>
        <v>0.16151384594829421</v>
      </c>
      <c r="T6">
        <f>Data!AA21</f>
        <v>0.17781876102543459</v>
      </c>
      <c r="U6">
        <f>Data!AB21</f>
        <v>0.19219637028587935</v>
      </c>
      <c r="V6">
        <f>Data!AC21</f>
        <v>0.20444498297526217</v>
      </c>
      <c r="W6">
        <f>Data!AD21</f>
        <v>0.21457717351340425</v>
      </c>
      <c r="X6">
        <f>Data!AE21</f>
        <v>0.22275651211950773</v>
      </c>
      <c r="Y6">
        <f>Data!AF21</f>
        <v>0.22923024407047385</v>
      </c>
      <c r="Z6">
        <f>Data!AG21</f>
        <v>0.23427439183166873</v>
      </c>
      <c r="AA6">
        <f>Data!AH21</f>
        <v>0.23815688498551085</v>
      </c>
      <c r="AB6">
        <f>Data!AI21</f>
        <v>0.24111721814418247</v>
      </c>
      <c r="AC6">
        <f>Data!AJ21</f>
        <v>0.24335824028392483</v>
      </c>
      <c r="AD6">
        <f>Data!AK21</f>
        <v>0.24504550982431983</v>
      </c>
      <c r="AE6">
        <f>Data!AL21</f>
        <v>0.24631065186894852</v>
      </c>
    </row>
    <row r="7" spans="1:31" x14ac:dyDescent="0.25">
      <c r="A7" t="s">
        <v>120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121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120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121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120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121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120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121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120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121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120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121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120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121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120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121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120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121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143</v>
      </c>
    </row>
    <row r="10" spans="1:36" x14ac:dyDescent="0.25">
      <c r="A10" t="s">
        <v>136</v>
      </c>
    </row>
    <row r="11" spans="1:36" x14ac:dyDescent="0.25">
      <c r="A11" t="s">
        <v>137</v>
      </c>
    </row>
    <row r="12" spans="1:36" x14ac:dyDescent="0.25">
      <c r="A12" t="s">
        <v>138</v>
      </c>
    </row>
    <row r="13" spans="1:36" x14ac:dyDescent="0.25">
      <c r="A13" t="s">
        <v>139</v>
      </c>
    </row>
    <row r="14" spans="1:36" x14ac:dyDescent="0.25">
      <c r="B14" t="s">
        <v>140</v>
      </c>
      <c r="C14" t="s">
        <v>141</v>
      </c>
      <c r="D14" t="s">
        <v>142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143</v>
      </c>
    </row>
    <row r="15" spans="1:36" x14ac:dyDescent="0.25">
      <c r="A15" t="s">
        <v>144</v>
      </c>
      <c r="C15" t="s">
        <v>145</v>
      </c>
    </row>
    <row r="16" spans="1:36" x14ac:dyDescent="0.25">
      <c r="A16" t="s">
        <v>146</v>
      </c>
      <c r="C16" t="s">
        <v>147</v>
      </c>
    </row>
    <row r="17" spans="1:36" x14ac:dyDescent="0.25">
      <c r="A17" t="s">
        <v>148</v>
      </c>
      <c r="B17" t="s">
        <v>149</v>
      </c>
      <c r="C17" t="s">
        <v>150</v>
      </c>
      <c r="D17" t="s">
        <v>151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152</v>
      </c>
      <c r="B18" t="s">
        <v>153</v>
      </c>
      <c r="C18" t="s">
        <v>154</v>
      </c>
      <c r="D18" t="s">
        <v>151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155</v>
      </c>
      <c r="B19" t="s">
        <v>156</v>
      </c>
      <c r="C19" t="s">
        <v>157</v>
      </c>
      <c r="D19" t="s">
        <v>151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158</v>
      </c>
      <c r="C20" t="s">
        <v>159</v>
      </c>
    </row>
    <row r="21" spans="1:36" x14ac:dyDescent="0.25">
      <c r="A21" t="s">
        <v>160</v>
      </c>
      <c r="B21" t="s">
        <v>161</v>
      </c>
      <c r="C21" t="s">
        <v>162</v>
      </c>
      <c r="D21" t="s">
        <v>151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163</v>
      </c>
      <c r="B22" t="s">
        <v>164</v>
      </c>
      <c r="C22" t="s">
        <v>165</v>
      </c>
      <c r="D22" t="s">
        <v>151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166</v>
      </c>
      <c r="B23" t="s">
        <v>167</v>
      </c>
      <c r="C23" t="s">
        <v>168</v>
      </c>
      <c r="D23" t="s">
        <v>151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169</v>
      </c>
      <c r="B24" t="s">
        <v>170</v>
      </c>
      <c r="C24" t="s">
        <v>171</v>
      </c>
      <c r="D24" t="s">
        <v>151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172</v>
      </c>
      <c r="B25" t="s">
        <v>173</v>
      </c>
      <c r="C25" t="s">
        <v>174</v>
      </c>
      <c r="D25" t="s">
        <v>151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175</v>
      </c>
      <c r="B26" t="s">
        <v>176</v>
      </c>
      <c r="C26" t="s">
        <v>177</v>
      </c>
      <c r="D26" t="s">
        <v>151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178</v>
      </c>
      <c r="B27" t="s">
        <v>179</v>
      </c>
      <c r="C27" t="s">
        <v>180</v>
      </c>
      <c r="D27" t="s">
        <v>151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181</v>
      </c>
      <c r="B28" t="s">
        <v>182</v>
      </c>
      <c r="C28" t="s">
        <v>183</v>
      </c>
      <c r="D28" t="s">
        <v>151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184</v>
      </c>
      <c r="B29" t="s">
        <v>185</v>
      </c>
      <c r="C29" t="s">
        <v>186</v>
      </c>
      <c r="D29" t="s">
        <v>151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187</v>
      </c>
      <c r="B30" t="s">
        <v>188</v>
      </c>
      <c r="C30" t="s">
        <v>189</v>
      </c>
      <c r="D30" t="s">
        <v>151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190</v>
      </c>
      <c r="B31" t="s">
        <v>191</v>
      </c>
      <c r="C31" t="s">
        <v>192</v>
      </c>
      <c r="D31" t="s">
        <v>151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193</v>
      </c>
      <c r="B32" t="s">
        <v>191</v>
      </c>
      <c r="C32" t="s">
        <v>194</v>
      </c>
      <c r="D32" t="s">
        <v>151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195</v>
      </c>
      <c r="B33" t="s">
        <v>196</v>
      </c>
      <c r="C33" t="s">
        <v>197</v>
      </c>
      <c r="D33" t="s">
        <v>151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198</v>
      </c>
      <c r="B34" t="s">
        <v>199</v>
      </c>
      <c r="C34" t="s">
        <v>200</v>
      </c>
      <c r="D34" t="s">
        <v>151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201</v>
      </c>
      <c r="B35" t="s">
        <v>202</v>
      </c>
      <c r="C35" t="s">
        <v>203</v>
      </c>
      <c r="D35" t="s">
        <v>151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109</v>
      </c>
      <c r="B36" t="s">
        <v>204</v>
      </c>
      <c r="C36" t="s">
        <v>205</v>
      </c>
      <c r="D36" t="s">
        <v>206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110</v>
      </c>
      <c r="B37" t="s">
        <v>207</v>
      </c>
      <c r="C37" t="s">
        <v>208</v>
      </c>
      <c r="D37" t="s">
        <v>151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209</v>
      </c>
      <c r="C38" t="s">
        <v>210</v>
      </c>
    </row>
    <row r="39" spans="1:36" x14ac:dyDescent="0.25">
      <c r="A39" t="s">
        <v>211</v>
      </c>
      <c r="C39" t="s">
        <v>212</v>
      </c>
    </row>
    <row r="40" spans="1:36" x14ac:dyDescent="0.25">
      <c r="A40" t="s">
        <v>148</v>
      </c>
      <c r="B40" t="s">
        <v>213</v>
      </c>
      <c r="C40" t="s">
        <v>214</v>
      </c>
      <c r="D40" t="s">
        <v>151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152</v>
      </c>
      <c r="B41" t="s">
        <v>215</v>
      </c>
      <c r="C41" t="s">
        <v>216</v>
      </c>
      <c r="D41" t="s">
        <v>151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217</v>
      </c>
      <c r="B42" t="s">
        <v>218</v>
      </c>
      <c r="C42" t="s">
        <v>219</v>
      </c>
      <c r="D42" t="s">
        <v>151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220</v>
      </c>
      <c r="C43" t="s">
        <v>221</v>
      </c>
    </row>
    <row r="44" spans="1:36" x14ac:dyDescent="0.25">
      <c r="A44" t="s">
        <v>160</v>
      </c>
      <c r="B44" t="s">
        <v>222</v>
      </c>
      <c r="C44" t="s">
        <v>223</v>
      </c>
      <c r="D44" t="s">
        <v>151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163</v>
      </c>
      <c r="B45" t="s">
        <v>224</v>
      </c>
      <c r="C45" t="s">
        <v>225</v>
      </c>
      <c r="D45" t="s">
        <v>151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166</v>
      </c>
      <c r="B46" t="s">
        <v>226</v>
      </c>
      <c r="C46" t="s">
        <v>227</v>
      </c>
      <c r="D46" t="s">
        <v>151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169</v>
      </c>
      <c r="B47" t="s">
        <v>228</v>
      </c>
      <c r="C47" t="s">
        <v>229</v>
      </c>
      <c r="D47" t="s">
        <v>151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172</v>
      </c>
      <c r="B48" t="s">
        <v>230</v>
      </c>
      <c r="C48" t="s">
        <v>231</v>
      </c>
      <c r="D48" t="s">
        <v>151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175</v>
      </c>
      <c r="B49" t="s">
        <v>232</v>
      </c>
      <c r="C49" t="s">
        <v>233</v>
      </c>
      <c r="D49" t="s">
        <v>151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178</v>
      </c>
      <c r="B50" t="s">
        <v>234</v>
      </c>
      <c r="C50" t="s">
        <v>235</v>
      </c>
      <c r="D50" t="s">
        <v>151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181</v>
      </c>
      <c r="B51" t="s">
        <v>236</v>
      </c>
      <c r="C51" t="s">
        <v>237</v>
      </c>
      <c r="D51" t="s">
        <v>151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184</v>
      </c>
      <c r="B52" t="s">
        <v>238</v>
      </c>
      <c r="C52" t="s">
        <v>239</v>
      </c>
      <c r="D52" t="s">
        <v>151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187</v>
      </c>
      <c r="B53" t="s">
        <v>240</v>
      </c>
      <c r="C53" t="s">
        <v>241</v>
      </c>
      <c r="D53" t="s">
        <v>151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190</v>
      </c>
      <c r="B54" t="s">
        <v>242</v>
      </c>
      <c r="C54" t="s">
        <v>243</v>
      </c>
      <c r="D54" t="s">
        <v>151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193</v>
      </c>
      <c r="B55" t="s">
        <v>244</v>
      </c>
      <c r="C55" t="s">
        <v>245</v>
      </c>
      <c r="D55" t="s">
        <v>151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195</v>
      </c>
      <c r="B56" t="s">
        <v>246</v>
      </c>
      <c r="C56" t="s">
        <v>247</v>
      </c>
      <c r="D56" t="s">
        <v>151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198</v>
      </c>
      <c r="B57" t="s">
        <v>248</v>
      </c>
      <c r="C57" t="s">
        <v>249</v>
      </c>
      <c r="D57" t="s">
        <v>151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250</v>
      </c>
      <c r="B58" t="s">
        <v>251</v>
      </c>
      <c r="C58" t="s">
        <v>252</v>
      </c>
      <c r="D58" t="s">
        <v>151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111</v>
      </c>
      <c r="B59" t="s">
        <v>253</v>
      </c>
      <c r="C59" t="s">
        <v>254</v>
      </c>
      <c r="D59" t="s">
        <v>206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112</v>
      </c>
      <c r="B60" t="s">
        <v>255</v>
      </c>
      <c r="C60" t="s">
        <v>256</v>
      </c>
      <c r="D60" t="s">
        <v>151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113</v>
      </c>
      <c r="B61" t="s">
        <v>257</v>
      </c>
      <c r="C61" t="s">
        <v>258</v>
      </c>
      <c r="D61" t="s">
        <v>206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114</v>
      </c>
      <c r="B62" t="s">
        <v>259</v>
      </c>
      <c r="C62" t="s">
        <v>260</v>
      </c>
      <c r="D62" t="s">
        <v>151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115</v>
      </c>
      <c r="B63" t="s">
        <v>261</v>
      </c>
      <c r="C63" t="s">
        <v>262</v>
      </c>
      <c r="D63" t="s">
        <v>151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263</v>
      </c>
      <c r="B64" t="s">
        <v>264</v>
      </c>
      <c r="D64" t="s">
        <v>265</v>
      </c>
    </row>
    <row r="65" spans="1:36" x14ac:dyDescent="0.25">
      <c r="A65" t="s">
        <v>266</v>
      </c>
      <c r="B65" t="s">
        <v>267</v>
      </c>
      <c r="C65" t="s">
        <v>268</v>
      </c>
      <c r="D65" t="s">
        <v>151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269</v>
      </c>
      <c r="B66" t="s">
        <v>270</v>
      </c>
      <c r="C66" t="s">
        <v>271</v>
      </c>
      <c r="D66" t="s">
        <v>151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272</v>
      </c>
      <c r="B67" t="s">
        <v>273</v>
      </c>
      <c r="C67" t="s">
        <v>274</v>
      </c>
      <c r="D67" t="s">
        <v>151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275</v>
      </c>
      <c r="B68" t="s">
        <v>276</v>
      </c>
      <c r="C68" t="s">
        <v>277</v>
      </c>
      <c r="D68" t="s">
        <v>151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278</v>
      </c>
      <c r="B69" t="s">
        <v>279</v>
      </c>
      <c r="C69" t="s">
        <v>280</v>
      </c>
      <c r="D69" t="s">
        <v>151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281</v>
      </c>
      <c r="B70" t="s">
        <v>282</v>
      </c>
      <c r="C70" t="s">
        <v>283</v>
      </c>
      <c r="D70" t="s">
        <v>151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284</v>
      </c>
      <c r="B71" t="s">
        <v>285</v>
      </c>
      <c r="C71" t="s">
        <v>286</v>
      </c>
      <c r="D71" t="s">
        <v>151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287</v>
      </c>
      <c r="B72" t="s">
        <v>288</v>
      </c>
      <c r="C72" t="s">
        <v>289</v>
      </c>
      <c r="D72" t="s">
        <v>151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116</v>
      </c>
      <c r="B73" t="s">
        <v>290</v>
      </c>
      <c r="C73" t="s">
        <v>291</v>
      </c>
      <c r="D73" t="s">
        <v>151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292</v>
      </c>
      <c r="B74" t="s">
        <v>293</v>
      </c>
      <c r="C74" t="s">
        <v>294</v>
      </c>
      <c r="D74" t="s">
        <v>151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295</v>
      </c>
      <c r="B75" t="s">
        <v>296</v>
      </c>
      <c r="C75" t="s">
        <v>297</v>
      </c>
      <c r="D75" t="s">
        <v>151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117</v>
      </c>
      <c r="B76" t="s">
        <v>298</v>
      </c>
      <c r="C76" t="s">
        <v>299</v>
      </c>
      <c r="D76" t="s">
        <v>151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120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121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123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143</v>
      </c>
    </row>
    <row r="10" spans="1:36" x14ac:dyDescent="0.25">
      <c r="A10" t="s">
        <v>300</v>
      </c>
    </row>
    <row r="11" spans="1:36" x14ac:dyDescent="0.25">
      <c r="A11" t="s">
        <v>301</v>
      </c>
    </row>
    <row r="12" spans="1:36" x14ac:dyDescent="0.25">
      <c r="A12" t="s">
        <v>302</v>
      </c>
    </row>
    <row r="13" spans="1:36" x14ac:dyDescent="0.25">
      <c r="A13" t="s">
        <v>139</v>
      </c>
    </row>
    <row r="14" spans="1:36" x14ac:dyDescent="0.25">
      <c r="B14" t="s">
        <v>140</v>
      </c>
      <c r="C14" t="s">
        <v>141</v>
      </c>
      <c r="D14" t="s">
        <v>142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143</v>
      </c>
    </row>
    <row r="15" spans="1:36" x14ac:dyDescent="0.25">
      <c r="A15" t="s">
        <v>303</v>
      </c>
      <c r="C15" t="s">
        <v>344</v>
      </c>
    </row>
    <row r="16" spans="1:36" x14ac:dyDescent="0.25">
      <c r="A16" t="s">
        <v>146</v>
      </c>
      <c r="C16" t="s">
        <v>345</v>
      </c>
    </row>
    <row r="17" spans="1:36" x14ac:dyDescent="0.25">
      <c r="A17" t="s">
        <v>148</v>
      </c>
      <c r="B17" t="s">
        <v>304</v>
      </c>
      <c r="C17" t="s">
        <v>346</v>
      </c>
      <c r="D17" t="s">
        <v>347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152</v>
      </c>
      <c r="B18" t="s">
        <v>305</v>
      </c>
      <c r="C18" t="s">
        <v>348</v>
      </c>
      <c r="D18" t="s">
        <v>347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155</v>
      </c>
      <c r="B19" t="s">
        <v>306</v>
      </c>
      <c r="C19" t="s">
        <v>349</v>
      </c>
      <c r="D19" t="s">
        <v>347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158</v>
      </c>
      <c r="C20" t="s">
        <v>350</v>
      </c>
    </row>
    <row r="21" spans="1:36" x14ac:dyDescent="0.25">
      <c r="A21" t="s">
        <v>160</v>
      </c>
      <c r="B21" t="s">
        <v>307</v>
      </c>
      <c r="C21" t="s">
        <v>351</v>
      </c>
      <c r="D21" t="s">
        <v>347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163</v>
      </c>
      <c r="B22" t="s">
        <v>308</v>
      </c>
      <c r="C22" t="s">
        <v>352</v>
      </c>
      <c r="D22" t="s">
        <v>347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166</v>
      </c>
      <c r="B23" t="s">
        <v>309</v>
      </c>
      <c r="C23" t="s">
        <v>353</v>
      </c>
      <c r="D23" t="s">
        <v>347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169</v>
      </c>
      <c r="B24" t="s">
        <v>310</v>
      </c>
      <c r="C24" t="s">
        <v>354</v>
      </c>
      <c r="D24" t="s">
        <v>347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172</v>
      </c>
      <c r="B25" t="s">
        <v>311</v>
      </c>
      <c r="C25" t="s">
        <v>355</v>
      </c>
      <c r="D25" t="s">
        <v>347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175</v>
      </c>
      <c r="B26" t="s">
        <v>312</v>
      </c>
      <c r="C26" t="s">
        <v>356</v>
      </c>
      <c r="D26" t="s">
        <v>347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178</v>
      </c>
      <c r="B27" t="s">
        <v>313</v>
      </c>
      <c r="C27" t="s">
        <v>357</v>
      </c>
      <c r="D27" t="s">
        <v>347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181</v>
      </c>
      <c r="B28" t="s">
        <v>314</v>
      </c>
      <c r="C28" t="s">
        <v>358</v>
      </c>
      <c r="D28" t="s">
        <v>347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184</v>
      </c>
      <c r="B29" t="s">
        <v>315</v>
      </c>
      <c r="C29" t="s">
        <v>359</v>
      </c>
      <c r="D29" t="s">
        <v>347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187</v>
      </c>
      <c r="B30" t="s">
        <v>316</v>
      </c>
      <c r="C30" t="s">
        <v>360</v>
      </c>
      <c r="D30" t="s">
        <v>347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190</v>
      </c>
      <c r="B31" t="s">
        <v>317</v>
      </c>
      <c r="C31" t="s">
        <v>361</v>
      </c>
      <c r="D31" t="s">
        <v>347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193</v>
      </c>
      <c r="B32" t="s">
        <v>318</v>
      </c>
      <c r="C32" t="s">
        <v>362</v>
      </c>
      <c r="D32" t="s">
        <v>347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195</v>
      </c>
      <c r="B33" t="s">
        <v>319</v>
      </c>
      <c r="C33" t="s">
        <v>363</v>
      </c>
      <c r="D33" t="s">
        <v>347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198</v>
      </c>
      <c r="B34" t="s">
        <v>320</v>
      </c>
      <c r="C34" t="s">
        <v>364</v>
      </c>
      <c r="D34" t="s">
        <v>347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201</v>
      </c>
      <c r="B35" t="s">
        <v>321</v>
      </c>
      <c r="C35" t="s">
        <v>365</v>
      </c>
      <c r="D35" t="s">
        <v>347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322</v>
      </c>
      <c r="C36" t="s">
        <v>366</v>
      </c>
      <c r="D36" t="s">
        <v>347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323</v>
      </c>
      <c r="C37" t="s">
        <v>367</v>
      </c>
    </row>
    <row r="38" spans="1:36" x14ac:dyDescent="0.25">
      <c r="A38" t="s">
        <v>211</v>
      </c>
      <c r="C38" t="s">
        <v>368</v>
      </c>
    </row>
    <row r="39" spans="1:36" x14ac:dyDescent="0.25">
      <c r="A39" t="s">
        <v>148</v>
      </c>
      <c r="B39" t="s">
        <v>324</v>
      </c>
      <c r="C39" t="s">
        <v>369</v>
      </c>
      <c r="D39" t="s">
        <v>347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152</v>
      </c>
      <c r="B40" t="s">
        <v>325</v>
      </c>
      <c r="C40" t="s">
        <v>370</v>
      </c>
      <c r="D40" t="s">
        <v>347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217</v>
      </c>
      <c r="B41" t="s">
        <v>326</v>
      </c>
      <c r="C41" t="s">
        <v>371</v>
      </c>
      <c r="D41" t="s">
        <v>347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220</v>
      </c>
      <c r="C42" t="s">
        <v>372</v>
      </c>
    </row>
    <row r="43" spans="1:36" x14ac:dyDescent="0.25">
      <c r="A43" t="s">
        <v>160</v>
      </c>
      <c r="B43" t="s">
        <v>327</v>
      </c>
      <c r="C43" t="s">
        <v>373</v>
      </c>
      <c r="D43" t="s">
        <v>347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163</v>
      </c>
      <c r="B44" t="s">
        <v>328</v>
      </c>
      <c r="C44" t="s">
        <v>374</v>
      </c>
      <c r="D44" t="s">
        <v>347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166</v>
      </c>
      <c r="B45" t="s">
        <v>329</v>
      </c>
      <c r="C45" t="s">
        <v>375</v>
      </c>
      <c r="D45" t="s">
        <v>347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169</v>
      </c>
      <c r="B46" t="s">
        <v>330</v>
      </c>
      <c r="C46" t="s">
        <v>376</v>
      </c>
      <c r="D46" t="s">
        <v>347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172</v>
      </c>
      <c r="B47" t="s">
        <v>331</v>
      </c>
      <c r="C47" t="s">
        <v>377</v>
      </c>
      <c r="D47" t="s">
        <v>347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175</v>
      </c>
      <c r="B48" t="s">
        <v>332</v>
      </c>
      <c r="C48" t="s">
        <v>378</v>
      </c>
      <c r="D48" t="s">
        <v>347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178</v>
      </c>
      <c r="B49" t="s">
        <v>333</v>
      </c>
      <c r="C49" t="s">
        <v>379</v>
      </c>
      <c r="D49" t="s">
        <v>347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181</v>
      </c>
      <c r="B50" t="s">
        <v>334</v>
      </c>
      <c r="C50" t="s">
        <v>380</v>
      </c>
      <c r="D50" t="s">
        <v>347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184</v>
      </c>
      <c r="B51" t="s">
        <v>335</v>
      </c>
      <c r="C51" t="s">
        <v>381</v>
      </c>
      <c r="D51" t="s">
        <v>347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187</v>
      </c>
      <c r="B52" t="s">
        <v>336</v>
      </c>
      <c r="C52" t="s">
        <v>382</v>
      </c>
      <c r="D52" t="s">
        <v>347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190</v>
      </c>
      <c r="B53" t="s">
        <v>337</v>
      </c>
      <c r="C53" t="s">
        <v>383</v>
      </c>
      <c r="D53" t="s">
        <v>347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193</v>
      </c>
      <c r="B54" t="s">
        <v>338</v>
      </c>
      <c r="C54" t="s">
        <v>384</v>
      </c>
      <c r="D54" t="s">
        <v>347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195</v>
      </c>
      <c r="B55" t="s">
        <v>339</v>
      </c>
      <c r="C55" t="s">
        <v>385</v>
      </c>
      <c r="D55" t="s">
        <v>347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198</v>
      </c>
      <c r="B56" t="s">
        <v>340</v>
      </c>
      <c r="C56" t="s">
        <v>386</v>
      </c>
      <c r="D56" t="s">
        <v>347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250</v>
      </c>
      <c r="B57" t="s">
        <v>341</v>
      </c>
      <c r="C57" t="s">
        <v>387</v>
      </c>
      <c r="D57" t="s">
        <v>347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342</v>
      </c>
      <c r="C58" t="s">
        <v>388</v>
      </c>
      <c r="D58" t="s">
        <v>347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343</v>
      </c>
      <c r="C59" t="s">
        <v>389</v>
      </c>
      <c r="D59" t="s">
        <v>347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905</v>
      </c>
    </row>
    <row r="2" spans="1:11" x14ac:dyDescent="0.25">
      <c r="A2" t="s">
        <v>906</v>
      </c>
    </row>
    <row r="3" spans="1:11" x14ac:dyDescent="0.25">
      <c r="A3" t="s">
        <v>907</v>
      </c>
    </row>
    <row r="4" spans="1:11" x14ac:dyDescent="0.25">
      <c r="A4" t="s">
        <v>139</v>
      </c>
    </row>
    <row r="5" spans="1:11" x14ac:dyDescent="0.25">
      <c r="A5" t="s">
        <v>908</v>
      </c>
      <c r="B5" t="s">
        <v>909</v>
      </c>
      <c r="C5" t="s">
        <v>910</v>
      </c>
      <c r="D5" t="s">
        <v>911</v>
      </c>
      <c r="E5" t="s">
        <v>912</v>
      </c>
      <c r="F5" t="s">
        <v>913</v>
      </c>
      <c r="G5" t="s">
        <v>914</v>
      </c>
      <c r="H5" t="s">
        <v>915</v>
      </c>
      <c r="I5" t="s">
        <v>916</v>
      </c>
      <c r="J5" t="s">
        <v>917</v>
      </c>
      <c r="K5" t="s">
        <v>918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143</v>
      </c>
    </row>
    <row r="11" spans="1:36" x14ac:dyDescent="0.25">
      <c r="A11" t="s">
        <v>390</v>
      </c>
    </row>
    <row r="12" spans="1:36" x14ac:dyDescent="0.25">
      <c r="A12" t="s">
        <v>391</v>
      </c>
    </row>
    <row r="13" spans="1:36" x14ac:dyDescent="0.25">
      <c r="A13" t="s">
        <v>392</v>
      </c>
    </row>
    <row r="14" spans="1:36" x14ac:dyDescent="0.25">
      <c r="A14" t="s">
        <v>139</v>
      </c>
    </row>
    <row r="15" spans="1:36" x14ac:dyDescent="0.25">
      <c r="B15" t="s">
        <v>140</v>
      </c>
      <c r="C15" t="s">
        <v>141</v>
      </c>
      <c r="D15" t="s">
        <v>142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143</v>
      </c>
    </row>
    <row r="16" spans="1:36" x14ac:dyDescent="0.25">
      <c r="A16" t="s">
        <v>41</v>
      </c>
      <c r="C16" t="s">
        <v>643</v>
      </c>
    </row>
    <row r="17" spans="1:36" x14ac:dyDescent="0.25">
      <c r="A17" t="s">
        <v>393</v>
      </c>
      <c r="C17" t="s">
        <v>644</v>
      </c>
    </row>
    <row r="18" spans="1:36" x14ac:dyDescent="0.25">
      <c r="A18" t="s">
        <v>394</v>
      </c>
      <c r="C18" t="s">
        <v>645</v>
      </c>
    </row>
    <row r="19" spans="1:36" x14ac:dyDescent="0.25">
      <c r="A19" t="s">
        <v>395</v>
      </c>
      <c r="B19" t="s">
        <v>396</v>
      </c>
      <c r="C19" t="s">
        <v>646</v>
      </c>
      <c r="D19" t="s">
        <v>647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397</v>
      </c>
      <c r="B20" t="s">
        <v>398</v>
      </c>
      <c r="C20" t="s">
        <v>648</v>
      </c>
      <c r="D20" t="s">
        <v>647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399</v>
      </c>
      <c r="B21" t="s">
        <v>400</v>
      </c>
      <c r="C21" t="s">
        <v>649</v>
      </c>
      <c r="D21" t="s">
        <v>647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401</v>
      </c>
      <c r="B22" t="s">
        <v>402</v>
      </c>
      <c r="C22" t="s">
        <v>650</v>
      </c>
      <c r="D22" t="s">
        <v>647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403</v>
      </c>
      <c r="B23" t="s">
        <v>404</v>
      </c>
      <c r="C23" t="s">
        <v>651</v>
      </c>
      <c r="D23" t="s">
        <v>647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275</v>
      </c>
      <c r="B24" t="s">
        <v>405</v>
      </c>
      <c r="C24" t="s">
        <v>652</v>
      </c>
      <c r="D24" t="s">
        <v>647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406</v>
      </c>
      <c r="B25" t="s">
        <v>407</v>
      </c>
      <c r="C25" t="s">
        <v>653</v>
      </c>
      <c r="D25" t="s">
        <v>647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408</v>
      </c>
      <c r="B26" t="s">
        <v>409</v>
      </c>
      <c r="C26" t="s">
        <v>654</v>
      </c>
      <c r="D26" t="s">
        <v>647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287</v>
      </c>
      <c r="B27" t="s">
        <v>410</v>
      </c>
      <c r="C27" t="s">
        <v>655</v>
      </c>
      <c r="D27" t="s">
        <v>647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411</v>
      </c>
      <c r="B28" t="s">
        <v>412</v>
      </c>
      <c r="C28" t="s">
        <v>656</v>
      </c>
      <c r="D28" t="s">
        <v>647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413</v>
      </c>
      <c r="C29" t="s">
        <v>657</v>
      </c>
    </row>
    <row r="30" spans="1:36" x14ac:dyDescent="0.25">
      <c r="A30" t="s">
        <v>395</v>
      </c>
      <c r="B30" t="s">
        <v>414</v>
      </c>
      <c r="C30" t="s">
        <v>658</v>
      </c>
      <c r="D30" t="s">
        <v>647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397</v>
      </c>
      <c r="B31" t="s">
        <v>415</v>
      </c>
      <c r="C31" t="s">
        <v>659</v>
      </c>
      <c r="D31" t="s">
        <v>647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399</v>
      </c>
      <c r="B32" t="s">
        <v>416</v>
      </c>
      <c r="C32" t="s">
        <v>660</v>
      </c>
      <c r="D32" t="s">
        <v>647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401</v>
      </c>
      <c r="B33" t="s">
        <v>417</v>
      </c>
      <c r="C33" t="s">
        <v>661</v>
      </c>
      <c r="D33" t="s">
        <v>647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403</v>
      </c>
      <c r="B34" t="s">
        <v>418</v>
      </c>
      <c r="C34" t="s">
        <v>662</v>
      </c>
      <c r="D34" t="s">
        <v>647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275</v>
      </c>
      <c r="B35" t="s">
        <v>419</v>
      </c>
      <c r="C35" t="s">
        <v>663</v>
      </c>
      <c r="D35" t="s">
        <v>647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406</v>
      </c>
      <c r="B36" t="s">
        <v>420</v>
      </c>
      <c r="C36" t="s">
        <v>664</v>
      </c>
      <c r="D36" t="s">
        <v>647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408</v>
      </c>
      <c r="B37" t="s">
        <v>421</v>
      </c>
      <c r="C37" t="s">
        <v>665</v>
      </c>
      <c r="D37" t="s">
        <v>647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287</v>
      </c>
      <c r="B38" t="s">
        <v>422</v>
      </c>
      <c r="C38" t="s">
        <v>666</v>
      </c>
      <c r="D38" t="s">
        <v>647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423</v>
      </c>
      <c r="B39" t="s">
        <v>424</v>
      </c>
      <c r="C39" t="s">
        <v>667</v>
      </c>
      <c r="D39" t="s">
        <v>647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425</v>
      </c>
      <c r="C40" t="s">
        <v>668</v>
      </c>
    </row>
    <row r="41" spans="1:36" x14ac:dyDescent="0.25">
      <c r="A41" t="s">
        <v>395</v>
      </c>
      <c r="B41" t="s">
        <v>426</v>
      </c>
      <c r="C41" t="s">
        <v>669</v>
      </c>
      <c r="D41" t="s">
        <v>647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397</v>
      </c>
      <c r="B42" t="s">
        <v>427</v>
      </c>
      <c r="C42" t="s">
        <v>670</v>
      </c>
      <c r="D42" t="s">
        <v>647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399</v>
      </c>
      <c r="B43" t="s">
        <v>428</v>
      </c>
      <c r="C43" t="s">
        <v>671</v>
      </c>
      <c r="D43" t="s">
        <v>647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401</v>
      </c>
      <c r="B44" t="s">
        <v>429</v>
      </c>
      <c r="C44" t="s">
        <v>672</v>
      </c>
      <c r="D44" t="s">
        <v>647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403</v>
      </c>
      <c r="B45" t="s">
        <v>430</v>
      </c>
      <c r="C45" t="s">
        <v>673</v>
      </c>
      <c r="D45" t="s">
        <v>647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275</v>
      </c>
      <c r="B46" t="s">
        <v>431</v>
      </c>
      <c r="C46" t="s">
        <v>674</v>
      </c>
      <c r="D46" t="s">
        <v>647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406</v>
      </c>
      <c r="B47" t="s">
        <v>432</v>
      </c>
      <c r="C47" t="s">
        <v>675</v>
      </c>
      <c r="D47" t="s">
        <v>647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408</v>
      </c>
      <c r="B48" t="s">
        <v>433</v>
      </c>
      <c r="C48" t="s">
        <v>676</v>
      </c>
      <c r="D48" t="s">
        <v>647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287</v>
      </c>
      <c r="B49" t="s">
        <v>434</v>
      </c>
      <c r="C49" t="s">
        <v>677</v>
      </c>
      <c r="D49" t="s">
        <v>647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435</v>
      </c>
      <c r="B50" t="s">
        <v>436</v>
      </c>
      <c r="C50" t="s">
        <v>678</v>
      </c>
      <c r="D50" t="s">
        <v>647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437</v>
      </c>
      <c r="B51" t="s">
        <v>438</v>
      </c>
      <c r="C51" t="s">
        <v>679</v>
      </c>
      <c r="D51" t="s">
        <v>647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439</v>
      </c>
      <c r="C52" t="s">
        <v>680</v>
      </c>
    </row>
    <row r="53" spans="1:36" x14ac:dyDescent="0.25">
      <c r="A53" t="s">
        <v>394</v>
      </c>
      <c r="C53" t="s">
        <v>681</v>
      </c>
    </row>
    <row r="54" spans="1:36" x14ac:dyDescent="0.25">
      <c r="A54" t="s">
        <v>395</v>
      </c>
      <c r="B54" t="s">
        <v>440</v>
      </c>
      <c r="C54" t="s">
        <v>682</v>
      </c>
      <c r="D54" t="s">
        <v>683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397</v>
      </c>
      <c r="B55" t="s">
        <v>441</v>
      </c>
      <c r="C55" t="s">
        <v>684</v>
      </c>
      <c r="D55" t="s">
        <v>683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399</v>
      </c>
      <c r="B56" t="s">
        <v>442</v>
      </c>
      <c r="C56" t="s">
        <v>685</v>
      </c>
      <c r="D56" t="s">
        <v>683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401</v>
      </c>
      <c r="B57" t="s">
        <v>443</v>
      </c>
      <c r="C57" t="s">
        <v>686</v>
      </c>
      <c r="D57" t="s">
        <v>683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403</v>
      </c>
      <c r="B58" t="s">
        <v>444</v>
      </c>
      <c r="C58" t="s">
        <v>687</v>
      </c>
      <c r="D58" t="s">
        <v>683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275</v>
      </c>
      <c r="B59" t="s">
        <v>445</v>
      </c>
      <c r="C59" t="s">
        <v>688</v>
      </c>
      <c r="D59" t="s">
        <v>683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406</v>
      </c>
      <c r="B60" t="s">
        <v>446</v>
      </c>
      <c r="C60" t="s">
        <v>689</v>
      </c>
      <c r="D60" t="s">
        <v>683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408</v>
      </c>
      <c r="B61" t="s">
        <v>447</v>
      </c>
      <c r="C61" t="s">
        <v>690</v>
      </c>
      <c r="D61" t="s">
        <v>683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287</v>
      </c>
      <c r="B62" t="s">
        <v>448</v>
      </c>
      <c r="C62" t="s">
        <v>691</v>
      </c>
      <c r="D62" t="s">
        <v>683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411</v>
      </c>
      <c r="B63" t="s">
        <v>449</v>
      </c>
      <c r="C63" t="s">
        <v>692</v>
      </c>
      <c r="D63" t="s">
        <v>683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413</v>
      </c>
      <c r="C64" t="s">
        <v>693</v>
      </c>
    </row>
    <row r="65" spans="1:36" x14ac:dyDescent="0.25">
      <c r="A65" t="s">
        <v>395</v>
      </c>
      <c r="B65" t="s">
        <v>450</v>
      </c>
      <c r="C65" t="s">
        <v>694</v>
      </c>
      <c r="D65" t="s">
        <v>683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397</v>
      </c>
      <c r="B66" t="s">
        <v>451</v>
      </c>
      <c r="C66" t="s">
        <v>695</v>
      </c>
      <c r="D66" t="s">
        <v>683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399</v>
      </c>
      <c r="B67" t="s">
        <v>452</v>
      </c>
      <c r="C67" t="s">
        <v>696</v>
      </c>
      <c r="D67" t="s">
        <v>683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401</v>
      </c>
      <c r="B68" t="s">
        <v>453</v>
      </c>
      <c r="C68" t="s">
        <v>697</v>
      </c>
      <c r="D68" t="s">
        <v>683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403</v>
      </c>
      <c r="B69" t="s">
        <v>454</v>
      </c>
      <c r="C69" t="s">
        <v>698</v>
      </c>
      <c r="D69" t="s">
        <v>683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275</v>
      </c>
      <c r="B70" t="s">
        <v>455</v>
      </c>
      <c r="C70" t="s">
        <v>699</v>
      </c>
      <c r="D70" t="s">
        <v>683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406</v>
      </c>
      <c r="B71" t="s">
        <v>456</v>
      </c>
      <c r="C71" t="s">
        <v>700</v>
      </c>
      <c r="D71" t="s">
        <v>683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408</v>
      </c>
      <c r="B72" t="s">
        <v>457</v>
      </c>
      <c r="C72" t="s">
        <v>701</v>
      </c>
      <c r="D72" t="s">
        <v>683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287</v>
      </c>
      <c r="B73" t="s">
        <v>458</v>
      </c>
      <c r="C73" t="s">
        <v>702</v>
      </c>
      <c r="D73" t="s">
        <v>683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423</v>
      </c>
      <c r="B74" t="s">
        <v>459</v>
      </c>
      <c r="C74" t="s">
        <v>703</v>
      </c>
      <c r="D74" t="s">
        <v>683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425</v>
      </c>
      <c r="C75" t="s">
        <v>704</v>
      </c>
    </row>
    <row r="76" spans="1:36" x14ac:dyDescent="0.25">
      <c r="A76" t="s">
        <v>395</v>
      </c>
      <c r="B76" t="s">
        <v>460</v>
      </c>
      <c r="C76" t="s">
        <v>705</v>
      </c>
      <c r="D76" t="s">
        <v>683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397</v>
      </c>
      <c r="B77" t="s">
        <v>461</v>
      </c>
      <c r="C77" t="s">
        <v>706</v>
      </c>
      <c r="D77" t="s">
        <v>683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399</v>
      </c>
      <c r="B78" t="s">
        <v>462</v>
      </c>
      <c r="C78" t="s">
        <v>707</v>
      </c>
      <c r="D78" t="s">
        <v>683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401</v>
      </c>
      <c r="B79" t="s">
        <v>463</v>
      </c>
      <c r="C79" t="s">
        <v>708</v>
      </c>
      <c r="D79" t="s">
        <v>683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403</v>
      </c>
      <c r="B80" t="s">
        <v>464</v>
      </c>
      <c r="C80" t="s">
        <v>709</v>
      </c>
      <c r="D80" t="s">
        <v>683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275</v>
      </c>
      <c r="B81" t="s">
        <v>465</v>
      </c>
      <c r="C81" t="s">
        <v>710</v>
      </c>
      <c r="D81" t="s">
        <v>683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406</v>
      </c>
      <c r="B82" t="s">
        <v>466</v>
      </c>
      <c r="C82" t="s">
        <v>711</v>
      </c>
      <c r="D82" t="s">
        <v>683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408</v>
      </c>
      <c r="B83" t="s">
        <v>467</v>
      </c>
      <c r="C83" t="s">
        <v>712</v>
      </c>
      <c r="D83" t="s">
        <v>683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287</v>
      </c>
      <c r="B84" t="s">
        <v>468</v>
      </c>
      <c r="C84" t="s">
        <v>713</v>
      </c>
      <c r="D84" t="s">
        <v>683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435</v>
      </c>
      <c r="B85" t="s">
        <v>469</v>
      </c>
      <c r="C85" t="s">
        <v>714</v>
      </c>
      <c r="D85" t="s">
        <v>683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394</v>
      </c>
      <c r="B86" t="s">
        <v>470</v>
      </c>
      <c r="C86" t="s">
        <v>715</v>
      </c>
    </row>
    <row r="87" spans="1:36" x14ac:dyDescent="0.25">
      <c r="A87" t="s">
        <v>395</v>
      </c>
      <c r="B87" t="s">
        <v>471</v>
      </c>
      <c r="C87" t="s">
        <v>716</v>
      </c>
      <c r="D87" t="s">
        <v>683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397</v>
      </c>
      <c r="B88" t="s">
        <v>472</v>
      </c>
      <c r="C88" t="s">
        <v>717</v>
      </c>
      <c r="D88" t="s">
        <v>683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399</v>
      </c>
      <c r="B89" t="s">
        <v>473</v>
      </c>
      <c r="C89" t="s">
        <v>718</v>
      </c>
      <c r="D89" t="s">
        <v>683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401</v>
      </c>
      <c r="B90" t="s">
        <v>474</v>
      </c>
      <c r="C90" t="s">
        <v>719</v>
      </c>
      <c r="D90" t="s">
        <v>683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403</v>
      </c>
      <c r="B91" t="s">
        <v>475</v>
      </c>
      <c r="C91" t="s">
        <v>720</v>
      </c>
      <c r="D91" t="s">
        <v>683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275</v>
      </c>
      <c r="B92" t="s">
        <v>476</v>
      </c>
      <c r="C92" t="s">
        <v>721</v>
      </c>
      <c r="D92" t="s">
        <v>683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406</v>
      </c>
      <c r="B93" t="s">
        <v>477</v>
      </c>
      <c r="C93" t="s">
        <v>722</v>
      </c>
      <c r="D93" t="s">
        <v>683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408</v>
      </c>
      <c r="B94" t="s">
        <v>478</v>
      </c>
      <c r="C94" t="s">
        <v>723</v>
      </c>
      <c r="D94" t="s">
        <v>683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287</v>
      </c>
      <c r="B95" t="s">
        <v>479</v>
      </c>
      <c r="C95" t="s">
        <v>724</v>
      </c>
      <c r="D95" t="s">
        <v>683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480</v>
      </c>
      <c r="B96" t="s">
        <v>481</v>
      </c>
      <c r="C96" t="s">
        <v>725</v>
      </c>
      <c r="D96" t="s">
        <v>683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482</v>
      </c>
      <c r="C97" t="s">
        <v>726</v>
      </c>
    </row>
    <row r="98" spans="1:36" x14ac:dyDescent="0.25">
      <c r="A98" t="s">
        <v>394</v>
      </c>
      <c r="C98" t="s">
        <v>727</v>
      </c>
    </row>
    <row r="99" spans="1:36" x14ac:dyDescent="0.25">
      <c r="A99" t="s">
        <v>395</v>
      </c>
      <c r="B99" t="s">
        <v>483</v>
      </c>
      <c r="C99" t="s">
        <v>728</v>
      </c>
      <c r="D99" t="s">
        <v>729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397</v>
      </c>
      <c r="B100" t="s">
        <v>484</v>
      </c>
      <c r="C100" t="s">
        <v>730</v>
      </c>
      <c r="D100" t="s">
        <v>731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399</v>
      </c>
      <c r="B101" t="s">
        <v>485</v>
      </c>
      <c r="C101" t="s">
        <v>732</v>
      </c>
      <c r="D101" t="s">
        <v>731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401</v>
      </c>
      <c r="B102" t="s">
        <v>486</v>
      </c>
      <c r="C102" t="s">
        <v>733</v>
      </c>
      <c r="D102" t="s">
        <v>731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403</v>
      </c>
      <c r="B103" t="s">
        <v>487</v>
      </c>
      <c r="C103" t="s">
        <v>734</v>
      </c>
      <c r="D103" t="s">
        <v>731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275</v>
      </c>
      <c r="B104" t="s">
        <v>488</v>
      </c>
      <c r="C104" t="s">
        <v>735</v>
      </c>
      <c r="D104" t="s">
        <v>729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406</v>
      </c>
      <c r="B105" t="s">
        <v>489</v>
      </c>
      <c r="C105" t="s">
        <v>736</v>
      </c>
      <c r="D105" t="s">
        <v>729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408</v>
      </c>
      <c r="B106" t="s">
        <v>490</v>
      </c>
      <c r="C106" t="s">
        <v>737</v>
      </c>
      <c r="D106" t="s">
        <v>731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287</v>
      </c>
      <c r="B107" t="s">
        <v>491</v>
      </c>
      <c r="C107" t="s">
        <v>738</v>
      </c>
      <c r="D107" t="s">
        <v>729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492</v>
      </c>
      <c r="B108" t="s">
        <v>493</v>
      </c>
      <c r="C108" t="s">
        <v>739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413</v>
      </c>
      <c r="C109" t="s">
        <v>740</v>
      </c>
    </row>
    <row r="110" spans="1:36" x14ac:dyDescent="0.25">
      <c r="A110" t="s">
        <v>395</v>
      </c>
      <c r="B110" t="s">
        <v>494</v>
      </c>
      <c r="C110" t="s">
        <v>741</v>
      </c>
      <c r="D110" t="s">
        <v>729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397</v>
      </c>
      <c r="B111" t="s">
        <v>495</v>
      </c>
      <c r="C111" t="s">
        <v>742</v>
      </c>
      <c r="D111" t="s">
        <v>731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399</v>
      </c>
      <c r="B112" t="s">
        <v>496</v>
      </c>
      <c r="C112" t="s">
        <v>743</v>
      </c>
      <c r="D112" t="s">
        <v>731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401</v>
      </c>
      <c r="B113" t="s">
        <v>497</v>
      </c>
      <c r="C113" t="s">
        <v>744</v>
      </c>
      <c r="D113" t="s">
        <v>731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403</v>
      </c>
      <c r="B114" t="s">
        <v>498</v>
      </c>
      <c r="C114" t="s">
        <v>745</v>
      </c>
      <c r="D114" t="s">
        <v>746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275</v>
      </c>
      <c r="B115" t="s">
        <v>499</v>
      </c>
      <c r="C115" t="s">
        <v>747</v>
      </c>
      <c r="D115" t="s">
        <v>731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406</v>
      </c>
      <c r="B116" t="s">
        <v>500</v>
      </c>
      <c r="C116" t="s">
        <v>748</v>
      </c>
      <c r="D116" t="s">
        <v>731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408</v>
      </c>
      <c r="B117" t="s">
        <v>501</v>
      </c>
      <c r="C117" t="s">
        <v>749</v>
      </c>
      <c r="D117" t="s">
        <v>731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287</v>
      </c>
      <c r="B118" t="s">
        <v>502</v>
      </c>
      <c r="C118" t="s">
        <v>750</v>
      </c>
      <c r="D118" t="s">
        <v>731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503</v>
      </c>
      <c r="B119" t="s">
        <v>504</v>
      </c>
      <c r="C119" t="s">
        <v>751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425</v>
      </c>
      <c r="C120" t="s">
        <v>752</v>
      </c>
    </row>
    <row r="121" spans="1:36" x14ac:dyDescent="0.25">
      <c r="A121" t="s">
        <v>395</v>
      </c>
      <c r="B121" t="s">
        <v>505</v>
      </c>
      <c r="C121" t="s">
        <v>753</v>
      </c>
      <c r="D121" t="s">
        <v>729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397</v>
      </c>
      <c r="B122" t="s">
        <v>506</v>
      </c>
      <c r="C122" t="s">
        <v>754</v>
      </c>
      <c r="D122" t="s">
        <v>731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399</v>
      </c>
      <c r="B123" t="s">
        <v>507</v>
      </c>
      <c r="C123" t="s">
        <v>755</v>
      </c>
      <c r="D123" t="s">
        <v>731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401</v>
      </c>
      <c r="B124" t="s">
        <v>508</v>
      </c>
      <c r="C124" t="s">
        <v>756</v>
      </c>
      <c r="D124" t="s">
        <v>729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403</v>
      </c>
      <c r="B125" t="s">
        <v>509</v>
      </c>
      <c r="C125" t="s">
        <v>757</v>
      </c>
      <c r="D125" t="s">
        <v>731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275</v>
      </c>
      <c r="B126" t="s">
        <v>510</v>
      </c>
      <c r="C126" t="s">
        <v>758</v>
      </c>
      <c r="D126" t="s">
        <v>729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406</v>
      </c>
      <c r="B127" t="s">
        <v>511</v>
      </c>
      <c r="C127" t="s">
        <v>759</v>
      </c>
      <c r="D127" t="s">
        <v>729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408</v>
      </c>
      <c r="B128" t="s">
        <v>512</v>
      </c>
      <c r="C128" t="s">
        <v>760</v>
      </c>
      <c r="D128" t="s">
        <v>731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287</v>
      </c>
      <c r="B129" t="s">
        <v>513</v>
      </c>
      <c r="C129" t="s">
        <v>761</v>
      </c>
      <c r="D129" t="s">
        <v>729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514</v>
      </c>
      <c r="B130" t="s">
        <v>515</v>
      </c>
      <c r="C130" t="s">
        <v>762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516</v>
      </c>
      <c r="B131" t="s">
        <v>517</v>
      </c>
      <c r="C131" t="s">
        <v>763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518</v>
      </c>
      <c r="C132" t="s">
        <v>764</v>
      </c>
    </row>
    <row r="133" spans="1:36" x14ac:dyDescent="0.25">
      <c r="A133" t="s">
        <v>394</v>
      </c>
      <c r="C133" t="s">
        <v>765</v>
      </c>
    </row>
    <row r="134" spans="1:36" x14ac:dyDescent="0.25">
      <c r="A134" t="s">
        <v>395</v>
      </c>
      <c r="B134" t="s">
        <v>519</v>
      </c>
      <c r="C134" t="s">
        <v>766</v>
      </c>
      <c r="D134" t="s">
        <v>347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397</v>
      </c>
      <c r="B135" t="s">
        <v>520</v>
      </c>
      <c r="C135" t="s">
        <v>767</v>
      </c>
      <c r="D135" t="s">
        <v>347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399</v>
      </c>
      <c r="B136" t="s">
        <v>521</v>
      </c>
      <c r="C136" t="s">
        <v>768</v>
      </c>
      <c r="D136" t="s">
        <v>347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401</v>
      </c>
      <c r="B137" t="s">
        <v>522</v>
      </c>
      <c r="C137" t="s">
        <v>769</v>
      </c>
      <c r="D137" t="s">
        <v>347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403</v>
      </c>
      <c r="B138" t="s">
        <v>523</v>
      </c>
      <c r="C138" t="s">
        <v>770</v>
      </c>
      <c r="D138" t="s">
        <v>347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275</v>
      </c>
      <c r="B139" t="s">
        <v>524</v>
      </c>
      <c r="C139" t="s">
        <v>771</v>
      </c>
      <c r="D139" t="s">
        <v>347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406</v>
      </c>
      <c r="B140" t="s">
        <v>525</v>
      </c>
      <c r="C140" t="s">
        <v>772</v>
      </c>
      <c r="D140" t="s">
        <v>347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408</v>
      </c>
      <c r="B141" t="s">
        <v>526</v>
      </c>
      <c r="C141" t="s">
        <v>773</v>
      </c>
      <c r="D141" t="s">
        <v>347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287</v>
      </c>
      <c r="B142" t="s">
        <v>527</v>
      </c>
      <c r="C142" t="s">
        <v>774</v>
      </c>
      <c r="D142" t="s">
        <v>347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411</v>
      </c>
      <c r="B143" t="s">
        <v>528</v>
      </c>
      <c r="C143" t="s">
        <v>775</v>
      </c>
      <c r="D143" t="s">
        <v>347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413</v>
      </c>
      <c r="C144" t="s">
        <v>776</v>
      </c>
    </row>
    <row r="145" spans="1:36" x14ac:dyDescent="0.25">
      <c r="A145" t="s">
        <v>395</v>
      </c>
      <c r="B145" t="s">
        <v>529</v>
      </c>
      <c r="C145" t="s">
        <v>777</v>
      </c>
      <c r="D145" t="s">
        <v>347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397</v>
      </c>
      <c r="B146" t="s">
        <v>530</v>
      </c>
      <c r="C146" t="s">
        <v>778</v>
      </c>
      <c r="D146" t="s">
        <v>347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399</v>
      </c>
      <c r="B147" t="s">
        <v>531</v>
      </c>
      <c r="C147" t="s">
        <v>779</v>
      </c>
      <c r="D147" t="s">
        <v>347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401</v>
      </c>
      <c r="B148" t="s">
        <v>532</v>
      </c>
      <c r="C148" t="s">
        <v>780</v>
      </c>
      <c r="D148" t="s">
        <v>347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403</v>
      </c>
      <c r="B149" t="s">
        <v>533</v>
      </c>
      <c r="C149" t="s">
        <v>781</v>
      </c>
      <c r="D149" t="s">
        <v>347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275</v>
      </c>
      <c r="B150" t="s">
        <v>534</v>
      </c>
      <c r="C150" t="s">
        <v>782</v>
      </c>
      <c r="D150" t="s">
        <v>347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406</v>
      </c>
      <c r="B151" t="s">
        <v>535</v>
      </c>
      <c r="C151" t="s">
        <v>783</v>
      </c>
      <c r="D151" t="s">
        <v>347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408</v>
      </c>
      <c r="B152" t="s">
        <v>536</v>
      </c>
      <c r="C152" t="s">
        <v>784</v>
      </c>
      <c r="D152" t="s">
        <v>347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287</v>
      </c>
      <c r="B153" t="s">
        <v>537</v>
      </c>
      <c r="C153" t="s">
        <v>785</v>
      </c>
      <c r="D153" t="s">
        <v>347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423</v>
      </c>
      <c r="B154" t="s">
        <v>538</v>
      </c>
      <c r="C154" t="s">
        <v>786</v>
      </c>
      <c r="D154" t="s">
        <v>347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425</v>
      </c>
      <c r="C155" t="s">
        <v>787</v>
      </c>
    </row>
    <row r="156" spans="1:36" x14ac:dyDescent="0.25">
      <c r="A156" t="s">
        <v>395</v>
      </c>
      <c r="B156" t="s">
        <v>539</v>
      </c>
      <c r="C156" t="s">
        <v>788</v>
      </c>
      <c r="D156" t="s">
        <v>347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397</v>
      </c>
      <c r="B157" t="s">
        <v>540</v>
      </c>
      <c r="C157" t="s">
        <v>789</v>
      </c>
      <c r="D157" t="s">
        <v>347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399</v>
      </c>
      <c r="B158" t="s">
        <v>541</v>
      </c>
      <c r="C158" t="s">
        <v>790</v>
      </c>
      <c r="D158" t="s">
        <v>347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401</v>
      </c>
      <c r="B159" t="s">
        <v>542</v>
      </c>
      <c r="C159" t="s">
        <v>791</v>
      </c>
      <c r="D159" t="s">
        <v>347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403</v>
      </c>
      <c r="B160" t="s">
        <v>543</v>
      </c>
      <c r="C160" t="s">
        <v>792</v>
      </c>
      <c r="D160" t="s">
        <v>347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275</v>
      </c>
      <c r="B161" t="s">
        <v>544</v>
      </c>
      <c r="C161" t="s">
        <v>793</v>
      </c>
      <c r="D161" t="s">
        <v>347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406</v>
      </c>
      <c r="B162" t="s">
        <v>545</v>
      </c>
      <c r="C162" t="s">
        <v>794</v>
      </c>
      <c r="D162" t="s">
        <v>347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408</v>
      </c>
      <c r="B163" t="s">
        <v>546</v>
      </c>
      <c r="C163" t="s">
        <v>795</v>
      </c>
      <c r="D163" t="s">
        <v>347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287</v>
      </c>
      <c r="B164" t="s">
        <v>547</v>
      </c>
      <c r="C164" t="s">
        <v>796</v>
      </c>
      <c r="D164" t="s">
        <v>347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435</v>
      </c>
      <c r="B165" t="s">
        <v>548</v>
      </c>
      <c r="C165" t="s">
        <v>797</v>
      </c>
      <c r="D165" t="s">
        <v>347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549</v>
      </c>
      <c r="C166" t="s">
        <v>798</v>
      </c>
      <c r="D166" t="s">
        <v>347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799</v>
      </c>
    </row>
    <row r="168" spans="1:36" x14ac:dyDescent="0.25">
      <c r="A168" t="s">
        <v>482</v>
      </c>
      <c r="C168" t="s">
        <v>800</v>
      </c>
    </row>
    <row r="169" spans="1:36" x14ac:dyDescent="0.25">
      <c r="A169" t="s">
        <v>394</v>
      </c>
      <c r="C169" t="s">
        <v>801</v>
      </c>
    </row>
    <row r="170" spans="1:36" x14ac:dyDescent="0.25">
      <c r="A170" t="s">
        <v>395</v>
      </c>
      <c r="B170" t="s">
        <v>550</v>
      </c>
      <c r="C170" t="s">
        <v>802</v>
      </c>
      <c r="D170" t="s">
        <v>729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397</v>
      </c>
      <c r="B171" t="s">
        <v>551</v>
      </c>
      <c r="C171" t="s">
        <v>803</v>
      </c>
      <c r="D171" t="s">
        <v>731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399</v>
      </c>
      <c r="B172" t="s">
        <v>552</v>
      </c>
      <c r="C172" t="s">
        <v>804</v>
      </c>
      <c r="D172" t="s">
        <v>731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401</v>
      </c>
      <c r="B173" t="s">
        <v>553</v>
      </c>
      <c r="C173" t="s">
        <v>805</v>
      </c>
      <c r="D173" t="s">
        <v>731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403</v>
      </c>
      <c r="B174" t="s">
        <v>554</v>
      </c>
      <c r="C174" t="s">
        <v>806</v>
      </c>
      <c r="D174" t="s">
        <v>731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275</v>
      </c>
      <c r="B175" t="s">
        <v>555</v>
      </c>
      <c r="C175" t="s">
        <v>807</v>
      </c>
      <c r="D175" t="s">
        <v>729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406</v>
      </c>
      <c r="B176" t="s">
        <v>556</v>
      </c>
      <c r="C176" t="s">
        <v>808</v>
      </c>
      <c r="D176" t="s">
        <v>729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408</v>
      </c>
      <c r="B177" t="s">
        <v>557</v>
      </c>
      <c r="C177" t="s">
        <v>809</v>
      </c>
      <c r="D177" t="s">
        <v>731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287</v>
      </c>
      <c r="B178" t="s">
        <v>558</v>
      </c>
      <c r="C178" t="s">
        <v>810</v>
      </c>
      <c r="D178" t="s">
        <v>729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492</v>
      </c>
      <c r="B179" t="s">
        <v>559</v>
      </c>
      <c r="C179" t="s">
        <v>811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413</v>
      </c>
      <c r="C180" t="s">
        <v>812</v>
      </c>
    </row>
    <row r="181" spans="1:36" x14ac:dyDescent="0.25">
      <c r="A181" t="s">
        <v>395</v>
      </c>
      <c r="B181" t="s">
        <v>560</v>
      </c>
      <c r="C181" t="s">
        <v>813</v>
      </c>
      <c r="D181" t="s">
        <v>729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397</v>
      </c>
      <c r="B182" t="s">
        <v>561</v>
      </c>
      <c r="C182" t="s">
        <v>814</v>
      </c>
      <c r="D182" t="s">
        <v>731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399</v>
      </c>
      <c r="B183" t="s">
        <v>562</v>
      </c>
      <c r="C183" t="s">
        <v>815</v>
      </c>
      <c r="D183" t="s">
        <v>731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401</v>
      </c>
      <c r="B184" t="s">
        <v>563</v>
      </c>
      <c r="C184" t="s">
        <v>816</v>
      </c>
      <c r="D184" t="s">
        <v>731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403</v>
      </c>
      <c r="B185" t="s">
        <v>564</v>
      </c>
      <c r="C185" t="s">
        <v>817</v>
      </c>
      <c r="D185" t="s">
        <v>746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275</v>
      </c>
      <c r="B186" t="s">
        <v>565</v>
      </c>
      <c r="C186" t="s">
        <v>818</v>
      </c>
      <c r="D186" t="s">
        <v>731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406</v>
      </c>
      <c r="B187" t="s">
        <v>566</v>
      </c>
      <c r="C187" t="s">
        <v>819</v>
      </c>
      <c r="D187" t="s">
        <v>731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408</v>
      </c>
      <c r="B188" t="s">
        <v>567</v>
      </c>
      <c r="C188" t="s">
        <v>820</v>
      </c>
      <c r="D188" t="s">
        <v>731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287</v>
      </c>
      <c r="B189" t="s">
        <v>568</v>
      </c>
      <c r="C189" t="s">
        <v>821</v>
      </c>
      <c r="D189" t="s">
        <v>731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503</v>
      </c>
      <c r="B190" t="s">
        <v>569</v>
      </c>
      <c r="C190" t="s">
        <v>822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425</v>
      </c>
      <c r="C191" t="s">
        <v>823</v>
      </c>
    </row>
    <row r="192" spans="1:36" x14ac:dyDescent="0.25">
      <c r="A192" t="s">
        <v>395</v>
      </c>
      <c r="B192" t="s">
        <v>570</v>
      </c>
      <c r="C192" t="s">
        <v>824</v>
      </c>
      <c r="D192" t="s">
        <v>729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397</v>
      </c>
      <c r="B193" t="s">
        <v>571</v>
      </c>
      <c r="C193" t="s">
        <v>825</v>
      </c>
      <c r="D193" t="s">
        <v>731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399</v>
      </c>
      <c r="B194" t="s">
        <v>572</v>
      </c>
      <c r="C194" t="s">
        <v>826</v>
      </c>
      <c r="D194" t="s">
        <v>731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401</v>
      </c>
      <c r="B195" t="s">
        <v>573</v>
      </c>
      <c r="C195" t="s">
        <v>827</v>
      </c>
      <c r="D195" t="s">
        <v>729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403</v>
      </c>
      <c r="B196" t="s">
        <v>574</v>
      </c>
      <c r="C196" t="s">
        <v>828</v>
      </c>
      <c r="D196" t="s">
        <v>731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275</v>
      </c>
      <c r="B197" t="s">
        <v>575</v>
      </c>
      <c r="C197" t="s">
        <v>829</v>
      </c>
      <c r="D197" t="s">
        <v>729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406</v>
      </c>
      <c r="B198" t="s">
        <v>576</v>
      </c>
      <c r="C198" t="s">
        <v>830</v>
      </c>
      <c r="D198" t="s">
        <v>729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408</v>
      </c>
      <c r="B199" t="s">
        <v>577</v>
      </c>
      <c r="C199" t="s">
        <v>831</v>
      </c>
      <c r="D199" t="s">
        <v>731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287</v>
      </c>
      <c r="B200" t="s">
        <v>578</v>
      </c>
      <c r="C200" t="s">
        <v>832</v>
      </c>
      <c r="D200" t="s">
        <v>729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514</v>
      </c>
      <c r="B201" t="s">
        <v>579</v>
      </c>
      <c r="C201" t="s">
        <v>833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516</v>
      </c>
      <c r="B202" t="s">
        <v>580</v>
      </c>
      <c r="C202" t="s">
        <v>834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581</v>
      </c>
      <c r="C203" t="s">
        <v>835</v>
      </c>
    </row>
    <row r="204" spans="1:36" x14ac:dyDescent="0.25">
      <c r="A204" t="s">
        <v>394</v>
      </c>
      <c r="C204" t="s">
        <v>836</v>
      </c>
    </row>
    <row r="205" spans="1:36" x14ac:dyDescent="0.25">
      <c r="A205" t="s">
        <v>395</v>
      </c>
      <c r="B205" t="s">
        <v>582</v>
      </c>
      <c r="C205" t="s">
        <v>837</v>
      </c>
      <c r="D205" t="s">
        <v>151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397</v>
      </c>
      <c r="B206" t="s">
        <v>583</v>
      </c>
      <c r="C206" t="s">
        <v>838</v>
      </c>
      <c r="D206" t="s">
        <v>151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399</v>
      </c>
      <c r="B207" t="s">
        <v>584</v>
      </c>
      <c r="C207" t="s">
        <v>839</v>
      </c>
      <c r="D207" t="s">
        <v>151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401</v>
      </c>
      <c r="B208" t="s">
        <v>585</v>
      </c>
      <c r="C208" t="s">
        <v>840</v>
      </c>
      <c r="D208" t="s">
        <v>151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403</v>
      </c>
      <c r="B209" t="s">
        <v>586</v>
      </c>
      <c r="C209" t="s">
        <v>841</v>
      </c>
      <c r="D209" t="s">
        <v>151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275</v>
      </c>
      <c r="B210" t="s">
        <v>587</v>
      </c>
      <c r="C210" t="s">
        <v>842</v>
      </c>
      <c r="D210" t="s">
        <v>151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406</v>
      </c>
      <c r="B211" t="s">
        <v>588</v>
      </c>
      <c r="C211" t="s">
        <v>843</v>
      </c>
      <c r="D211" t="s">
        <v>151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408</v>
      </c>
      <c r="B212" t="s">
        <v>589</v>
      </c>
      <c r="C212" t="s">
        <v>844</v>
      </c>
      <c r="D212" t="s">
        <v>151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287</v>
      </c>
      <c r="B213" t="s">
        <v>590</v>
      </c>
      <c r="C213" t="s">
        <v>845</v>
      </c>
      <c r="D213" t="s">
        <v>151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411</v>
      </c>
      <c r="B214" t="s">
        <v>591</v>
      </c>
      <c r="C214" t="s">
        <v>846</v>
      </c>
      <c r="D214" t="s">
        <v>151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413</v>
      </c>
      <c r="C215" t="s">
        <v>847</v>
      </c>
    </row>
    <row r="216" spans="1:36" x14ac:dyDescent="0.25">
      <c r="A216" t="s">
        <v>395</v>
      </c>
      <c r="B216" t="s">
        <v>592</v>
      </c>
      <c r="C216" t="s">
        <v>848</v>
      </c>
      <c r="D216" t="s">
        <v>151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397</v>
      </c>
      <c r="B217" t="s">
        <v>593</v>
      </c>
      <c r="C217" t="s">
        <v>849</v>
      </c>
      <c r="D217" t="s">
        <v>151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399</v>
      </c>
      <c r="B218" t="s">
        <v>594</v>
      </c>
      <c r="C218" t="s">
        <v>850</v>
      </c>
      <c r="D218" t="s">
        <v>151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401</v>
      </c>
      <c r="B219" t="s">
        <v>595</v>
      </c>
      <c r="C219" t="s">
        <v>851</v>
      </c>
      <c r="D219" t="s">
        <v>151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403</v>
      </c>
      <c r="B220" t="s">
        <v>596</v>
      </c>
      <c r="C220" t="s">
        <v>852</v>
      </c>
      <c r="D220" t="s">
        <v>151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275</v>
      </c>
      <c r="B221" t="s">
        <v>597</v>
      </c>
      <c r="C221" t="s">
        <v>853</v>
      </c>
      <c r="D221" t="s">
        <v>151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406</v>
      </c>
      <c r="B222" t="s">
        <v>598</v>
      </c>
      <c r="C222" t="s">
        <v>854</v>
      </c>
      <c r="D222" t="s">
        <v>151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408</v>
      </c>
      <c r="B223" t="s">
        <v>599</v>
      </c>
      <c r="C223" t="s">
        <v>855</v>
      </c>
      <c r="D223" t="s">
        <v>151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287</v>
      </c>
      <c r="B224" t="s">
        <v>600</v>
      </c>
      <c r="C224" t="s">
        <v>856</v>
      </c>
      <c r="D224" t="s">
        <v>151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423</v>
      </c>
      <c r="B225" t="s">
        <v>601</v>
      </c>
      <c r="C225" t="s">
        <v>857</v>
      </c>
      <c r="D225" t="s">
        <v>151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425</v>
      </c>
      <c r="C226" t="s">
        <v>858</v>
      </c>
    </row>
    <row r="227" spans="1:36" x14ac:dyDescent="0.25">
      <c r="A227" t="s">
        <v>395</v>
      </c>
      <c r="B227" t="s">
        <v>602</v>
      </c>
      <c r="C227" t="s">
        <v>859</v>
      </c>
      <c r="D227" t="s">
        <v>151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397</v>
      </c>
      <c r="B228" t="s">
        <v>603</v>
      </c>
      <c r="C228" t="s">
        <v>860</v>
      </c>
      <c r="D228" t="s">
        <v>151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399</v>
      </c>
      <c r="B229" t="s">
        <v>604</v>
      </c>
      <c r="C229" t="s">
        <v>861</v>
      </c>
      <c r="D229" t="s">
        <v>151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401</v>
      </c>
      <c r="B230" t="s">
        <v>605</v>
      </c>
      <c r="C230" t="s">
        <v>862</v>
      </c>
      <c r="D230" t="s">
        <v>151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403</v>
      </c>
      <c r="B231" t="s">
        <v>606</v>
      </c>
      <c r="C231" t="s">
        <v>863</v>
      </c>
      <c r="D231" t="s">
        <v>151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275</v>
      </c>
      <c r="B232" t="s">
        <v>607</v>
      </c>
      <c r="C232" t="s">
        <v>864</v>
      </c>
      <c r="D232" t="s">
        <v>151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406</v>
      </c>
      <c r="B233" t="s">
        <v>608</v>
      </c>
      <c r="C233" t="s">
        <v>865</v>
      </c>
      <c r="D233" t="s">
        <v>151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408</v>
      </c>
      <c r="B234" t="s">
        <v>609</v>
      </c>
      <c r="C234" t="s">
        <v>866</v>
      </c>
      <c r="D234" t="s">
        <v>151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287</v>
      </c>
      <c r="B235" t="s">
        <v>610</v>
      </c>
      <c r="C235" t="s">
        <v>867</v>
      </c>
      <c r="D235" t="s">
        <v>151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435</v>
      </c>
      <c r="B236" t="s">
        <v>611</v>
      </c>
      <c r="C236" t="s">
        <v>868</v>
      </c>
      <c r="D236" t="s">
        <v>151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263</v>
      </c>
      <c r="B237" t="s">
        <v>612</v>
      </c>
      <c r="C237" t="s">
        <v>869</v>
      </c>
      <c r="D237" t="s">
        <v>151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870</v>
      </c>
    </row>
    <row r="239" spans="1:36" x14ac:dyDescent="0.25">
      <c r="A239" t="s">
        <v>613</v>
      </c>
      <c r="B239" t="s">
        <v>614</v>
      </c>
      <c r="C239" t="s">
        <v>871</v>
      </c>
      <c r="D239" t="s">
        <v>872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615</v>
      </c>
      <c r="B240" t="s">
        <v>616</v>
      </c>
      <c r="C240" t="s">
        <v>873</v>
      </c>
      <c r="D240" t="s">
        <v>874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617</v>
      </c>
      <c r="C241" t="s">
        <v>875</v>
      </c>
    </row>
    <row r="242" spans="1:36" x14ac:dyDescent="0.25">
      <c r="A242" t="s">
        <v>618</v>
      </c>
      <c r="B242" t="s">
        <v>619</v>
      </c>
      <c r="C242" t="s">
        <v>876</v>
      </c>
      <c r="D242" t="s">
        <v>683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620</v>
      </c>
      <c r="B243" t="s">
        <v>621</v>
      </c>
      <c r="C243" t="s">
        <v>877</v>
      </c>
      <c r="D243" t="s">
        <v>683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622</v>
      </c>
      <c r="B244" t="s">
        <v>623</v>
      </c>
      <c r="C244" t="s">
        <v>878</v>
      </c>
      <c r="D244" t="s">
        <v>683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624</v>
      </c>
      <c r="B245" t="s">
        <v>625</v>
      </c>
      <c r="C245" t="s">
        <v>879</v>
      </c>
      <c r="D245" t="s">
        <v>683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880</v>
      </c>
    </row>
    <row r="247" spans="1:36" x14ac:dyDescent="0.25">
      <c r="A247" t="s">
        <v>626</v>
      </c>
      <c r="B247" t="s">
        <v>627</v>
      </c>
      <c r="C247" t="s">
        <v>881</v>
      </c>
      <c r="D247" t="s">
        <v>872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615</v>
      </c>
      <c r="B248" t="s">
        <v>628</v>
      </c>
      <c r="C248" t="s">
        <v>882</v>
      </c>
      <c r="D248" t="s">
        <v>874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617</v>
      </c>
      <c r="C249" t="s">
        <v>883</v>
      </c>
    </row>
    <row r="250" spans="1:36" x14ac:dyDescent="0.25">
      <c r="A250" t="s">
        <v>618</v>
      </c>
      <c r="B250" t="s">
        <v>629</v>
      </c>
      <c r="C250" t="s">
        <v>884</v>
      </c>
      <c r="D250" t="s">
        <v>683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620</v>
      </c>
      <c r="B251" t="s">
        <v>630</v>
      </c>
      <c r="C251" t="s">
        <v>885</v>
      </c>
      <c r="D251" t="s">
        <v>683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622</v>
      </c>
      <c r="B252" t="s">
        <v>631</v>
      </c>
      <c r="C252" t="s">
        <v>886</v>
      </c>
      <c r="D252" t="s">
        <v>683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624</v>
      </c>
      <c r="B253" t="s">
        <v>632</v>
      </c>
      <c r="C253" t="s">
        <v>887</v>
      </c>
      <c r="D253" t="s">
        <v>683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888</v>
      </c>
    </row>
    <row r="255" spans="1:36" x14ac:dyDescent="0.25">
      <c r="A255" t="s">
        <v>633</v>
      </c>
      <c r="B255" t="s">
        <v>634</v>
      </c>
      <c r="C255" t="s">
        <v>889</v>
      </c>
      <c r="D255" t="s">
        <v>890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635</v>
      </c>
      <c r="B256" t="s">
        <v>636</v>
      </c>
      <c r="C256" t="s">
        <v>891</v>
      </c>
      <c r="D256" t="s">
        <v>890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637</v>
      </c>
      <c r="B257" t="s">
        <v>638</v>
      </c>
      <c r="C257" t="s">
        <v>892</v>
      </c>
      <c r="D257" t="s">
        <v>890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617</v>
      </c>
      <c r="C258" t="s">
        <v>893</v>
      </c>
    </row>
    <row r="259" spans="1:36" x14ac:dyDescent="0.25">
      <c r="A259" t="s">
        <v>618</v>
      </c>
      <c r="B259" t="s">
        <v>639</v>
      </c>
      <c r="C259" t="s">
        <v>894</v>
      </c>
      <c r="D259" t="s">
        <v>683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620</v>
      </c>
      <c r="B260" t="s">
        <v>640</v>
      </c>
      <c r="C260" t="s">
        <v>895</v>
      </c>
      <c r="D260" t="s">
        <v>683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622</v>
      </c>
      <c r="B261" t="s">
        <v>641</v>
      </c>
      <c r="C261" t="s">
        <v>896</v>
      </c>
      <c r="D261" t="s">
        <v>683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624</v>
      </c>
      <c r="B262" t="s">
        <v>642</v>
      </c>
      <c r="C262" t="s">
        <v>897</v>
      </c>
      <c r="D262" t="s">
        <v>683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120</v>
      </c>
      <c r="H1" s="4" t="s">
        <v>121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120</v>
      </c>
      <c r="H1" s="4" t="s">
        <v>121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63</v>
      </c>
    </row>
    <row r="2" spans="1:14" x14ac:dyDescent="0.25">
      <c r="A2" s="15">
        <v>5</v>
      </c>
    </row>
    <row r="4" spans="1:14" x14ac:dyDescent="0.25">
      <c r="A4" t="s">
        <v>58</v>
      </c>
    </row>
    <row r="5" spans="1:14" x14ac:dyDescent="0.25">
      <c r="A5" t="s">
        <v>59</v>
      </c>
    </row>
    <row r="6" spans="1:14" x14ac:dyDescent="0.25">
      <c r="A6" t="s">
        <v>60</v>
      </c>
    </row>
    <row r="7" spans="1:14" x14ac:dyDescent="0.25">
      <c r="A7" t="s">
        <v>61</v>
      </c>
    </row>
    <row r="8" spans="1:14" x14ac:dyDescent="0.25">
      <c r="A8" t="s">
        <v>62</v>
      </c>
    </row>
    <row r="10" spans="1:14" x14ac:dyDescent="0.25">
      <c r="A10" s="1" t="s">
        <v>122</v>
      </c>
    </row>
    <row r="11" spans="1:14" x14ac:dyDescent="0.25">
      <c r="A11" s="15">
        <v>4</v>
      </c>
    </row>
    <row r="13" spans="1:14" x14ac:dyDescent="0.25">
      <c r="A13" t="s">
        <v>83</v>
      </c>
    </row>
    <row r="14" spans="1:14" x14ac:dyDescent="0.25">
      <c r="A14" t="s">
        <v>84</v>
      </c>
    </row>
    <row r="15" spans="1:14" x14ac:dyDescent="0.25">
      <c r="A15" t="s">
        <v>60</v>
      </c>
      <c r="N15" s="33"/>
    </row>
    <row r="16" spans="1:14" x14ac:dyDescent="0.25">
      <c r="A16" t="s">
        <v>85</v>
      </c>
      <c r="N16" s="35"/>
    </row>
    <row r="17" spans="1:17" x14ac:dyDescent="0.25">
      <c r="A17" t="s">
        <v>86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87</v>
      </c>
      <c r="N19" s="36"/>
      <c r="O19" s="37"/>
      <c r="P19" s="37"/>
      <c r="Q19" s="37"/>
    </row>
    <row r="20" spans="1:17" x14ac:dyDescent="0.25">
      <c r="A20" t="s">
        <v>88</v>
      </c>
      <c r="N20" s="36"/>
      <c r="O20" s="37"/>
      <c r="P20" s="37"/>
      <c r="Q20" s="37"/>
    </row>
    <row r="21" spans="1:17" x14ac:dyDescent="0.25">
      <c r="A21" t="s">
        <v>89</v>
      </c>
      <c r="N21" s="36"/>
      <c r="O21" s="37"/>
      <c r="P21" s="37"/>
      <c r="Q21" s="37"/>
    </row>
    <row r="22" spans="1:17" x14ac:dyDescent="0.25">
      <c r="A22" t="s">
        <v>90</v>
      </c>
      <c r="N22" s="36"/>
      <c r="O22" s="37"/>
      <c r="P22" s="37"/>
      <c r="Q22" s="37"/>
    </row>
    <row r="23" spans="1:17" x14ac:dyDescent="0.25">
      <c r="A23" t="s">
        <v>91</v>
      </c>
      <c r="N23" s="36"/>
      <c r="O23" s="37"/>
      <c r="P23" s="37"/>
      <c r="Q23" s="37"/>
    </row>
    <row r="24" spans="1:17" x14ac:dyDescent="0.25">
      <c r="A24" t="s">
        <v>92</v>
      </c>
      <c r="N24" s="36"/>
      <c r="O24" s="37"/>
      <c r="P24" s="37"/>
      <c r="Q24" s="37"/>
    </row>
    <row r="25" spans="1:17" x14ac:dyDescent="0.25">
      <c r="A25" t="s">
        <v>93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919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934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935</v>
      </c>
      <c r="N31" s="36"/>
      <c r="O31" s="38"/>
      <c r="P31" s="37"/>
      <c r="Q31" s="37"/>
    </row>
    <row r="32" spans="1:17" x14ac:dyDescent="0.25">
      <c r="A32" s="28"/>
      <c r="B32" t="s">
        <v>936</v>
      </c>
      <c r="C32" t="s">
        <v>937</v>
      </c>
      <c r="D32" t="s">
        <v>938</v>
      </c>
      <c r="E32" t="s">
        <v>939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940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941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920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942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943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944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945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946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947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948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920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949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950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951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952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953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954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955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921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922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923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921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922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923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956</v>
      </c>
      <c r="B87" t="s">
        <v>957</v>
      </c>
    </row>
    <row r="89" spans="1:31" x14ac:dyDescent="0.25">
      <c r="B89" t="s">
        <v>965</v>
      </c>
      <c r="C89" t="s">
        <v>966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920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958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959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960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961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962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963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964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967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968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988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969</v>
      </c>
    </row>
    <row r="108" spans="1:31" x14ac:dyDescent="0.25">
      <c r="A108" s="13" t="s">
        <v>920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970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971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972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973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974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975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976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967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977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968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978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979</v>
      </c>
    </row>
    <row r="124" spans="1:31" x14ac:dyDescent="0.25">
      <c r="A124" s="13" t="s">
        <v>920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980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981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982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983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984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985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986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967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977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968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978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workbookViewId="0">
      <selection activeCell="S8" sqref="S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  <col min="14" max="14" width="11.140625" customWidth="1"/>
  </cols>
  <sheetData>
    <row r="1" spans="1:38" x14ac:dyDescent="0.25">
      <c r="A1" t="s">
        <v>98</v>
      </c>
      <c r="H1" s="16" t="s">
        <v>132</v>
      </c>
      <c r="I1" s="17"/>
      <c r="J1" s="18"/>
      <c r="K1" s="18"/>
      <c r="L1" s="18"/>
      <c r="N1" s="16" t="s">
        <v>131</v>
      </c>
      <c r="O1" s="17"/>
      <c r="P1" s="18"/>
      <c r="Q1" s="16" t="s">
        <v>987</v>
      </c>
      <c r="R1" s="17"/>
      <c r="T1" s="16" t="s">
        <v>989</v>
      </c>
      <c r="U1" s="17"/>
      <c r="W1" s="16" t="s">
        <v>131</v>
      </c>
      <c r="X1" s="17"/>
    </row>
    <row r="2" spans="1:38" x14ac:dyDescent="0.25">
      <c r="A2" t="s">
        <v>99</v>
      </c>
      <c r="H2" s="9" t="s">
        <v>94</v>
      </c>
      <c r="I2" s="19">
        <v>1</v>
      </c>
      <c r="N2" s="9" t="s">
        <v>94</v>
      </c>
      <c r="O2" s="19">
        <v>1</v>
      </c>
      <c r="Q2" s="9" t="s">
        <v>94</v>
      </c>
      <c r="R2" s="19">
        <v>1</v>
      </c>
      <c r="T2" s="9" t="s">
        <v>94</v>
      </c>
      <c r="U2" s="19">
        <v>1</v>
      </c>
      <c r="W2" s="9" t="s">
        <v>94</v>
      </c>
      <c r="X2" s="19">
        <v>1</v>
      </c>
    </row>
    <row r="3" spans="1:38" x14ac:dyDescent="0.25">
      <c r="A3" t="s">
        <v>100</v>
      </c>
      <c r="H3" s="9" t="s">
        <v>95</v>
      </c>
      <c r="I3" s="19">
        <v>-0.3</v>
      </c>
      <c r="N3" s="9" t="s">
        <v>95</v>
      </c>
      <c r="O3" s="19">
        <v>-0.3</v>
      </c>
      <c r="Q3" s="9" t="s">
        <v>95</v>
      </c>
      <c r="R3" s="19">
        <v>-0.5</v>
      </c>
      <c r="T3" s="9" t="s">
        <v>95</v>
      </c>
      <c r="U3" s="19">
        <v>-0.42</v>
      </c>
      <c r="W3" s="9" t="s">
        <v>95</v>
      </c>
      <c r="X3" s="19">
        <v>-0.4</v>
      </c>
    </row>
    <row r="4" spans="1:38" ht="15.75" thickBot="1" x14ac:dyDescent="0.3">
      <c r="A4" t="s">
        <v>101</v>
      </c>
      <c r="H4" s="10" t="s">
        <v>96</v>
      </c>
      <c r="I4" s="20">
        <v>-16</v>
      </c>
      <c r="N4" s="10" t="s">
        <v>96</v>
      </c>
      <c r="O4" s="20">
        <v>-10.5</v>
      </c>
      <c r="Q4" s="10" t="s">
        <v>96</v>
      </c>
      <c r="R4" s="20">
        <v>-15</v>
      </c>
      <c r="T4" s="10" t="s">
        <v>96</v>
      </c>
      <c r="U4" s="20">
        <v>-11</v>
      </c>
      <c r="W4" s="10" t="s">
        <v>96</v>
      </c>
      <c r="X4" s="20">
        <v>-10.5</v>
      </c>
    </row>
    <row r="5" spans="1:38" x14ac:dyDescent="0.25">
      <c r="A5" t="s">
        <v>102</v>
      </c>
    </row>
    <row r="6" spans="1:38" ht="6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97</v>
      </c>
      <c r="N6" s="49" t="s">
        <v>991</v>
      </c>
      <c r="O6" s="22">
        <v>9.9000000000000005E-2</v>
      </c>
      <c r="R6" s="49" t="s">
        <v>990</v>
      </c>
      <c r="S6">
        <v>0.05</v>
      </c>
      <c r="T6">
        <v>5.8000000000000003E-2</v>
      </c>
      <c r="U6">
        <v>7.8E-2</v>
      </c>
      <c r="V6">
        <v>0.09</v>
      </c>
      <c r="W6">
        <v>0.12</v>
      </c>
      <c r="X6">
        <v>0.15</v>
      </c>
    </row>
    <row r="7" spans="1:38" ht="30" x14ac:dyDescent="0.25">
      <c r="A7" s="12"/>
      <c r="B7" s="12"/>
      <c r="C7" s="12" t="s">
        <v>904</v>
      </c>
      <c r="D7" s="12"/>
      <c r="E7" s="2">
        <v>2020</v>
      </c>
      <c r="F7" s="2">
        <v>2050</v>
      </c>
      <c r="G7" s="2"/>
      <c r="N7" s="49" t="s">
        <v>992</v>
      </c>
      <c r="O7">
        <v>1.8679140068700261E-2</v>
      </c>
    </row>
    <row r="8" spans="1:38" ht="90" x14ac:dyDescent="0.25">
      <c r="A8" s="12"/>
      <c r="B8" s="12"/>
      <c r="C8" s="12"/>
      <c r="D8" s="12"/>
      <c r="E8" s="27"/>
      <c r="F8" s="27"/>
      <c r="G8" s="27" t="s">
        <v>130</v>
      </c>
      <c r="N8" t="s">
        <v>993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0.02</v>
      </c>
      <c r="E10" s="22">
        <v>6.8000000000000005E-2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15">
        <f>D10</f>
        <v>0.02</v>
      </c>
      <c r="J10" s="50">
        <f>E10</f>
        <v>6.8000000000000005E-2</v>
      </c>
      <c r="K10" s="50">
        <f>O6</f>
        <v>9.9000000000000005E-2</v>
      </c>
      <c r="L10">
        <f>IF($G10="s-curve",$E10+($F10-$E10)*$O$2/(1+EXP($O$3*(COUNT($K$9:L$9)+$O$4))),TREND($E10:$F10,$E$9:$F$9,L$9))</f>
        <v>0.13550148435693454</v>
      </c>
      <c r="M10">
        <f>IF($G10="s-curve",$E10+($F10-$E10)*$O$2/(1+EXP($O$3*(COUNT($K$9:M$9)+$O$4))),TREND($E10:$F10,$E$9:$F$9,M$9))</f>
        <v>0.15686570128597005</v>
      </c>
      <c r="N10">
        <f>IF($G10="s-curve",$E10+($F10-$E10)*$O$2/(1+EXP($O$3*(COUNT($K$9:N$9)+$O$4))),TREND($E10:$F10,$E$9:$F$9,N$9))</f>
        <v>0.18408372983067212</v>
      </c>
      <c r="O10">
        <f>IF($G10="s-curve",$E10+($F10-$E10)*$O$2/(1+EXP($O$3*(COUNT($K$9:O$9)+$O$4))),TREND($E10:$F10,$E$9:$F$9,O$9))</f>
        <v>0.21815354100537743</v>
      </c>
      <c r="P10">
        <f>IF($G10="s-curve",$E10+($F10-$E10)*$O$2/(1+EXP($O$3*(COUNT($K$9:P$9)+$O$4))),TREND($E10:$F10,$E$9:$F$9,P$9))</f>
        <v>0.25987118651848296</v>
      </c>
      <c r="Q10">
        <f>IF($G10="s-curve",$E10+($F10-$E10)*$O$2/(1+EXP($O$3*(COUNT($K$9:Q$9)+$O$4))),TREND($E10:$F10,$E$9:$F$9,Q$9))</f>
        <v>0.30959779396223247</v>
      </c>
      <c r="R10">
        <f>IF($G10="s-curve",$E10+($F10-$E10)*$O$2/(1+EXP($O$3*(COUNT($K$9:R$9)+$O$4))),TREND($E10:$F10,$E$9:$F$9,R$9))</f>
        <v>0.36700545236853371</v>
      </c>
      <c r="S10">
        <f>IF($G10="s-curve",$E10+($F10-$E10)*$O$2/(1+EXP($O$3*(COUNT($K$9:S$9)+$O$4))),TREND($E10:$F10,$E$9:$F$9,S$9))</f>
        <v>0.43088423395932512</v>
      </c>
      <c r="T10">
        <f>IF($G10="s-curve",$E10+($F10-$E10)*$O$2/(1+EXP($O$3*(COUNT($K$9:T$9)+$O$4))),TREND($E10:$F10,$E$9:$F$9,T$9))</f>
        <v>0.49911538413962542</v>
      </c>
      <c r="U10">
        <f>IF($G10="s-curve",$E10+($F10-$E10)*$O$2/(1+EXP($O$3*(COUNT($K$9:U$9)+$O$4))),TREND($E10:$F10,$E$9:$F$9,U$9))</f>
        <v>0.56888461586037464</v>
      </c>
      <c r="V10">
        <f>IF($G10="s-curve",$E10+($F10-$E10)*$O$2/(1+EXP($O$3*(COUNT($K$9:V$9)+$O$4))),TREND($E10:$F10,$E$9:$F$9,V$9))</f>
        <v>0.63711576604067499</v>
      </c>
      <c r="W10">
        <f>IF($G10="s-curve",$E10+($F10-$E10)*$O$2/(1+EXP($O$3*(COUNT($K$9:W$9)+$O$4))),TREND($E10:$F10,$E$9:$F$9,W$9))</f>
        <v>0.70099454763146607</v>
      </c>
      <c r="X10">
        <f>IF($G10="s-curve",$E10+($F10-$E10)*$O$2/(1+EXP($O$3*(COUNT($K$9:X$9)+$O$4))),TREND($E10:$F10,$E$9:$F$9,X$9))</f>
        <v>0.75840220603776753</v>
      </c>
      <c r="Y10">
        <f>IF($G10="s-curve",$E10+($F10-$E10)*$O$2/(1+EXP($O$3*(COUNT($K$9:Y$9)+$O$4))),TREND($E10:$F10,$E$9:$F$9,Y$9))</f>
        <v>0.80812881348151699</v>
      </c>
      <c r="Z10">
        <f>IF($G10="s-curve",$E10+($F10-$E10)*$O$2/(1+EXP($O$3*(COUNT($K$9:Z$9)+$O$4))),TREND($E10:$F10,$E$9:$F$9,Z$9))</f>
        <v>0.84984645899462241</v>
      </c>
      <c r="AA10">
        <f>IF($G10="s-curve",$E10+($F10-$E10)*$O$2/(1+EXP($O$3*(COUNT($K$9:AA$9)+$O$4))),TREND($E10:$F10,$E$9:$F$9,AA$9))</f>
        <v>0.88391627016932772</v>
      </c>
      <c r="AB10">
        <f>IF($G10="s-curve",$E10+($F10-$E10)*$O$2/(1+EXP($O$3*(COUNT($K$9:AB$9)+$O$4))),TREND($E10:$F10,$E$9:$F$9,AB$9))</f>
        <v>0.91113429871403007</v>
      </c>
      <c r="AC10">
        <f>IF($G10="s-curve",$E10+($F10-$E10)*$O$2/(1+EXP($O$3*(COUNT($K$9:AC$9)+$O$4))),TREND($E10:$F10,$E$9:$F$9,AC$9))</f>
        <v>0.93249851564306541</v>
      </c>
      <c r="AD10">
        <f>IF($G10="s-curve",$E10+($F10-$E10)*$O$2/(1+EXP($O$3*(COUNT($K$9:AD$9)+$O$4))),TREND($E10:$F10,$E$9:$F$9,AD$9))</f>
        <v>0.94903701235474314</v>
      </c>
      <c r="AE10">
        <f>IF($G10="s-curve",$E10+($F10-$E10)*$O$2/(1+EXP($O$3*(COUNT($K$9:AE$9)+$O$4))),TREND($E10:$F10,$E$9:$F$9,AE$9))</f>
        <v>0.96170292871716656</v>
      </c>
      <c r="AF10">
        <f>IF($G10="s-curve",$E10+($F10-$E10)*$O$2/(1+EXP($O$3*(COUNT($K$9:AF$9)+$O$4))),TREND($E10:$F10,$E$9:$F$9,AF$9))</f>
        <v>0.9713234230791381</v>
      </c>
      <c r="AG10">
        <f>IF($G10="s-curve",$E10+($F10-$E10)*$O$2/(1+EXP($O$3*(COUNT($K$9:AG$9)+$O$4))),TREND($E10:$F10,$E$9:$F$9,AG$9))</f>
        <v>0.97858509124385606</v>
      </c>
      <c r="AH10">
        <f>IF($G10="s-curve",$E10+($F10-$E10)*$O$2/(1+EXP($O$3*(COUNT($K$9:AH$9)+$O$4))),TREND($E10:$F10,$E$9:$F$9,AH$9))</f>
        <v>0.98404040094974166</v>
      </c>
      <c r="AI10">
        <f>IF($G10="s-curve",$E10+($F10-$E10)*$O$2/(1+EXP($O$3*(COUNT($K$9:AI$9)+$O$4))),TREND($E10:$F10,$E$9:$F$9,AI$9))</f>
        <v>0.9881241302994479</v>
      </c>
      <c r="AJ10">
        <f>IF($G10="s-curve",$E10+($F10-$E10)*$O$2/(1+EXP($O$3*(COUNT($K$9:AJ$9)+$O$4))),TREND($E10:$F10,$E$9:$F$9,AJ$9))</f>
        <v>0.99117298738162618</v>
      </c>
      <c r="AK10">
        <f>IF($G10="s-curve",$E10+($F10-$E10)*$O$2/(1+EXP($O$3*(COUNT($K$9:AK$9)+$O$4))),TREND($E10:$F10,$E$9:$F$9,AK$9))</f>
        <v>0.99344469677154446</v>
      </c>
      <c r="AL10">
        <f>IF($G10="s-curve",$E10+($F10-$E10)*$O$2/(1+EXP($O$3*(COUNT($K$9:AL$9)+$O$4))),TREND($E10:$F10,$E$9:$F$9,AL$9))</f>
        <v>0.99513484285360354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2.5000000000000001E-3</v>
      </c>
      <c r="E14" s="22">
        <v>8.0000000000000002E-3</v>
      </c>
      <c r="F14" s="41">
        <v>0.25</v>
      </c>
      <c r="G14" s="7" t="str">
        <f>IF(E14=F14,"n/a",IF(OR(C14="battery electric vehicle",C14="natural gas vehicle",C14="plugin hybrid vehicle",C14="hydrogen vehicle"),"s-curve","linear"))</f>
        <v>s-curve</v>
      </c>
      <c r="I14" s="15">
        <f>D14</f>
        <v>2.5000000000000001E-3</v>
      </c>
      <c r="J14" s="15">
        <f>E14</f>
        <v>8.0000000000000002E-3</v>
      </c>
      <c r="K14" s="15">
        <f>O7</f>
        <v>1.8679140068700261E-2</v>
      </c>
      <c r="L14">
        <f>IF($G14="s-curve",$E14+($F14-$E14)*$U$2/(1+EXP($U$3*(COUNT($I$9:L$9)+$U$4))),TREND($E14:$F14,$E$9:$F$9,L$9))</f>
        <v>2.0151128112044503E-2</v>
      </c>
      <c r="M14">
        <f>IF($G14="s-curve",$E14+($F14-$E14)*$U$2/(1+EXP($U$3*(COUNT($I$9:M$9)+$U$4))),TREND($E14:$F14,$E$9:$F$9,M$9))</f>
        <v>2.6021242730178792E-2</v>
      </c>
      <c r="N14">
        <f>IF($G14="s-curve",$E14+($F14-$E14)*$U$2/(1+EXP($U$3*(COUNT($I$9:N$9)+$U$4))),TREND($E14:$F14,$E$9:$F$9,N$9))</f>
        <v>3.4401430729338323E-2</v>
      </c>
      <c r="O14" s="15">
        <v>5.1499999999999997E-2</v>
      </c>
      <c r="P14" s="15">
        <v>5.5E-2</v>
      </c>
      <c r="Q14" s="15">
        <v>7.4999999999999997E-2</v>
      </c>
      <c r="R14" s="15">
        <v>8.8999999999999996E-2</v>
      </c>
      <c r="S14" s="15">
        <v>0.11799999999999999</v>
      </c>
      <c r="T14" s="15">
        <f>X6</f>
        <v>0.15</v>
      </c>
      <c r="U14">
        <f>IF($G14="s-curve",$E14+($F14-$E14)*$U$2/(1+EXP($U$3*(COUNT($I$9:U$9)+$U$4))),TREND($E14:$F14,$E$9:$F$9,U$9))</f>
        <v>0.17702858227261439</v>
      </c>
      <c r="V14">
        <f>IF($G14="s-curve",$E14+($F14-$E14)*$U$2/(1+EXP($U$3*(COUNT($I$9:V$9)+$U$4))),TREND($E14:$F14,$E$9:$F$9,V$9))</f>
        <v>0.19652431808271453</v>
      </c>
      <c r="W14">
        <f>IF($G14="s-curve",$E14+($F14-$E14)*$U$2/(1+EXP($U$3*(COUNT($I$9:W$9)+$U$4))),TREND($E14:$F14,$E$9:$F$9,W$9))</f>
        <v>0.21198289652972047</v>
      </c>
      <c r="X14">
        <f>IF($G14="s-curve",$E14+($F14-$E14)*$U$2/(1+EXP($U$3*(COUNT($I$9:X$9)+$U$4))),TREND($E14:$F14,$E$9:$F$9,X$9))</f>
        <v>0.22359856927066168</v>
      </c>
      <c r="Y14">
        <f>IF($G14="s-curve",$E14+($F14-$E14)*$U$2/(1+EXP($U$3*(COUNT($I$9:Y$9)+$U$4))),TREND($E14:$F14,$E$9:$F$9,Y$9))</f>
        <v>0.2319787572698212</v>
      </c>
      <c r="Z14">
        <f>IF($G14="s-curve",$E14+($F14-$E14)*$U$2/(1+EXP($U$3*(COUNT($I$9:Z$9)+$U$4))),TREND($E14:$F14,$E$9:$F$9,Z$9))</f>
        <v>0.23784887188795553</v>
      </c>
      <c r="AA14">
        <f>IF($G14="s-curve",$E14+($F14-$E14)*$U$2/(1+EXP($U$3*(COUNT($I$9:AA$9)+$U$4))),TREND($E14:$F14,$E$9:$F$9,AA$9))</f>
        <v>0.24187624796588125</v>
      </c>
      <c r="AB14">
        <f>IF($G14="s-curve",$E14+($F14-$E14)*$U$2/(1+EXP($U$3*(COUNT($I$9:AB$9)+$U$4))),TREND($E14:$F14,$E$9:$F$9,AB$9))</f>
        <v>0.24460014783483416</v>
      </c>
      <c r="AC14">
        <f>IF($G14="s-curve",$E14+($F14-$E14)*$U$2/(1+EXP($U$3*(COUNT($I$9:AC$9)+$U$4))),TREND($E14:$F14,$E$9:$F$9,AC$9))</f>
        <v>0.24642468433022793</v>
      </c>
      <c r="AD14">
        <f>IF($G14="s-curve",$E14+($F14-$E14)*$U$2/(1+EXP($U$3*(COUNT($I$9:AD$9)+$U$4))),TREND($E14:$F14,$E$9:$F$9,AD$9))</f>
        <v>0.2476388869188586</v>
      </c>
      <c r="AE14">
        <f>IF($G14="s-curve",$E14+($F14-$E14)*$U$2/(1+EXP($U$3*(COUNT($I$9:AE$9)+$U$4))),TREND($E14:$F14,$E$9:$F$9,AE$9))</f>
        <v>0.24844342975100567</v>
      </c>
      <c r="AF14">
        <f>IF($G14="s-curve",$E14+($F14-$E14)*$U$2/(1+EXP($U$3*(COUNT($I$9:AF$9)+$U$4))),TREND($E14:$F14,$E$9:$F$9,AF$9))</f>
        <v>0.24897499940691589</v>
      </c>
      <c r="AG14">
        <f>IF($G14="s-curve",$E14+($F14-$E14)*$U$2/(1+EXP($U$3*(COUNT($I$9:AG$9)+$U$4))),TREND($E14:$F14,$E$9:$F$9,AG$9))</f>
        <v>0.24932554691499179</v>
      </c>
      <c r="AH14">
        <f>IF($G14="s-curve",$E14+($F14-$E14)*$U$2/(1+EXP($U$3*(COUNT($I$9:AH$9)+$U$4))),TREND($E14:$F14,$E$9:$F$9,AH$9))</f>
        <v>0.24955642877591674</v>
      </c>
      <c r="AI14">
        <f>IF($G14="s-curve",$E14+($F14-$E14)*$U$2/(1+EXP($U$3*(COUNT($I$9:AI$9)+$U$4))),TREND($E14:$F14,$E$9:$F$9,AI$9))</f>
        <v>0.24970836961542547</v>
      </c>
      <c r="AJ14">
        <f>IF($G14="s-curve",$E14+($F14-$E14)*$U$2/(1+EXP($U$3*(COUNT($I$9:AJ$9)+$U$4))),TREND($E14:$F14,$E$9:$F$9,AJ$9))</f>
        <v>0.24980830595850836</v>
      </c>
      <c r="AK14">
        <f>IF($G14="s-curve",$E14+($F14-$E14)*$U$2/(1+EXP($U$3*(COUNT($I$9:AK$9)+$U$4))),TREND($E14:$F14,$E$9:$F$9,AK$9))</f>
        <v>0.24987401381406515</v>
      </c>
      <c r="AL14">
        <f>IF($G14="s-curve",$E14+($F14-$E14)*$U$2/(1+EXP($U$3*(COUNT($I$9:AL$9)+$U$4))),TREND($E14:$F14,$E$9:$F$9,AL$9))</f>
        <v>0.24991720639498693</v>
      </c>
    </row>
    <row r="15" spans="1:38" x14ac:dyDescent="0.25">
      <c r="C15" t="s">
        <v>120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121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0.15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0.15</v>
      </c>
      <c r="J17">
        <f>IF($G17="s-curve",$E17+($F17-$E17)*$X$2/(1+EXP($X$3*(COUNT($I$9:J$9)+$X$4))),TREND($E17:$F17,$E$9:$F$9,J$9))</f>
        <v>0.17745114499368292</v>
      </c>
      <c r="K17">
        <f>IF($G17="s-curve",$E17+($F17-$E17)*$X$2/(1+EXP($X$3*(COUNT($I$9:K$9)+$X$4))),TREND($E17:$F17,$E$9:$F$9,K$9))</f>
        <v>0.19031199220093176</v>
      </c>
      <c r="L17">
        <f>IF($G17="s-curve",$E17+($F17-$E17)*$X$2/(1+EXP($X$3*(COUNT($I$9:L$9)+$X$4))),TREND($E17:$F17,$E$9:$F$9,L$9))</f>
        <v>0.20876765729184479</v>
      </c>
      <c r="M17">
        <f>IF($G17="s-curve",$E17+($F17-$E17)*$X$2/(1+EXP($X$3*(COUNT($I$9:M$9)+$X$4))),TREND($E17:$F17,$E$9:$F$9,M$9))</f>
        <v>0.23478791575173236</v>
      </c>
      <c r="N17">
        <f>IF($G17="s-curve",$E17+($F17-$E17)*$X$2/(1+EXP($X$3*(COUNT($I$9:N$9)+$X$4))),TREND($E17:$F17,$E$9:$F$9,N$9))</f>
        <v>0.27057340516541462</v>
      </c>
      <c r="O17">
        <f>IF($G17="s-curve",$E17+($F17-$E17)*$X$2/(1+EXP($X$3*(COUNT($I$9:O$9)+$X$4))),TREND($E17:$F17,$E$9:$F$9,O$9))</f>
        <v>0.31814369472520548</v>
      </c>
      <c r="P17">
        <f>IF($G17="s-curve",$E17+($F17-$E17)*$X$2/(1+EXP($X$3*(COUNT($I$9:P$9)+$X$4))),TREND($E17:$F17,$E$9:$F$9,P$9))</f>
        <v>0.37860020816449586</v>
      </c>
      <c r="Q17">
        <f>IF($G17="s-curve",$E17+($F17-$E17)*$X$2/(1+EXP($X$3*(COUNT($I$9:Q$9)+$X$4))),TREND($E17:$F17,$E$9:$F$9,Q$9))</f>
        <v>0.45119213970807381</v>
      </c>
      <c r="R17">
        <f>IF($G17="s-curve",$E17+($F17-$E17)*$X$2/(1+EXP($X$3*(COUNT($I$9:R$9)+$X$4))),TREND($E17:$F17,$E$9:$F$9,R$9))</f>
        <v>0.53264110228439376</v>
      </c>
      <c r="S17">
        <f>IF($G17="s-curve",$E17+($F17-$E17)*$X$2/(1+EXP($X$3*(COUNT($I$9:S$9)+$X$4))),TREND($E17:$F17,$E$9:$F$9,S$9))</f>
        <v>0.61735889771560626</v>
      </c>
      <c r="T17">
        <f>IF($G17="s-curve",$E17+($F17-$E17)*$X$2/(1+EXP($X$3*(COUNT($I$9:T$9)+$X$4))),TREND($E17:$F17,$E$9:$F$9,T$9))</f>
        <v>0.6988078602919261</v>
      </c>
      <c r="U17">
        <f>IF($G17="s-curve",$E17+($F17-$E17)*$X$2/(1+EXP($X$3*(COUNT($I$9:U$9)+$X$4))),TREND($E17:$F17,$E$9:$F$9,U$9))</f>
        <v>0.77139979183550411</v>
      </c>
      <c r="V17">
        <f>IF($G17="s-curve",$E17+($F17-$E17)*$X$2/(1+EXP($X$3*(COUNT($I$9:V$9)+$X$4))),TREND($E17:$F17,$E$9:$F$9,V$9))</f>
        <v>0.83185630527479459</v>
      </c>
      <c r="W17">
        <f>IF($G17="s-curve",$E17+($F17-$E17)*$X$2/(1+EXP($X$3*(COUNT($I$9:W$9)+$X$4))),TREND($E17:$F17,$E$9:$F$9,W$9))</f>
        <v>0.87942659483458541</v>
      </c>
      <c r="X17">
        <f>IF($G17="s-curve",$E17+($F17-$E17)*$X$2/(1+EXP($X$3*(COUNT($I$9:X$9)+$X$4))),TREND($E17:$F17,$E$9:$F$9,X$9))</f>
        <v>0.91521208424826761</v>
      </c>
      <c r="Y17">
        <f>IF($G17="s-curve",$E17+($F17-$E17)*$X$2/(1+EXP($X$3*(COUNT($I$9:Y$9)+$X$4))),TREND($E17:$F17,$E$9:$F$9,Y$9))</f>
        <v>0.94123234270815526</v>
      </c>
      <c r="Z17">
        <f>IF($G17="s-curve",$E17+($F17-$E17)*$X$2/(1+EXP($X$3*(COUNT($I$9:Z$9)+$X$4))),TREND($E17:$F17,$E$9:$F$9,Z$9))</f>
        <v>0.95968800779906827</v>
      </c>
      <c r="AA17">
        <f>IF($G17="s-curve",$E17+($F17-$E17)*$X$2/(1+EXP($X$3*(COUNT($I$9:AA$9)+$X$4))),TREND($E17:$F17,$E$9:$F$9,AA$9))</f>
        <v>0.97254885500631716</v>
      </c>
      <c r="AB17">
        <f>IF($G17="s-curve",$E17+($F17-$E17)*$X$2/(1+EXP($X$3*(COUNT($I$9:AB$9)+$X$4))),TREND($E17:$F17,$E$9:$F$9,AB$9))</f>
        <v>0.981400919704289</v>
      </c>
      <c r="AC17">
        <f>IF($G17="s-curve",$E17+($F17-$E17)*$X$2/(1+EXP($X$3*(COUNT($I$9:AC$9)+$X$4))),TREND($E17:$F17,$E$9:$F$9,AC$9))</f>
        <v>0.98744207306071796</v>
      </c>
      <c r="AD17">
        <f>IF($G17="s-curve",$E17+($F17-$E17)*$X$2/(1+EXP($X$3*(COUNT($I$9:AD$9)+$X$4))),TREND($E17:$F17,$E$9:$F$9,AD$9))</f>
        <v>0.99154096841313133</v>
      </c>
      <c r="AE17">
        <f>IF($G17="s-curve",$E17+($F17-$E17)*$X$2/(1+EXP($X$3*(COUNT($I$9:AE$9)+$X$4))),TREND($E17:$F17,$E$9:$F$9,AE$9))</f>
        <v>0.99431107671435792</v>
      </c>
      <c r="AF17">
        <f>IF($G17="s-curve",$E17+($F17-$E17)*$X$2/(1+EXP($X$3*(COUNT($I$9:AF$9)+$X$4))),TREND($E17:$F17,$E$9:$F$9,AF$9))</f>
        <v>0.99617816781320001</v>
      </c>
      <c r="AG17">
        <f>IF($G17="s-curve",$E17+($F17-$E17)*$X$2/(1+EXP($X$3*(COUNT($I$9:AG$9)+$X$4))),TREND($E17:$F17,$E$9:$F$9,AG$9))</f>
        <v>0.99743434612399795</v>
      </c>
      <c r="AH17">
        <f>IF($G17="s-curve",$E17+($F17-$E17)*$X$2/(1+EXP($X$3*(COUNT($I$9:AH$9)+$X$4))),TREND($E17:$F17,$E$9:$F$9,AH$9))</f>
        <v>0.99827847766930755</v>
      </c>
      <c r="AI17">
        <f>IF($G17="s-curve",$E17+($F17-$E17)*$X$2/(1+EXP($X$3*(COUNT($I$9:AI$9)+$X$4))),TREND($E17:$F17,$E$9:$F$9,AI$9))</f>
        <v>0.99884525804213542</v>
      </c>
      <c r="AJ17">
        <f>IF($G17="s-curve",$E17+($F17-$E17)*$X$2/(1+EXP($X$3*(COUNT($I$9:AJ$9)+$X$4))),TREND($E17:$F17,$E$9:$F$9,AJ$9))</f>
        <v>0.99922560648475944</v>
      </c>
      <c r="AK17">
        <f>IF($G17="s-curve",$E17+($F17-$E17)*$X$2/(1+EXP($X$3*(COUNT($I$9:AK$9)+$X$4))),TREND($E17:$F17,$E$9:$F$9,AK$9))</f>
        <v>0.99948075254448077</v>
      </c>
      <c r="AL17">
        <f>IF($G17="s-curve",$E17+($F17-$E17)*$X$2/(1+EXP($X$3*(COUNT($I$9:AL$9)+$X$4))),TREND($E17:$F17,$E$9:$F$9,AL$9))</f>
        <v>0.9996518679097619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118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29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0.25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3.9709092074817981E-3</v>
      </c>
      <c r="K21">
        <f>IF($G21="s-curve",$E21+($F21-$E21)*$I$2/(1+EXP($I$3*(COUNT($I$9:K$9)+$I$4))),TREND($E21:$F21,$E$9:$F$9,K$9))</f>
        <v>5.2360512521104916E-3</v>
      </c>
      <c r="L21">
        <f>IF($G21="s-curve",$E21+($F21-$E21)*$I$2/(1+EXP($I$3*(COUNT($I$9:L$9)+$I$4))),TREND($E21:$F21,$E$9:$F$9,L$9))</f>
        <v>6.9233207925054616E-3</v>
      </c>
      <c r="M21">
        <f>IF($G21="s-curve",$E21+($F21-$E21)*$I$2/(1+EXP($I$3*(COUNT($I$9:M$9)+$I$4))),TREND($E21:$F21,$E$9:$F$9,M$9))</f>
        <v>9.1643429322478421E-3</v>
      </c>
      <c r="N21">
        <f>IF($G21="s-curve",$E21+($F21-$E21)*$I$2/(1+EXP($I$3*(COUNT($I$9:N$9)+$I$4))),TREND($E21:$F21,$E$9:$F$9,N$9))</f>
        <v>1.2124676090919479E-2</v>
      </c>
      <c r="O21">
        <f>IF($G21="s-curve",$E21+($F21-$E21)*$I$2/(1+EXP($I$3*(COUNT($I$9:O$9)+$I$4))),TREND($E21:$F21,$E$9:$F$9,O$9))</f>
        <v>1.6007169244761595E-2</v>
      </c>
      <c r="P21">
        <f>IF($G21="s-curve",$E21+($F21-$E21)*$I$2/(1+EXP($I$3*(COUNT($I$9:P$9)+$I$4))),TREND($E21:$F21,$E$9:$F$9,P$9))</f>
        <v>2.1051317005956457E-2</v>
      </c>
      <c r="Q21">
        <f>IF($G21="s-curve",$E21+($F21-$E21)*$I$2/(1+EXP($I$3*(COUNT($I$9:Q$9)+$I$4))),TREND($E21:$F21,$E$9:$F$9,Q$9))</f>
        <v>2.7525048956922572E-2</v>
      </c>
      <c r="R21">
        <f>IF($G21="s-curve",$E21+($F21-$E21)*$I$2/(1+EXP($I$3*(COUNT($I$9:R$9)+$I$4))),TREND($E21:$F21,$E$9:$F$9,R$9))</f>
        <v>3.5704387563026088E-2</v>
      </c>
      <c r="S21">
        <f>IF($G21="s-curve",$E21+($F21-$E21)*$I$2/(1+EXP($I$3*(COUNT($I$9:S$9)+$I$4))),TREND($E21:$F21,$E$9:$F$9,S$9))</f>
        <v>4.5836578101168111E-2</v>
      </c>
      <c r="T21">
        <f>IF($G21="s-curve",$E21+($F21-$E21)*$I$2/(1+EXP($I$3*(COUNT($I$9:T$9)+$I$4))),TREND($E21:$F21,$E$9:$F$9,T$9))</f>
        <v>5.8085190790550939E-2</v>
      </c>
      <c r="U21">
        <f>IF($G21="s-curve",$E21+($F21-$E21)*$I$2/(1+EXP($I$3*(COUNT($I$9:U$9)+$I$4))),TREND($E21:$F21,$E$9:$F$9,U$9))</f>
        <v>7.2462800050995702E-2</v>
      </c>
      <c r="V21">
        <f>IF($G21="s-curve",$E21+($F21-$E21)*$I$2/(1+EXP($I$3*(COUNT($I$9:V$9)+$I$4))),TREND($E21:$F21,$E$9:$F$9,V$9))</f>
        <v>8.8767715128136082E-2</v>
      </c>
      <c r="W21">
        <f>IF($G21="s-curve",$E21+($F21-$E21)*$I$2/(1+EXP($I$3*(COUNT($I$9:W$9)+$I$4))),TREND($E21:$F21,$E$9:$F$9,W$9))</f>
        <v>0.10655111145046607</v>
      </c>
      <c r="X21">
        <f>IF($G21="s-curve",$E21+($F21-$E21)*$I$2/(1+EXP($I$3*(COUNT($I$9:X$9)+$I$4))),TREND($E21:$F21,$E$9:$F$9,X$9))</f>
        <v>0.12514078053821515</v>
      </c>
      <c r="Y21">
        <f>IF($G21="s-curve",$E21+($F21-$E21)*$I$2/(1+EXP($I$3*(COUNT($I$9:Y$9)+$I$4))),TREND($E21:$F21,$E$9:$F$9,Y$9))</f>
        <v>0.14373044962596424</v>
      </c>
      <c r="Z21">
        <f>IF($G21="s-curve",$E21+($F21-$E21)*$I$2/(1+EXP($I$3*(COUNT($I$9:Z$9)+$I$4))),TREND($E21:$F21,$E$9:$F$9,Z$9))</f>
        <v>0.16151384594829421</v>
      </c>
      <c r="AA21">
        <f>IF($G21="s-curve",$E21+($F21-$E21)*$I$2/(1+EXP($I$3*(COUNT($I$9:AA$9)+$I$4))),TREND($E21:$F21,$E$9:$F$9,AA$9))</f>
        <v>0.17781876102543459</v>
      </c>
      <c r="AB21">
        <f>IF($G21="s-curve",$E21+($F21-$E21)*$I$2/(1+EXP($I$3*(COUNT($I$9:AB$9)+$I$4))),TREND($E21:$F21,$E$9:$F$9,AB$9))</f>
        <v>0.19219637028587935</v>
      </c>
      <c r="AC21">
        <f>IF($G21="s-curve",$E21+($F21-$E21)*$I$2/(1+EXP($I$3*(COUNT($I$9:AC$9)+$I$4))),TREND($E21:$F21,$E$9:$F$9,AC$9))</f>
        <v>0.20444498297526217</v>
      </c>
      <c r="AD21">
        <f>IF($G21="s-curve",$E21+($F21-$E21)*$I$2/(1+EXP($I$3*(COUNT($I$9:AD$9)+$I$4))),TREND($E21:$F21,$E$9:$F$9,AD$9))</f>
        <v>0.21457717351340425</v>
      </c>
      <c r="AE21">
        <f>IF($G21="s-curve",$E21+($F21-$E21)*$I$2/(1+EXP($I$3*(COUNT($I$9:AE$9)+$I$4))),TREND($E21:$F21,$E$9:$F$9,AE$9))</f>
        <v>0.22275651211950773</v>
      </c>
      <c r="AF21">
        <f>IF($G21="s-curve",$E21+($F21-$E21)*$I$2/(1+EXP($I$3*(COUNT($I$9:AF$9)+$I$4))),TREND($E21:$F21,$E$9:$F$9,AF$9))</f>
        <v>0.22923024407047385</v>
      </c>
      <c r="AG21">
        <f>IF($G21="s-curve",$E21+($F21-$E21)*$I$2/(1+EXP($I$3*(COUNT($I$9:AG$9)+$I$4))),TREND($E21:$F21,$E$9:$F$9,AG$9))</f>
        <v>0.23427439183166873</v>
      </c>
      <c r="AH21">
        <f>IF($G21="s-curve",$E21+($F21-$E21)*$I$2/(1+EXP($I$3*(COUNT($I$9:AH$9)+$I$4))),TREND($E21:$F21,$E$9:$F$9,AH$9))</f>
        <v>0.23815688498551085</v>
      </c>
      <c r="AI21">
        <f>IF($G21="s-curve",$E21+($F21-$E21)*$I$2/(1+EXP($I$3*(COUNT($I$9:AI$9)+$I$4))),TREND($E21:$F21,$E$9:$F$9,AI$9))</f>
        <v>0.24111721814418247</v>
      </c>
      <c r="AJ21">
        <f>IF($G21="s-curve",$E21+($F21-$E21)*$I$2/(1+EXP($I$3*(COUNT($I$9:AJ$9)+$I$4))),TREND($E21:$F21,$E$9:$F$9,AJ$9))</f>
        <v>0.24335824028392483</v>
      </c>
      <c r="AK21">
        <f>IF($G21="s-curve",$E21+($F21-$E21)*$I$2/(1+EXP($I$3*(COUNT($I$9:AK$9)+$I$4))),TREND($E21:$F21,$E$9:$F$9,AK$9))</f>
        <v>0.24504550982431983</v>
      </c>
      <c r="AL21">
        <f>IF($G21="s-curve",$E21+($F21-$E21)*$I$2/(1+EXP($I$3*(COUNT($I$9:AL$9)+$I$4))),TREND($E21:$F21,$E$9:$F$9,AL$9))</f>
        <v>0.24631065186894852</v>
      </c>
    </row>
    <row r="22" spans="1:38" x14ac:dyDescent="0.25">
      <c r="C22" t="s">
        <v>120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121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120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121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120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121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120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121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120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121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120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121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120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121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120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121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120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121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120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121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120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121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2017-07-01T03:43:09Z</dcterms:created>
  <dcterms:modified xsi:type="dcterms:W3CDTF">2024-04-03T16:06:08Z</dcterms:modified>
</cp:coreProperties>
</file>