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ARpUIiRC\"/>
    </mc:Choice>
  </mc:AlternateContent>
  <xr:revisionPtr revIDLastSave="0" documentId="13_ncr:1_{2307D161-7B9A-4FE3-BB0C-54137BD8E7C0}" xr6:coauthVersionLast="47" xr6:coauthVersionMax="47" xr10:uidLastSave="{00000000-0000-0000-0000-000000000000}"/>
  <bookViews>
    <workbookView xWindow="30630" yWindow="690" windowWidth="23445" windowHeight="14865" tabRatio="606" xr2:uid="{00000000-000D-0000-FFFF-FFFF00000000}"/>
  </bookViews>
  <sheets>
    <sheet name="About" sheetId="1" r:id="rId1"/>
    <sheet name="AEO Table 9 High OGS" sheetId="19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D3" i="17" l="1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4" i="17"/>
  <c r="C3" i="17"/>
  <c r="B85" i="8"/>
  <c r="B86" i="8"/>
  <c r="B87" i="8"/>
  <c r="B88" i="8"/>
  <c r="B89" i="8"/>
  <c r="B90" i="8"/>
  <c r="B91" i="8"/>
  <c r="B92" i="8"/>
  <c r="B93" i="8"/>
  <c r="B94" i="8"/>
  <c r="D41" i="15" l="1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5" i="2" l="1"/>
  <c r="B2" i="2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8" i="2" s="1"/>
  <c r="B116" i="8"/>
  <c r="B114" i="8"/>
  <c r="B14" i="2" s="1"/>
  <c r="B108" i="8" l="1"/>
  <c r="B107" i="8"/>
  <c r="B112" i="8"/>
  <c r="B105" i="8"/>
  <c r="B106" i="8"/>
  <c r="B6" i="2" s="1"/>
  <c r="B113" i="8"/>
  <c r="B109" i="8"/>
  <c r="B9" i="2" s="1"/>
  <c r="B103" i="8"/>
  <c r="B110" i="8"/>
  <c r="B10" i="2" s="1"/>
  <c r="B111" i="8"/>
  <c r="B11" i="2" s="1"/>
</calcChain>
</file>

<file path=xl/sharedStrings.xml><?xml version="1.0" encoding="utf-8"?>
<sst xmlns="http://schemas.openxmlformats.org/spreadsheetml/2006/main" count="476" uniqueCount="294">
  <si>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</si>
  <si>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</si>
  <si>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</si>
  <si>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</si>
  <si>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</si>
  <si>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</si>
  <si>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</si>
  <si>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</si>
  <si>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</si>
  <si>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</si>
  <si>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</si>
  <si>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</si>
  <si>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</si>
  <si>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</si>
  <si>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</si>
  <si>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</si>
  <si>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</si>
  <si>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</si>
  <si>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</si>
  <si>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</si>
  <si>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</si>
  <si>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</si>
  <si>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</si>
  <si>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</si>
  <si>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</si>
  <si>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</si>
  <si>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</si>
  <si>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</si>
  <si>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</si>
  <si>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</si>
  <si>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</si>
  <si>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</si>
  <si>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</si>
  <si>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</si>
  <si>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</si>
  <si>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</si>
  <si>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</si>
  <si>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</si>
  <si>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</si>
  <si>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</si>
  <si>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</si>
  <si>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</si>
  <si>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</si>
  <si>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</si>
  <si>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</si>
  <si>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</si>
  <si>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</si>
  <si>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</si>
  <si>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</si>
  <si>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</si>
  <si>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</si>
  <si>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</si>
  <si>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</si>
  <si>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</si>
  <si>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</si>
  <si>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</si>
  <si>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</si>
  <si>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</si>
  <si>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</si>
  <si>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</si>
  <si>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</si>
  <si>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</si>
  <si>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</si>
  <si>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</si>
  <si>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</si>
  <si>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</si>
  <si>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</si>
  <si>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</si>
  <si>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</si>
  <si>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</si>
  <si>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</si>
  <si>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</si>
  <si>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</si>
  <si>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</si>
  <si>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</si>
  <si>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</si>
  <si>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</si>
  <si>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</si>
  <si>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</si>
  <si>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</si>
  <si>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</si>
  <si>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</si>
  <si>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</si>
  <si>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</si>
  <si>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</si>
  <si>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</si>
  <si>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</si>
  <si>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</si>
  <si>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</si>
  <si>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</si>
  <si>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</si>
  <si>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</si>
  <si>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</si>
  <si>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</si>
  <si>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</si>
  <si>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</si>
  <si>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</si>
  <si>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</si>
  <si>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</si>
  <si>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</si>
  <si>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</si>
  <si>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</si>
  <si>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</si>
  <si>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</si>
  <si>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</si>
  <si>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</si>
  <si>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</si>
  <si>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</si>
  <si>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</si>
  <si>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</si>
  <si>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</si>
  <si>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</si>
  <si>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</si>
  <si>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</si>
  <si>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</si>
  <si>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</si>
  <si>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</si>
  <si>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</si>
  <si>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</si>
  <si>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</si>
  <si>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</si>
  <si>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</si>
  <si>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</si>
  <si>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</si>
  <si>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</si>
  <si>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</si>
  <si>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</si>
  <si>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</si>
  <si>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</si>
  <si>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</si>
  <si>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</si>
  <si>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</si>
  <si>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</si>
  <si>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</si>
  <si>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</si>
  <si>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</si>
  <si>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</si>
  <si>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</si>
  <si>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</si>
  <si>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</si>
  <si>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</si>
  <si>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</si>
  <si>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</si>
  <si>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</si>
  <si>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</si>
  <si>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</si>
  <si>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</si>
  <si>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</si>
  <si>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</si>
  <si>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</si>
  <si>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</si>
  <si>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</si>
  <si>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</si>
  <si>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</si>
  <si>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</si>
  <si>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</si>
  <si>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</si>
  <si>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</si>
  <si>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</si>
  <si>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</si>
  <si>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</si>
  <si>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</si>
  <si>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</si>
  <si>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</si>
  <si>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</si>
  <si>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</si>
  <si>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</si>
  <si>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</si>
  <si>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</si>
  <si>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</si>
  <si>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</si>
  <si>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</si>
  <si>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</si>
  <si>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</si>
  <si>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</si>
  <si>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</si>
  <si>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</si>
  <si>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</si>
  <si>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</si>
  <si>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</si>
  <si>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</si>
  <si>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</si>
  <si>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</si>
  <si>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</si>
  <si>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</si>
  <si>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</si>
  <si>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</si>
  <si>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</si>
  <si>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</si>
  <si>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</si>
  <si>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</si>
  <si>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</si>
  <si>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</si>
  <si>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</si>
  <si>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</si>
  <si>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</si>
  <si>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</si>
  <si>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</si>
  <si>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</si>
  <si>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</si>
  <si>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</si>
  <si>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</si>
  <si>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</si>
  <si>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</si>
  <si>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</si>
  <si>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</si>
  <si>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</si>
  <si>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</si>
  <si>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</si>
  <si>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</si>
  <si>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</si>
  <si>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</si>
  <si>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</si>
  <si>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</si>
  <si>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</si>
  <si>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</si>
  <si>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</si>
  <si>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</si>
  <si>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</si>
  <si>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</si>
  <si>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</si>
  <si>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</si>
  <si>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</si>
  <si>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</si>
  <si>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</si>
  <si>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AEO Capacity - High OGS Case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</si>
  <si>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</si>
  <si>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</si>
  <si>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</si>
  <si>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</si>
  <si>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</si>
  <si>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</si>
  <si>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</si>
  <si>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</si>
  <si>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</si>
  <si>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</si>
  <si>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</si>
  <si>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</si>
  <si>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</si>
  <si>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</si>
  <si>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</si>
  <si>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</si>
  <si>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</si>
  <si>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</si>
  <si>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</si>
  <si>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</si>
  <si>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</si>
  <si>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</si>
  <si>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</si>
  <si>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</si>
  <si>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</si>
  <si>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</si>
  <si>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</si>
  <si>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</si>
  <si>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</si>
  <si>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</si>
  <si>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</si>
  <si>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</si>
  <si>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</si>
  <si>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</si>
  <si>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</si>
  <si>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</si>
  <si>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</si>
  <si>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</si>
  <si>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</si>
  <si>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</si>
  <si>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</si>
  <si>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</si>
  <si>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</si>
  <si>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</si>
  <si>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</si>
  <si>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</si>
  <si>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</si>
  <si>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</si>
  <si>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</si>
  <si>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</si>
  <si>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Factors[natural gas nonpeaker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</si>
  <si>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</si>
  <si>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</si>
  <si>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</si>
  <si>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</si>
  <si>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</si>
  <si>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</si>
  <si>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</si>
  <si>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</si>
  <si>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</si>
  <si>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</si>
  <si>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</si>
  <si>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</si>
  <si>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</si>
  <si>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</si>
  <si>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 for Reference and High Oil and Gas Supply cases (fuel prices) and Table 9 for High Oil and Gas Supply case capacity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</si>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</sst>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0" fillId="0" borderId="0" xfId="0"/>
    <xf numFmtId="0" fontId="13" fillId="0" borderId="0" xfId="0" applyFont="1"/>
    <xf numFmtId="0" fontId="0" fillId="0" borderId="4" xfId="0" applyBorder="1"/>
    <xf numFmtId="0" fontId="12" fillId="0" borderId="0" xfId="0" applyFont="1"/>
    <xf numFmtId="0" fontId="0" fillId="0" borderId="0" xfId="0"/>
    <xf numFmtId="166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Calibration'!$C$3:$AF$3</c:f>
              <c:numCache>
                <c:formatCode>General</c:formatCode>
                <c:ptCount val="30"/>
                <c:pt idx="0">
                  <c:v>207.24075300000001</c:v>
                </c:pt>
                <c:pt idx="1">
                  <c:v>197.42744400000001</c:v>
                </c:pt>
                <c:pt idx="2">
                  <c:v>188.436432</c:v>
                </c:pt>
                <c:pt idx="3">
                  <c:v>180.56582599999999</c:v>
                </c:pt>
                <c:pt idx="4">
                  <c:v>157.359711</c:v>
                </c:pt>
                <c:pt idx="5">
                  <c:v>150.64619400000001</c:v>
                </c:pt>
                <c:pt idx="6">
                  <c:v>135.22811899999999</c:v>
                </c:pt>
                <c:pt idx="7">
                  <c:v>120.61721799999999</c:v>
                </c:pt>
                <c:pt idx="8">
                  <c:v>112.138229</c:v>
                </c:pt>
                <c:pt idx="9">
                  <c:v>107.360916</c:v>
                </c:pt>
                <c:pt idx="10">
                  <c:v>105.50451700000001</c:v>
                </c:pt>
                <c:pt idx="11">
                  <c:v>101.464508</c:v>
                </c:pt>
                <c:pt idx="12">
                  <c:v>96.134613000000002</c:v>
                </c:pt>
                <c:pt idx="13">
                  <c:v>91.668807999999999</c:v>
                </c:pt>
                <c:pt idx="14">
                  <c:v>90.052802999999997</c:v>
                </c:pt>
                <c:pt idx="15">
                  <c:v>88.292197999999999</c:v>
                </c:pt>
                <c:pt idx="16">
                  <c:v>87.902206000000007</c:v>
                </c:pt>
                <c:pt idx="17">
                  <c:v>86.065201000000002</c:v>
                </c:pt>
                <c:pt idx="18">
                  <c:v>85.726196000000002</c:v>
                </c:pt>
                <c:pt idx="19">
                  <c:v>80.629501000000005</c:v>
                </c:pt>
                <c:pt idx="20">
                  <c:v>80.268501000000001</c:v>
                </c:pt>
                <c:pt idx="21">
                  <c:v>80.268501000000001</c:v>
                </c:pt>
                <c:pt idx="22">
                  <c:v>80.268501000000001</c:v>
                </c:pt>
                <c:pt idx="23">
                  <c:v>79.426497999999995</c:v>
                </c:pt>
                <c:pt idx="24">
                  <c:v>76.912497999999999</c:v>
                </c:pt>
                <c:pt idx="25">
                  <c:v>76.912497999999999</c:v>
                </c:pt>
                <c:pt idx="26">
                  <c:v>76.912497999999999</c:v>
                </c:pt>
                <c:pt idx="27">
                  <c:v>76.912497999999999</c:v>
                </c:pt>
                <c:pt idx="28">
                  <c:v>76.912497999999999</c:v>
                </c:pt>
                <c:pt idx="29">
                  <c:v>76.912497999999999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Calibration'!$C$25:$AF$25</c:f>
              <c:numCache>
                <c:formatCode>General</c:formatCode>
                <c:ptCount val="30"/>
                <c:pt idx="0">
                  <c:v>213.66</c:v>
                </c:pt>
                <c:pt idx="1">
                  <c:v>203.8</c:v>
                </c:pt>
                <c:pt idx="2">
                  <c:v>194.91</c:v>
                </c:pt>
                <c:pt idx="3">
                  <c:v>187.85</c:v>
                </c:pt>
                <c:pt idx="4">
                  <c:v>162.88500000000002</c:v>
                </c:pt>
                <c:pt idx="5">
                  <c:v>153.40600000000001</c:v>
                </c:pt>
                <c:pt idx="6">
                  <c:v>144.43800000000002</c:v>
                </c:pt>
                <c:pt idx="7">
                  <c:v>131.26599999999999</c:v>
                </c:pt>
                <c:pt idx="8">
                  <c:v>118.898</c:v>
                </c:pt>
                <c:pt idx="9">
                  <c:v>113.11499999999999</c:v>
                </c:pt>
                <c:pt idx="10">
                  <c:v>111.509</c:v>
                </c:pt>
                <c:pt idx="11">
                  <c:v>108.3</c:v>
                </c:pt>
                <c:pt idx="12">
                  <c:v>106.901</c:v>
                </c:pt>
                <c:pt idx="13">
                  <c:v>101.024</c:v>
                </c:pt>
                <c:pt idx="14">
                  <c:v>98.549300000000002</c:v>
                </c:pt>
                <c:pt idx="15">
                  <c:v>96.840599999999995</c:v>
                </c:pt>
                <c:pt idx="16">
                  <c:v>95.897199999999998</c:v>
                </c:pt>
                <c:pt idx="17">
                  <c:v>94.144199999999998</c:v>
                </c:pt>
                <c:pt idx="18">
                  <c:v>93.420400000000001</c:v>
                </c:pt>
                <c:pt idx="19">
                  <c:v>91.100999999999999</c:v>
                </c:pt>
                <c:pt idx="20">
                  <c:v>90.337999999999994</c:v>
                </c:pt>
                <c:pt idx="21">
                  <c:v>89.816000000000003</c:v>
                </c:pt>
                <c:pt idx="22">
                  <c:v>89.270399999999995</c:v>
                </c:pt>
                <c:pt idx="23">
                  <c:v>88.710700000000003</c:v>
                </c:pt>
                <c:pt idx="24">
                  <c:v>85.519000000000005</c:v>
                </c:pt>
                <c:pt idx="25">
                  <c:v>84.937600000000003</c:v>
                </c:pt>
                <c:pt idx="26">
                  <c:v>84.337299999999999</c:v>
                </c:pt>
                <c:pt idx="27">
                  <c:v>83.711799999999997</c:v>
                </c:pt>
                <c:pt idx="28">
                  <c:v>83.072900000000004</c:v>
                </c:pt>
                <c:pt idx="29">
                  <c:v>82.417199999999994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Calibration'!$C$4:$AF$4</c:f>
              <c:numCache>
                <c:formatCode>General</c:formatCode>
                <c:ptCount val="30"/>
                <c:pt idx="0">
                  <c:v>95.487312000000003</c:v>
                </c:pt>
                <c:pt idx="1">
                  <c:v>97.014815999999996</c:v>
                </c:pt>
                <c:pt idx="2">
                  <c:v>97.058814999999996</c:v>
                </c:pt>
                <c:pt idx="3">
                  <c:v>97.109604000000004</c:v>
                </c:pt>
                <c:pt idx="4">
                  <c:v>96.018737999999999</c:v>
                </c:pt>
                <c:pt idx="5">
                  <c:v>94.931861999999995</c:v>
                </c:pt>
                <c:pt idx="6">
                  <c:v>92.796036000000001</c:v>
                </c:pt>
                <c:pt idx="7">
                  <c:v>77.866501</c:v>
                </c:pt>
                <c:pt idx="8">
                  <c:v>77.911468999999997</c:v>
                </c:pt>
                <c:pt idx="9">
                  <c:v>75.820549</c:v>
                </c:pt>
                <c:pt idx="10">
                  <c:v>75.085251</c:v>
                </c:pt>
                <c:pt idx="11">
                  <c:v>71.423057999999997</c:v>
                </c:pt>
                <c:pt idx="12">
                  <c:v>55.546486000000002</c:v>
                </c:pt>
                <c:pt idx="13">
                  <c:v>55.63456</c:v>
                </c:pt>
                <c:pt idx="14">
                  <c:v>55.812904000000003</c:v>
                </c:pt>
                <c:pt idx="15">
                  <c:v>55.945487999999997</c:v>
                </c:pt>
                <c:pt idx="16">
                  <c:v>55.972237</c:v>
                </c:pt>
                <c:pt idx="17">
                  <c:v>55.998992999999999</c:v>
                </c:pt>
                <c:pt idx="18">
                  <c:v>53.856189999999998</c:v>
                </c:pt>
                <c:pt idx="19">
                  <c:v>53.899918</c:v>
                </c:pt>
                <c:pt idx="20">
                  <c:v>54.058849000000002</c:v>
                </c:pt>
                <c:pt idx="21">
                  <c:v>54.173839999999998</c:v>
                </c:pt>
                <c:pt idx="22">
                  <c:v>53.346760000000003</c:v>
                </c:pt>
                <c:pt idx="23">
                  <c:v>53.442669000000002</c:v>
                </c:pt>
                <c:pt idx="24">
                  <c:v>52.945244000000002</c:v>
                </c:pt>
                <c:pt idx="25">
                  <c:v>50.483643000000001</c:v>
                </c:pt>
                <c:pt idx="26">
                  <c:v>50.537742999999999</c:v>
                </c:pt>
                <c:pt idx="27">
                  <c:v>50.571434000000004</c:v>
                </c:pt>
                <c:pt idx="28">
                  <c:v>50.612144000000001</c:v>
                </c:pt>
                <c:pt idx="29">
                  <c:v>50.674477000000003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Calibration'!$C$10:$AF$10</c:f>
              <c:numCache>
                <c:formatCode>General</c:formatCode>
                <c:ptCount val="30"/>
                <c:pt idx="0">
                  <c:v>96.619</c:v>
                </c:pt>
                <c:pt idx="1">
                  <c:v>97.119</c:v>
                </c:pt>
                <c:pt idx="2">
                  <c:v>98.119</c:v>
                </c:pt>
                <c:pt idx="3">
                  <c:v>98.119</c:v>
                </c:pt>
                <c:pt idx="4">
                  <c:v>96.619</c:v>
                </c:pt>
                <c:pt idx="5">
                  <c:v>93.119</c:v>
                </c:pt>
                <c:pt idx="6">
                  <c:v>88.619</c:v>
                </c:pt>
                <c:pt idx="7">
                  <c:v>81.619</c:v>
                </c:pt>
                <c:pt idx="8">
                  <c:v>78.119</c:v>
                </c:pt>
                <c:pt idx="9">
                  <c:v>75.119</c:v>
                </c:pt>
                <c:pt idx="10">
                  <c:v>73.119</c:v>
                </c:pt>
                <c:pt idx="11">
                  <c:v>71.619</c:v>
                </c:pt>
                <c:pt idx="12">
                  <c:v>65.119</c:v>
                </c:pt>
                <c:pt idx="13">
                  <c:v>63.619</c:v>
                </c:pt>
                <c:pt idx="14">
                  <c:v>62.619</c:v>
                </c:pt>
                <c:pt idx="15">
                  <c:v>61.619</c:v>
                </c:pt>
                <c:pt idx="16">
                  <c:v>59.619</c:v>
                </c:pt>
                <c:pt idx="17">
                  <c:v>58.619</c:v>
                </c:pt>
                <c:pt idx="18">
                  <c:v>57.619</c:v>
                </c:pt>
                <c:pt idx="19">
                  <c:v>56.619</c:v>
                </c:pt>
                <c:pt idx="20">
                  <c:v>55.619</c:v>
                </c:pt>
                <c:pt idx="21">
                  <c:v>54.619</c:v>
                </c:pt>
                <c:pt idx="22">
                  <c:v>53.619</c:v>
                </c:pt>
                <c:pt idx="23">
                  <c:v>53.119</c:v>
                </c:pt>
                <c:pt idx="24">
                  <c:v>52.619</c:v>
                </c:pt>
                <c:pt idx="25">
                  <c:v>52.119</c:v>
                </c:pt>
                <c:pt idx="26">
                  <c:v>51.619</c:v>
                </c:pt>
                <c:pt idx="27">
                  <c:v>50.119</c:v>
                </c:pt>
                <c:pt idx="28">
                  <c:v>49.619</c:v>
                </c:pt>
                <c:pt idx="29">
                  <c:v>49.119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/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9" t="s">
        <v>79</v>
      </c>
      <c r="C3" s="9"/>
      <c r="D3" s="9"/>
      <c r="E3" s="9"/>
      <c r="F3" s="9"/>
      <c r="G3" s="9"/>
    </row>
    <row r="4" spans="1:7" x14ac:dyDescent="0.25">
      <c r="A4" s="2"/>
      <c r="B4" t="s">
        <v>60</v>
      </c>
    </row>
    <row r="5" spans="1:7" x14ac:dyDescent="0.25">
      <c r="A5" s="2"/>
      <c r="B5" s="3">
        <v>2022</v>
      </c>
    </row>
    <row r="6" spans="1:7" x14ac:dyDescent="0.25">
      <c r="A6" s="2"/>
      <c r="B6" s="12" t="s">
        <v>80</v>
      </c>
    </row>
    <row r="7" spans="1:7" x14ac:dyDescent="0.25">
      <c r="B7" t="s">
        <v>291</v>
      </c>
    </row>
    <row r="9" spans="1:7" x14ac:dyDescent="0.25">
      <c r="B9" s="11" t="s">
        <v>61</v>
      </c>
      <c r="C9" s="10"/>
      <c r="D9" s="10"/>
      <c r="E9" s="10"/>
      <c r="F9" s="10"/>
      <c r="G9" s="10"/>
    </row>
    <row r="10" spans="1:7" s="15" customFormat="1" x14ac:dyDescent="0.25">
      <c r="B10" s="16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s="2" t="s">
        <v>4</v>
      </c>
    </row>
    <row r="15" spans="1:7" x14ac:dyDescent="0.25">
      <c r="A15" s="2" t="s">
        <v>5</v>
      </c>
    </row>
    <row r="16" spans="1:7" x14ac:dyDescent="0.25">
      <c r="A16" s="2" t="s">
        <v>45</v>
      </c>
    </row>
    <row r="17" spans="1:1" x14ac:dyDescent="0.25">
      <c r="A17" s="2" t="s">
        <v>6</v>
      </c>
    </row>
    <row r="18" spans="1:1" x14ac:dyDescent="0.25">
      <c r="A18" s="2" t="s">
        <v>7</v>
      </c>
    </row>
    <row r="19" spans="1:1" x14ac:dyDescent="0.25">
      <c r="A19" s="2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7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style="31" hidden="1" customWidth="1"/>
    <col min="2" max="2" width="46.7109375" style="31" customWidth="1"/>
    <col min="3" max="16384" width="8.7109375" style="31"/>
  </cols>
  <sheetData>
    <row r="1" spans="1:33" ht="15" customHeight="1" thickBot="1" x14ac:dyDescent="0.3">
      <c r="B1" s="18" t="s">
        <v>221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</row>
    <row r="2" spans="1:33" ht="15" customHeight="1" thickTop="1" x14ac:dyDescent="0.25"/>
    <row r="3" spans="1:33" ht="15" customHeight="1" x14ac:dyDescent="0.25">
      <c r="C3" s="32" t="s">
        <v>93</v>
      </c>
      <c r="D3" s="32" t="s">
        <v>94</v>
      </c>
      <c r="E3" s="20"/>
      <c r="F3" s="20"/>
      <c r="G3" s="20"/>
    </row>
    <row r="4" spans="1:33" ht="15" customHeight="1" x14ac:dyDescent="0.25">
      <c r="C4" s="32" t="s">
        <v>95</v>
      </c>
      <c r="D4" s="32" t="s">
        <v>222</v>
      </c>
      <c r="E4" s="20"/>
      <c r="F4" s="20"/>
      <c r="G4" s="32" t="s">
        <v>223</v>
      </c>
    </row>
    <row r="5" spans="1:33" ht="15" customHeight="1" x14ac:dyDescent="0.25">
      <c r="C5" s="32" t="s">
        <v>96</v>
      </c>
      <c r="D5" s="32" t="s">
        <v>97</v>
      </c>
      <c r="E5" s="20"/>
      <c r="F5" s="20"/>
      <c r="G5" s="20"/>
    </row>
    <row r="6" spans="1:33" ht="15" customHeight="1" x14ac:dyDescent="0.25">
      <c r="C6" s="32" t="s">
        <v>98</v>
      </c>
      <c r="D6" s="20"/>
      <c r="E6" s="32" t="s">
        <v>99</v>
      </c>
      <c r="F6" s="20"/>
      <c r="G6" s="20"/>
    </row>
    <row r="10" spans="1:33" ht="15" customHeight="1" x14ac:dyDescent="0.25">
      <c r="A10" s="21" t="s">
        <v>100</v>
      </c>
      <c r="B10" s="22" t="s">
        <v>101</v>
      </c>
      <c r="AG10" s="23" t="s">
        <v>102</v>
      </c>
    </row>
    <row r="11" spans="1:33" ht="15" customHeight="1" x14ac:dyDescent="0.25">
      <c r="B11" s="18" t="s">
        <v>103</v>
      </c>
      <c r="AG11" s="23" t="s">
        <v>104</v>
      </c>
    </row>
    <row r="12" spans="1:33" ht="15" customHeight="1" x14ac:dyDescent="0.2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3" t="s">
        <v>105</v>
      </c>
    </row>
    <row r="13" spans="1:33" ht="15" customHeight="1" thickBot="1" x14ac:dyDescent="0.3">
      <c r="B13" s="19" t="s">
        <v>106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24" t="s">
        <v>107</v>
      </c>
    </row>
    <row r="14" spans="1:33" ht="15" customHeight="1" thickTop="1" x14ac:dyDescent="0.25"/>
    <row r="15" spans="1:33" ht="15" customHeight="1" x14ac:dyDescent="0.25">
      <c r="B15" s="25" t="s">
        <v>108</v>
      </c>
    </row>
    <row r="16" spans="1:33" ht="15" customHeight="1" x14ac:dyDescent="0.25">
      <c r="B16" s="25" t="s">
        <v>109</v>
      </c>
    </row>
    <row r="17" spans="1:33" ht="15" customHeight="1" x14ac:dyDescent="0.25">
      <c r="A17" s="21" t="s">
        <v>110</v>
      </c>
      <c r="B17" s="26" t="s">
        <v>111</v>
      </c>
      <c r="C17" s="27">
        <v>207.24075300000001</v>
      </c>
      <c r="D17" s="27">
        <v>197.42744400000001</v>
      </c>
      <c r="E17" s="27">
        <v>188.436432</v>
      </c>
      <c r="F17" s="27">
        <v>180.56582599999999</v>
      </c>
      <c r="G17" s="27">
        <v>157.359711</v>
      </c>
      <c r="H17" s="27">
        <v>150.64619400000001</v>
      </c>
      <c r="I17" s="27">
        <v>135.22811899999999</v>
      </c>
      <c r="J17" s="27">
        <v>120.61721799999999</v>
      </c>
      <c r="K17" s="27">
        <v>112.138229</v>
      </c>
      <c r="L17" s="27">
        <v>107.360916</v>
      </c>
      <c r="M17" s="27">
        <v>105.50451700000001</v>
      </c>
      <c r="N17" s="27">
        <v>101.464508</v>
      </c>
      <c r="O17" s="27">
        <v>96.134613000000002</v>
      </c>
      <c r="P17" s="27">
        <v>91.668807999999999</v>
      </c>
      <c r="Q17" s="27">
        <v>90.052802999999997</v>
      </c>
      <c r="R17" s="27">
        <v>88.292197999999999</v>
      </c>
      <c r="S17" s="27">
        <v>87.902206000000007</v>
      </c>
      <c r="T17" s="27">
        <v>86.065201000000002</v>
      </c>
      <c r="U17" s="27">
        <v>85.726196000000002</v>
      </c>
      <c r="V17" s="27">
        <v>80.629501000000005</v>
      </c>
      <c r="W17" s="27">
        <v>80.268501000000001</v>
      </c>
      <c r="X17" s="27">
        <v>80.268501000000001</v>
      </c>
      <c r="Y17" s="27">
        <v>80.268501000000001</v>
      </c>
      <c r="Z17" s="27">
        <v>79.426497999999995</v>
      </c>
      <c r="AA17" s="27">
        <v>76.912497999999999</v>
      </c>
      <c r="AB17" s="27">
        <v>76.912497999999999</v>
      </c>
      <c r="AC17" s="27">
        <v>76.912497999999999</v>
      </c>
      <c r="AD17" s="27">
        <v>76.912497999999999</v>
      </c>
      <c r="AE17" s="27">
        <v>76.912497999999999</v>
      </c>
      <c r="AF17" s="27">
        <v>76.912497999999999</v>
      </c>
      <c r="AG17" s="28">
        <v>-3.3602E-2</v>
      </c>
    </row>
    <row r="18" spans="1:33" ht="15" customHeight="1" x14ac:dyDescent="0.25">
      <c r="A18" s="21" t="s">
        <v>112</v>
      </c>
      <c r="B18" s="26" t="s">
        <v>113</v>
      </c>
      <c r="C18" s="27">
        <v>73.775802999999996</v>
      </c>
      <c r="D18" s="27">
        <v>71.555412000000004</v>
      </c>
      <c r="E18" s="27">
        <v>66.505309999999994</v>
      </c>
      <c r="F18" s="27">
        <v>59.747008999999998</v>
      </c>
      <c r="G18" s="27">
        <v>54.435402000000003</v>
      </c>
      <c r="H18" s="27">
        <v>51.122199999999999</v>
      </c>
      <c r="I18" s="27">
        <v>49.474499000000002</v>
      </c>
      <c r="J18" s="27">
        <v>48.714500000000001</v>
      </c>
      <c r="K18" s="27">
        <v>46.606898999999999</v>
      </c>
      <c r="L18" s="27">
        <v>46.606898999999999</v>
      </c>
      <c r="M18" s="27">
        <v>45.078299999999999</v>
      </c>
      <c r="N18" s="27">
        <v>44.835299999999997</v>
      </c>
      <c r="O18" s="27">
        <v>44.093204</v>
      </c>
      <c r="P18" s="27">
        <v>43.548198999999997</v>
      </c>
      <c r="Q18" s="27">
        <v>42.598700999999998</v>
      </c>
      <c r="R18" s="27">
        <v>41.888702000000002</v>
      </c>
      <c r="S18" s="27">
        <v>41.638702000000002</v>
      </c>
      <c r="T18" s="27">
        <v>42.408703000000003</v>
      </c>
      <c r="U18" s="27">
        <v>42.408703000000003</v>
      </c>
      <c r="V18" s="27">
        <v>43.230404</v>
      </c>
      <c r="W18" s="27">
        <v>43.230404</v>
      </c>
      <c r="X18" s="27">
        <v>43.230404</v>
      </c>
      <c r="Y18" s="27">
        <v>43.230404</v>
      </c>
      <c r="Z18" s="27">
        <v>44.072403000000001</v>
      </c>
      <c r="AA18" s="27">
        <v>43.460236000000002</v>
      </c>
      <c r="AB18" s="27">
        <v>43.460236000000002</v>
      </c>
      <c r="AC18" s="27">
        <v>43.460236000000002</v>
      </c>
      <c r="AD18" s="27">
        <v>43.460236000000002</v>
      </c>
      <c r="AE18" s="27">
        <v>43.460236000000002</v>
      </c>
      <c r="AF18" s="27">
        <v>43.460236000000002</v>
      </c>
      <c r="AG18" s="28">
        <v>-1.8082000000000001E-2</v>
      </c>
    </row>
    <row r="19" spans="1:33" ht="15" customHeight="1" x14ac:dyDescent="0.25">
      <c r="A19" s="21" t="s">
        <v>114</v>
      </c>
      <c r="B19" s="26" t="s">
        <v>115</v>
      </c>
      <c r="C19" s="27">
        <v>249.764343</v>
      </c>
      <c r="D19" s="27">
        <v>257.84274299999998</v>
      </c>
      <c r="E19" s="27">
        <v>261.35363799999999</v>
      </c>
      <c r="F19" s="27">
        <v>277.15844700000002</v>
      </c>
      <c r="G19" s="27">
        <v>295.03198200000003</v>
      </c>
      <c r="H19" s="27">
        <v>303.85665899999998</v>
      </c>
      <c r="I19" s="27">
        <v>327.22738600000002</v>
      </c>
      <c r="J19" s="27">
        <v>339.21893299999999</v>
      </c>
      <c r="K19" s="27">
        <v>351.27029399999998</v>
      </c>
      <c r="L19" s="27">
        <v>358.04950000000002</v>
      </c>
      <c r="M19" s="27">
        <v>365.45519999999999</v>
      </c>
      <c r="N19" s="27">
        <v>377.32189899999997</v>
      </c>
      <c r="O19" s="27">
        <v>386.31787100000003</v>
      </c>
      <c r="P19" s="27">
        <v>393.94274899999999</v>
      </c>
      <c r="Q19" s="27">
        <v>403.63250699999998</v>
      </c>
      <c r="R19" s="27">
        <v>411.11566199999999</v>
      </c>
      <c r="S19" s="27">
        <v>415.82324199999999</v>
      </c>
      <c r="T19" s="27">
        <v>420.54846199999997</v>
      </c>
      <c r="U19" s="27">
        <v>425.48767099999998</v>
      </c>
      <c r="V19" s="27">
        <v>429.48138399999999</v>
      </c>
      <c r="W19" s="27">
        <v>434.218323</v>
      </c>
      <c r="X19" s="27">
        <v>438.66229199999998</v>
      </c>
      <c r="Y19" s="27">
        <v>446.48303199999998</v>
      </c>
      <c r="Z19" s="27">
        <v>455.26403800000003</v>
      </c>
      <c r="AA19" s="27">
        <v>461.25079299999999</v>
      </c>
      <c r="AB19" s="27">
        <v>467.38073700000001</v>
      </c>
      <c r="AC19" s="27">
        <v>474.48913599999997</v>
      </c>
      <c r="AD19" s="27">
        <v>477.39349399999998</v>
      </c>
      <c r="AE19" s="27">
        <v>481.91143799999998</v>
      </c>
      <c r="AF19" s="27">
        <v>485.64056399999998</v>
      </c>
      <c r="AG19" s="28">
        <v>2.3193999999999999E-2</v>
      </c>
    </row>
    <row r="20" spans="1:33" ht="15" customHeight="1" x14ac:dyDescent="0.25">
      <c r="A20" s="21" t="s">
        <v>116</v>
      </c>
      <c r="B20" s="26" t="s">
        <v>117</v>
      </c>
      <c r="C20" s="27">
        <v>141.13476600000001</v>
      </c>
      <c r="D20" s="27">
        <v>153.68185399999999</v>
      </c>
      <c r="E20" s="27">
        <v>168.352936</v>
      </c>
      <c r="F20" s="27">
        <v>177.82501199999999</v>
      </c>
      <c r="G20" s="27">
        <v>193.974457</v>
      </c>
      <c r="H20" s="27">
        <v>197.127655</v>
      </c>
      <c r="I20" s="27">
        <v>204.13433800000001</v>
      </c>
      <c r="J20" s="27">
        <v>208.89946</v>
      </c>
      <c r="K20" s="27">
        <v>214.49095199999999</v>
      </c>
      <c r="L20" s="27">
        <v>217.851562</v>
      </c>
      <c r="M20" s="27">
        <v>221.38537600000001</v>
      </c>
      <c r="N20" s="27">
        <v>226.37445099999999</v>
      </c>
      <c r="O20" s="27">
        <v>230.76586900000001</v>
      </c>
      <c r="P20" s="27">
        <v>235.397705</v>
      </c>
      <c r="Q20" s="27">
        <v>241.19421399999999</v>
      </c>
      <c r="R20" s="27">
        <v>244.677155</v>
      </c>
      <c r="S20" s="27">
        <v>249.131958</v>
      </c>
      <c r="T20" s="27">
        <v>255.67214999999999</v>
      </c>
      <c r="U20" s="27">
        <v>259.88125600000001</v>
      </c>
      <c r="V20" s="27">
        <v>267.64773600000001</v>
      </c>
      <c r="W20" s="27">
        <v>272.93414300000001</v>
      </c>
      <c r="X20" s="27">
        <v>277.899475</v>
      </c>
      <c r="Y20" s="27">
        <v>282.72943099999998</v>
      </c>
      <c r="Z20" s="27">
        <v>290.55023199999999</v>
      </c>
      <c r="AA20" s="27">
        <v>297.89782700000001</v>
      </c>
      <c r="AB20" s="27">
        <v>304.66247600000003</v>
      </c>
      <c r="AC20" s="27">
        <v>313.945831</v>
      </c>
      <c r="AD20" s="27">
        <v>325.54998799999998</v>
      </c>
      <c r="AE20" s="27">
        <v>330.82641599999999</v>
      </c>
      <c r="AF20" s="27">
        <v>344.49191300000001</v>
      </c>
      <c r="AG20" s="28">
        <v>3.1248999999999999E-2</v>
      </c>
    </row>
    <row r="21" spans="1:33" ht="15" customHeight="1" x14ac:dyDescent="0.25">
      <c r="A21" s="21" t="s">
        <v>118</v>
      </c>
      <c r="B21" s="26" t="s">
        <v>119</v>
      </c>
      <c r="C21" s="27">
        <v>95.487312000000003</v>
      </c>
      <c r="D21" s="27">
        <v>97.014815999999996</v>
      </c>
      <c r="E21" s="27">
        <v>97.058814999999996</v>
      </c>
      <c r="F21" s="27">
        <v>97.109604000000004</v>
      </c>
      <c r="G21" s="27">
        <v>96.018737999999999</v>
      </c>
      <c r="H21" s="27">
        <v>94.931861999999995</v>
      </c>
      <c r="I21" s="27">
        <v>92.796036000000001</v>
      </c>
      <c r="J21" s="27">
        <v>77.866501</v>
      </c>
      <c r="K21" s="27">
        <v>77.911468999999997</v>
      </c>
      <c r="L21" s="27">
        <v>75.820549</v>
      </c>
      <c r="M21" s="27">
        <v>75.085251</v>
      </c>
      <c r="N21" s="27">
        <v>71.423057999999997</v>
      </c>
      <c r="O21" s="27">
        <v>55.546486000000002</v>
      </c>
      <c r="P21" s="27">
        <v>55.63456</v>
      </c>
      <c r="Q21" s="27">
        <v>55.812904000000003</v>
      </c>
      <c r="R21" s="27">
        <v>55.945487999999997</v>
      </c>
      <c r="S21" s="27">
        <v>55.972237</v>
      </c>
      <c r="T21" s="27">
        <v>55.998992999999999</v>
      </c>
      <c r="U21" s="27">
        <v>53.856189999999998</v>
      </c>
      <c r="V21" s="27">
        <v>53.899918</v>
      </c>
      <c r="W21" s="27">
        <v>54.058849000000002</v>
      </c>
      <c r="X21" s="27">
        <v>54.173839999999998</v>
      </c>
      <c r="Y21" s="27">
        <v>53.346760000000003</v>
      </c>
      <c r="Z21" s="27">
        <v>53.442669000000002</v>
      </c>
      <c r="AA21" s="27">
        <v>52.945244000000002</v>
      </c>
      <c r="AB21" s="27">
        <v>50.483643000000001</v>
      </c>
      <c r="AC21" s="27">
        <v>50.537742999999999</v>
      </c>
      <c r="AD21" s="27">
        <v>50.571434000000004</v>
      </c>
      <c r="AE21" s="27">
        <v>50.612144000000001</v>
      </c>
      <c r="AF21" s="27">
        <v>50.674477000000003</v>
      </c>
      <c r="AG21" s="28">
        <v>-2.1610000000000001E-2</v>
      </c>
    </row>
    <row r="22" spans="1:33" ht="15" customHeight="1" x14ac:dyDescent="0.25">
      <c r="A22" s="21" t="s">
        <v>120</v>
      </c>
      <c r="B22" s="26" t="s">
        <v>121</v>
      </c>
      <c r="C22" s="27">
        <v>23.016204999999999</v>
      </c>
      <c r="D22" s="27">
        <v>23.016204999999999</v>
      </c>
      <c r="E22" s="27">
        <v>23.016204999999999</v>
      </c>
      <c r="F22" s="27">
        <v>23.016204999999999</v>
      </c>
      <c r="G22" s="27">
        <v>23.016204999999999</v>
      </c>
      <c r="H22" s="27">
        <v>23.016204999999999</v>
      </c>
      <c r="I22" s="27">
        <v>23.016204999999999</v>
      </c>
      <c r="J22" s="27">
        <v>23.016204999999999</v>
      </c>
      <c r="K22" s="27">
        <v>23.016204999999999</v>
      </c>
      <c r="L22" s="27">
        <v>23.016204999999999</v>
      </c>
      <c r="M22" s="27">
        <v>23.016204999999999</v>
      </c>
      <c r="N22" s="27">
        <v>23.016204999999999</v>
      </c>
      <c r="O22" s="27">
        <v>23.016204999999999</v>
      </c>
      <c r="P22" s="27">
        <v>23.016204999999999</v>
      </c>
      <c r="Q22" s="27">
        <v>23.016204999999999</v>
      </c>
      <c r="R22" s="27">
        <v>23.016204999999999</v>
      </c>
      <c r="S22" s="27">
        <v>23.016204999999999</v>
      </c>
      <c r="T22" s="27">
        <v>23.016204999999999</v>
      </c>
      <c r="U22" s="27">
        <v>23.016204999999999</v>
      </c>
      <c r="V22" s="27">
        <v>23.016204999999999</v>
      </c>
      <c r="W22" s="27">
        <v>23.016204999999999</v>
      </c>
      <c r="X22" s="27">
        <v>23.016204999999999</v>
      </c>
      <c r="Y22" s="27">
        <v>23.016204999999999</v>
      </c>
      <c r="Z22" s="27">
        <v>23.016204999999999</v>
      </c>
      <c r="AA22" s="27">
        <v>23.016204999999999</v>
      </c>
      <c r="AB22" s="27">
        <v>23.016204999999999</v>
      </c>
      <c r="AC22" s="27">
        <v>23.016204999999999</v>
      </c>
      <c r="AD22" s="27">
        <v>23.016204999999999</v>
      </c>
      <c r="AE22" s="27">
        <v>23.016204999999999</v>
      </c>
      <c r="AF22" s="27">
        <v>23.016204999999999</v>
      </c>
      <c r="AG22" s="28">
        <v>0</v>
      </c>
    </row>
    <row r="23" spans="1:33" ht="15" customHeight="1" x14ac:dyDescent="0.25">
      <c r="A23" s="21" t="s">
        <v>122</v>
      </c>
      <c r="B23" s="26" t="s">
        <v>123</v>
      </c>
      <c r="C23" s="27">
        <v>3.968</v>
      </c>
      <c r="D23" s="27">
        <v>6.1261429999999999</v>
      </c>
      <c r="E23" s="27">
        <v>8.0084429999999998</v>
      </c>
      <c r="F23" s="27">
        <v>8.6735559999999996</v>
      </c>
      <c r="G23" s="27">
        <v>9.2545570000000001</v>
      </c>
      <c r="H23" s="27">
        <v>10.032829</v>
      </c>
      <c r="I23" s="27">
        <v>11.139533999999999</v>
      </c>
      <c r="J23" s="27">
        <v>12.032443000000001</v>
      </c>
      <c r="K23" s="27">
        <v>13.025045</v>
      </c>
      <c r="L23" s="27">
        <v>13.593137</v>
      </c>
      <c r="M23" s="27">
        <v>15.338768999999999</v>
      </c>
      <c r="N23" s="27">
        <v>15.58619</v>
      </c>
      <c r="O23" s="27">
        <v>15.881866</v>
      </c>
      <c r="P23" s="27">
        <v>16.279346</v>
      </c>
      <c r="Q23" s="27">
        <v>16.658192</v>
      </c>
      <c r="R23" s="27">
        <v>16.836300000000001</v>
      </c>
      <c r="S23" s="27">
        <v>16.872845000000002</v>
      </c>
      <c r="T23" s="27">
        <v>16.872845000000002</v>
      </c>
      <c r="U23" s="27">
        <v>17.212707999999999</v>
      </c>
      <c r="V23" s="27">
        <v>17.759139999999999</v>
      </c>
      <c r="W23" s="27">
        <v>17.884982999999998</v>
      </c>
      <c r="X23" s="27">
        <v>18.278164</v>
      </c>
      <c r="Y23" s="27">
        <v>18.771431</v>
      </c>
      <c r="Z23" s="27">
        <v>18.793793000000001</v>
      </c>
      <c r="AA23" s="27">
        <v>20.418227999999999</v>
      </c>
      <c r="AB23" s="27">
        <v>20.981915000000001</v>
      </c>
      <c r="AC23" s="27">
        <v>21.615448000000001</v>
      </c>
      <c r="AD23" s="27">
        <v>22.514900000000001</v>
      </c>
      <c r="AE23" s="27">
        <v>22.563030000000001</v>
      </c>
      <c r="AF23" s="27">
        <v>22.744553</v>
      </c>
      <c r="AG23" s="28">
        <v>6.2059000000000003E-2</v>
      </c>
    </row>
    <row r="24" spans="1:33" ht="15" customHeight="1" x14ac:dyDescent="0.25">
      <c r="A24" s="21" t="s">
        <v>124</v>
      </c>
      <c r="B24" s="26" t="s">
        <v>125</v>
      </c>
      <c r="C24" s="27">
        <v>0.22309999999999999</v>
      </c>
      <c r="D24" s="27">
        <v>0.25269999999999998</v>
      </c>
      <c r="E24" s="27">
        <v>0.25269999999999998</v>
      </c>
      <c r="F24" s="27">
        <v>0.25525700000000001</v>
      </c>
      <c r="G24" s="27">
        <v>0.25744800000000001</v>
      </c>
      <c r="H24" s="27">
        <v>0.25744800000000001</v>
      </c>
      <c r="I24" s="27">
        <v>0.25744800000000001</v>
      </c>
      <c r="J24" s="27">
        <v>0.25744800000000001</v>
      </c>
      <c r="K24" s="27">
        <v>0.25744800000000001</v>
      </c>
      <c r="L24" s="27">
        <v>0.25744800000000001</v>
      </c>
      <c r="M24" s="27">
        <v>0.25634800000000002</v>
      </c>
      <c r="N24" s="27">
        <v>0.25634800000000002</v>
      </c>
      <c r="O24" s="27">
        <v>0.25634800000000002</v>
      </c>
      <c r="P24" s="27">
        <v>0.25634800000000002</v>
      </c>
      <c r="Q24" s="27">
        <v>0.25634800000000002</v>
      </c>
      <c r="R24" s="27">
        <v>0.25634800000000002</v>
      </c>
      <c r="S24" s="27">
        <v>0.25634800000000002</v>
      </c>
      <c r="T24" s="27">
        <v>0.25634800000000002</v>
      </c>
      <c r="U24" s="27">
        <v>0.25634800000000002</v>
      </c>
      <c r="V24" s="27">
        <v>0.25634800000000002</v>
      </c>
      <c r="W24" s="27">
        <v>0.257353</v>
      </c>
      <c r="X24" s="27">
        <v>0.257353</v>
      </c>
      <c r="Y24" s="27">
        <v>0.257353</v>
      </c>
      <c r="Z24" s="27">
        <v>0.257353</v>
      </c>
      <c r="AA24" s="27">
        <v>0.257353</v>
      </c>
      <c r="AB24" s="27">
        <v>0.257353</v>
      </c>
      <c r="AC24" s="27">
        <v>0.257353</v>
      </c>
      <c r="AD24" s="27">
        <v>0.257353</v>
      </c>
      <c r="AE24" s="27">
        <v>0.257353</v>
      </c>
      <c r="AF24" s="27">
        <v>0.257353</v>
      </c>
      <c r="AG24" s="28">
        <v>4.9370000000000004E-3</v>
      </c>
    </row>
    <row r="25" spans="1:33" ht="15" customHeight="1" x14ac:dyDescent="0.25">
      <c r="A25" s="21" t="s">
        <v>126</v>
      </c>
      <c r="B25" s="26" t="s">
        <v>127</v>
      </c>
      <c r="C25" s="27">
        <v>285.27877799999999</v>
      </c>
      <c r="D25" s="27">
        <v>310.07849099999999</v>
      </c>
      <c r="E25" s="27">
        <v>341.74648999999999</v>
      </c>
      <c r="F25" s="27">
        <v>360.11535600000002</v>
      </c>
      <c r="G25" s="27">
        <v>379.08093300000002</v>
      </c>
      <c r="H25" s="27">
        <v>387.515961</v>
      </c>
      <c r="I25" s="27">
        <v>397.43685900000003</v>
      </c>
      <c r="J25" s="27">
        <v>407.62445100000002</v>
      </c>
      <c r="K25" s="27">
        <v>428.78735399999999</v>
      </c>
      <c r="L25" s="27">
        <v>444.36245700000001</v>
      </c>
      <c r="M25" s="27">
        <v>451.424194</v>
      </c>
      <c r="N25" s="27">
        <v>464.14111300000002</v>
      </c>
      <c r="O25" s="27">
        <v>469.93182400000001</v>
      </c>
      <c r="P25" s="27">
        <v>481.84448200000003</v>
      </c>
      <c r="Q25" s="27">
        <v>503.21978799999999</v>
      </c>
      <c r="R25" s="27">
        <v>514.62805200000003</v>
      </c>
      <c r="S25" s="27">
        <v>521.95336899999995</v>
      </c>
      <c r="T25" s="27">
        <v>525.64709500000004</v>
      </c>
      <c r="U25" s="27">
        <v>530.26489300000003</v>
      </c>
      <c r="V25" s="27">
        <v>538.36261000000002</v>
      </c>
      <c r="W25" s="27">
        <v>545.12231399999996</v>
      </c>
      <c r="X25" s="27">
        <v>554.09613000000002</v>
      </c>
      <c r="Y25" s="27">
        <v>564.09252900000001</v>
      </c>
      <c r="Z25" s="27">
        <v>574.10839799999997</v>
      </c>
      <c r="AA25" s="27">
        <v>585.30780000000004</v>
      </c>
      <c r="AB25" s="27">
        <v>598.75616500000001</v>
      </c>
      <c r="AC25" s="27">
        <v>608.66369599999996</v>
      </c>
      <c r="AD25" s="27">
        <v>613.22796600000004</v>
      </c>
      <c r="AE25" s="27">
        <v>619.86840800000004</v>
      </c>
      <c r="AF25" s="27">
        <v>629.14929199999995</v>
      </c>
      <c r="AG25" s="28">
        <v>2.7647999999999999E-2</v>
      </c>
    </row>
    <row r="26" spans="1:33" ht="15" customHeight="1" x14ac:dyDescent="0.25">
      <c r="A26" s="21" t="s">
        <v>128</v>
      </c>
      <c r="B26" s="26" t="s">
        <v>129</v>
      </c>
      <c r="C26" s="27">
        <v>0</v>
      </c>
      <c r="D26" s="27">
        <v>0</v>
      </c>
      <c r="E26" s="27">
        <v>1.4066639999999999</v>
      </c>
      <c r="F26" s="27">
        <v>1.7270160000000001</v>
      </c>
      <c r="G26" s="27">
        <v>2.0334430000000001</v>
      </c>
      <c r="H26" s="27">
        <v>2.398342</v>
      </c>
      <c r="I26" s="27">
        <v>2.900115</v>
      </c>
      <c r="J26" s="27">
        <v>3.4319310000000001</v>
      </c>
      <c r="K26" s="27">
        <v>4.0720729999999996</v>
      </c>
      <c r="L26" s="27">
        <v>4.7172280000000004</v>
      </c>
      <c r="M26" s="27">
        <v>5.3679800000000002</v>
      </c>
      <c r="N26" s="27">
        <v>6.2395360000000002</v>
      </c>
      <c r="O26" s="27">
        <v>7.0548310000000001</v>
      </c>
      <c r="P26" s="27">
        <v>8.0500349999999994</v>
      </c>
      <c r="Q26" s="27">
        <v>9.2620290000000001</v>
      </c>
      <c r="R26" s="27">
        <v>10.580568</v>
      </c>
      <c r="S26" s="27">
        <v>11.906597</v>
      </c>
      <c r="T26" s="27">
        <v>13.289574</v>
      </c>
      <c r="U26" s="27">
        <v>14.791002000000001</v>
      </c>
      <c r="V26" s="27">
        <v>16.277266999999998</v>
      </c>
      <c r="W26" s="27">
        <v>17.700707999999999</v>
      </c>
      <c r="X26" s="27">
        <v>19.367348</v>
      </c>
      <c r="Y26" s="27">
        <v>21.070259</v>
      </c>
      <c r="Z26" s="27">
        <v>22.835100000000001</v>
      </c>
      <c r="AA26" s="27">
        <v>24.582397</v>
      </c>
      <c r="AB26" s="27">
        <v>26.379559</v>
      </c>
      <c r="AC26" s="27">
        <v>28.267868</v>
      </c>
      <c r="AD26" s="27">
        <v>29.958508999999999</v>
      </c>
      <c r="AE26" s="27">
        <v>31.640951000000001</v>
      </c>
      <c r="AF26" s="27">
        <v>33.440154999999997</v>
      </c>
      <c r="AG26" s="28" t="s">
        <v>130</v>
      </c>
    </row>
    <row r="27" spans="1:33" ht="15" customHeight="1" x14ac:dyDescent="0.25">
      <c r="A27" s="21" t="s">
        <v>131</v>
      </c>
      <c r="B27" s="25" t="s">
        <v>132</v>
      </c>
      <c r="C27" s="29">
        <v>1079.889038</v>
      </c>
      <c r="D27" s="29">
        <v>1116.9957280000001</v>
      </c>
      <c r="E27" s="29">
        <v>1156.137573</v>
      </c>
      <c r="F27" s="29">
        <v>1186.1933590000001</v>
      </c>
      <c r="G27" s="29">
        <v>1210.462769</v>
      </c>
      <c r="H27" s="29">
        <v>1220.9053960000001</v>
      </c>
      <c r="I27" s="29">
        <v>1243.610596</v>
      </c>
      <c r="J27" s="29">
        <v>1241.6791989999999</v>
      </c>
      <c r="K27" s="29">
        <v>1271.575928</v>
      </c>
      <c r="L27" s="29">
        <v>1291.635986</v>
      </c>
      <c r="M27" s="29">
        <v>1307.9121090000001</v>
      </c>
      <c r="N27" s="29">
        <v>1330.6585689999999</v>
      </c>
      <c r="O27" s="29">
        <v>1328.9991460000001</v>
      </c>
      <c r="P27" s="29">
        <v>1349.638428</v>
      </c>
      <c r="Q27" s="29">
        <v>1385.7037350000001</v>
      </c>
      <c r="R27" s="29">
        <v>1407.2366939999999</v>
      </c>
      <c r="S27" s="29">
        <v>1424.4736330000001</v>
      </c>
      <c r="T27" s="29">
        <v>1439.775513</v>
      </c>
      <c r="U27" s="29">
        <v>1452.9011230000001</v>
      </c>
      <c r="V27" s="29">
        <v>1470.560547</v>
      </c>
      <c r="W27" s="29">
        <v>1488.6917719999999</v>
      </c>
      <c r="X27" s="29">
        <v>1509.2497559999999</v>
      </c>
      <c r="Y27" s="29">
        <v>1533.265991</v>
      </c>
      <c r="Z27" s="29">
        <v>1561.7667240000001</v>
      </c>
      <c r="AA27" s="29">
        <v>1586.048462</v>
      </c>
      <c r="AB27" s="29">
        <v>1612.290649</v>
      </c>
      <c r="AC27" s="29">
        <v>1641.1660159999999</v>
      </c>
      <c r="AD27" s="29">
        <v>1662.8625489999999</v>
      </c>
      <c r="AE27" s="29">
        <v>1681.0686040000001</v>
      </c>
      <c r="AF27" s="29">
        <v>1709.787231</v>
      </c>
      <c r="AG27" s="30">
        <v>1.5970999999999999E-2</v>
      </c>
    </row>
    <row r="28" spans="1:33" ht="15" customHeight="1" x14ac:dyDescent="0.25">
      <c r="B28" s="25" t="s">
        <v>133</v>
      </c>
    </row>
    <row r="29" spans="1:33" ht="15" customHeight="1" x14ac:dyDescent="0.25">
      <c r="A29" s="21" t="s">
        <v>134</v>
      </c>
      <c r="B29" s="26" t="s">
        <v>135</v>
      </c>
      <c r="C29" s="27">
        <v>1.6835</v>
      </c>
      <c r="D29" s="27">
        <v>1.6835</v>
      </c>
      <c r="E29" s="27">
        <v>1.6835</v>
      </c>
      <c r="F29" s="27">
        <v>1.4395</v>
      </c>
      <c r="G29" s="27">
        <v>1.4395</v>
      </c>
      <c r="H29" s="27">
        <v>1.4395</v>
      </c>
      <c r="I29" s="27">
        <v>1.4395</v>
      </c>
      <c r="J29" s="27">
        <v>1.4395</v>
      </c>
      <c r="K29" s="27">
        <v>1.4395</v>
      </c>
      <c r="L29" s="27">
        <v>1.4395</v>
      </c>
      <c r="M29" s="27">
        <v>1.4395</v>
      </c>
      <c r="N29" s="27">
        <v>1.4395</v>
      </c>
      <c r="O29" s="27">
        <v>1.4395</v>
      </c>
      <c r="P29" s="27">
        <v>1.4395</v>
      </c>
      <c r="Q29" s="27">
        <v>1.4395</v>
      </c>
      <c r="R29" s="27">
        <v>1.4395</v>
      </c>
      <c r="S29" s="27">
        <v>1.4395</v>
      </c>
      <c r="T29" s="27">
        <v>1.4395</v>
      </c>
      <c r="U29" s="27">
        <v>1.4395</v>
      </c>
      <c r="V29" s="27">
        <v>1.4395</v>
      </c>
      <c r="W29" s="27">
        <v>1.4395</v>
      </c>
      <c r="X29" s="27">
        <v>1.4395</v>
      </c>
      <c r="Y29" s="27">
        <v>1.4395</v>
      </c>
      <c r="Z29" s="27">
        <v>1.4395</v>
      </c>
      <c r="AA29" s="27">
        <v>1.4395</v>
      </c>
      <c r="AB29" s="27">
        <v>1.4395</v>
      </c>
      <c r="AC29" s="27">
        <v>1.4395</v>
      </c>
      <c r="AD29" s="27">
        <v>1.4395</v>
      </c>
      <c r="AE29" s="27">
        <v>1.4395</v>
      </c>
      <c r="AF29" s="27">
        <v>1.4395</v>
      </c>
      <c r="AG29" s="28">
        <v>-5.385E-3</v>
      </c>
    </row>
    <row r="30" spans="1:33" ht="15" customHeight="1" x14ac:dyDescent="0.25">
      <c r="A30" s="21" t="s">
        <v>136</v>
      </c>
      <c r="B30" s="26" t="s">
        <v>137</v>
      </c>
      <c r="C30" s="27">
        <v>0.57179999999999997</v>
      </c>
      <c r="D30" s="27">
        <v>0.57179999999999997</v>
      </c>
      <c r="E30" s="27">
        <v>0.57179999999999997</v>
      </c>
      <c r="F30" s="27">
        <v>0.57179999999999997</v>
      </c>
      <c r="G30" s="27">
        <v>0.57179999999999997</v>
      </c>
      <c r="H30" s="27">
        <v>0.57179999999999997</v>
      </c>
      <c r="I30" s="27">
        <v>0.57179999999999997</v>
      </c>
      <c r="J30" s="27">
        <v>0.57179999999999997</v>
      </c>
      <c r="K30" s="27">
        <v>0.57179999999999997</v>
      </c>
      <c r="L30" s="27">
        <v>0.57179999999999997</v>
      </c>
      <c r="M30" s="27">
        <v>0.57179999999999997</v>
      </c>
      <c r="N30" s="27">
        <v>0.57179999999999997</v>
      </c>
      <c r="O30" s="27">
        <v>0.57179999999999997</v>
      </c>
      <c r="P30" s="27">
        <v>0.57179999999999997</v>
      </c>
      <c r="Q30" s="27">
        <v>0.57179999999999997</v>
      </c>
      <c r="R30" s="27">
        <v>0.57179999999999997</v>
      </c>
      <c r="S30" s="27">
        <v>0.57179999999999997</v>
      </c>
      <c r="T30" s="27">
        <v>0.57179999999999997</v>
      </c>
      <c r="U30" s="27">
        <v>0.57179999999999997</v>
      </c>
      <c r="V30" s="27">
        <v>0.57179999999999997</v>
      </c>
      <c r="W30" s="27">
        <v>0.57179999999999997</v>
      </c>
      <c r="X30" s="27">
        <v>0.57179999999999997</v>
      </c>
      <c r="Y30" s="27">
        <v>0.57179999999999997</v>
      </c>
      <c r="Z30" s="27">
        <v>0.57179999999999997</v>
      </c>
      <c r="AA30" s="27">
        <v>0.57179999999999997</v>
      </c>
      <c r="AB30" s="27">
        <v>0.57179999999999997</v>
      </c>
      <c r="AC30" s="27">
        <v>0.57179999999999997</v>
      </c>
      <c r="AD30" s="27">
        <v>0.57179999999999997</v>
      </c>
      <c r="AE30" s="27">
        <v>0.57179999999999997</v>
      </c>
      <c r="AF30" s="27">
        <v>0.57179999999999997</v>
      </c>
      <c r="AG30" s="28">
        <v>0</v>
      </c>
    </row>
    <row r="31" spans="1:33" x14ac:dyDescent="0.25">
      <c r="A31" s="21" t="s">
        <v>138</v>
      </c>
      <c r="B31" s="26" t="s">
        <v>115</v>
      </c>
      <c r="C31" s="27">
        <v>21.351203999999999</v>
      </c>
      <c r="D31" s="27">
        <v>21.351203999999999</v>
      </c>
      <c r="E31" s="27">
        <v>21.172604</v>
      </c>
      <c r="F31" s="27">
        <v>21.172604</v>
      </c>
      <c r="G31" s="27">
        <v>21.172604</v>
      </c>
      <c r="H31" s="27">
        <v>21.172604</v>
      </c>
      <c r="I31" s="27">
        <v>21.172604</v>
      </c>
      <c r="J31" s="27">
        <v>21.172604</v>
      </c>
      <c r="K31" s="27">
        <v>21.172604</v>
      </c>
      <c r="L31" s="27">
        <v>21.172604</v>
      </c>
      <c r="M31" s="27">
        <v>21.172604</v>
      </c>
      <c r="N31" s="27">
        <v>21.172604</v>
      </c>
      <c r="O31" s="27">
        <v>21.172604</v>
      </c>
      <c r="P31" s="27">
        <v>21.172604</v>
      </c>
      <c r="Q31" s="27">
        <v>21.172604</v>
      </c>
      <c r="R31" s="27">
        <v>21.172604</v>
      </c>
      <c r="S31" s="27">
        <v>21.172604</v>
      </c>
      <c r="T31" s="27">
        <v>21.172604</v>
      </c>
      <c r="U31" s="27">
        <v>21.172604</v>
      </c>
      <c r="V31" s="27">
        <v>21.172604</v>
      </c>
      <c r="W31" s="27">
        <v>21.172604</v>
      </c>
      <c r="X31" s="27">
        <v>21.172604</v>
      </c>
      <c r="Y31" s="27">
        <v>21.172604</v>
      </c>
      <c r="Z31" s="27">
        <v>21.172604</v>
      </c>
      <c r="AA31" s="27">
        <v>21.172604</v>
      </c>
      <c r="AB31" s="27">
        <v>21.172604</v>
      </c>
      <c r="AC31" s="27">
        <v>21.172604</v>
      </c>
      <c r="AD31" s="27">
        <v>21.172604</v>
      </c>
      <c r="AE31" s="27">
        <v>21.172604</v>
      </c>
      <c r="AF31" s="27">
        <v>21.172604</v>
      </c>
      <c r="AG31" s="28">
        <v>-2.9E-4</v>
      </c>
    </row>
    <row r="32" spans="1:33" x14ac:dyDescent="0.25">
      <c r="A32" s="21" t="s">
        <v>139</v>
      </c>
      <c r="B32" s="26" t="s">
        <v>117</v>
      </c>
      <c r="C32" s="27">
        <v>2.8765999999999998</v>
      </c>
      <c r="D32" s="27">
        <v>2.8765999999999998</v>
      </c>
      <c r="E32" s="27">
        <v>2.8765999999999998</v>
      </c>
      <c r="F32" s="27">
        <v>2.8765999999999998</v>
      </c>
      <c r="G32" s="27">
        <v>2.8765999999999998</v>
      </c>
      <c r="H32" s="27">
        <v>2.8765999999999998</v>
      </c>
      <c r="I32" s="27">
        <v>2.8765999999999998</v>
      </c>
      <c r="J32" s="27">
        <v>2.8765999999999998</v>
      </c>
      <c r="K32" s="27">
        <v>2.8765999999999998</v>
      </c>
      <c r="L32" s="27">
        <v>2.8765999999999998</v>
      </c>
      <c r="M32" s="27">
        <v>2.8765999999999998</v>
      </c>
      <c r="N32" s="27">
        <v>2.8765999999999998</v>
      </c>
      <c r="O32" s="27">
        <v>2.8765999999999998</v>
      </c>
      <c r="P32" s="27">
        <v>2.8765999999999998</v>
      </c>
      <c r="Q32" s="27">
        <v>2.8765999999999998</v>
      </c>
      <c r="R32" s="27">
        <v>2.8765999999999998</v>
      </c>
      <c r="S32" s="27">
        <v>2.8765999999999998</v>
      </c>
      <c r="T32" s="27">
        <v>2.8765999999999998</v>
      </c>
      <c r="U32" s="27">
        <v>2.8765999999999998</v>
      </c>
      <c r="V32" s="27">
        <v>2.8765999999999998</v>
      </c>
      <c r="W32" s="27">
        <v>2.8765999999999998</v>
      </c>
      <c r="X32" s="27">
        <v>2.8765999999999998</v>
      </c>
      <c r="Y32" s="27">
        <v>2.8765999999999998</v>
      </c>
      <c r="Z32" s="27">
        <v>2.8765999999999998</v>
      </c>
      <c r="AA32" s="27">
        <v>2.8765999999999998</v>
      </c>
      <c r="AB32" s="27">
        <v>2.8765999999999998</v>
      </c>
      <c r="AC32" s="27">
        <v>2.8765999999999998</v>
      </c>
      <c r="AD32" s="27">
        <v>2.8765999999999998</v>
      </c>
      <c r="AE32" s="27">
        <v>2.8765999999999998</v>
      </c>
      <c r="AF32" s="27">
        <v>2.8765999999999998</v>
      </c>
      <c r="AG32" s="28">
        <v>0</v>
      </c>
    </row>
    <row r="33" spans="1:33" x14ac:dyDescent="0.25">
      <c r="A33" s="21" t="s">
        <v>140</v>
      </c>
      <c r="B33" s="26" t="s">
        <v>127</v>
      </c>
      <c r="C33" s="27">
        <v>0.97529999999999994</v>
      </c>
      <c r="D33" s="27">
        <v>0.97529999999999994</v>
      </c>
      <c r="E33" s="27">
        <v>0.97529999999999994</v>
      </c>
      <c r="F33" s="27">
        <v>0.97529999999999994</v>
      </c>
      <c r="G33" s="27">
        <v>0.97529999999999994</v>
      </c>
      <c r="H33" s="27">
        <v>0.97529999999999994</v>
      </c>
      <c r="I33" s="27">
        <v>0.97529999999999994</v>
      </c>
      <c r="J33" s="27">
        <v>0.97529999999999994</v>
      </c>
      <c r="K33" s="27">
        <v>0.97529999999999994</v>
      </c>
      <c r="L33" s="27">
        <v>0.97529999999999994</v>
      </c>
      <c r="M33" s="27">
        <v>0.97529999999999994</v>
      </c>
      <c r="N33" s="27">
        <v>0.97529999999999994</v>
      </c>
      <c r="O33" s="27">
        <v>0.97529999999999994</v>
      </c>
      <c r="P33" s="27">
        <v>0.97529999999999994</v>
      </c>
      <c r="Q33" s="27">
        <v>0.97529999999999994</v>
      </c>
      <c r="R33" s="27">
        <v>0.97529999999999994</v>
      </c>
      <c r="S33" s="27">
        <v>0.97529999999999994</v>
      </c>
      <c r="T33" s="27">
        <v>0.97529999999999994</v>
      </c>
      <c r="U33" s="27">
        <v>0.97529999999999994</v>
      </c>
      <c r="V33" s="27">
        <v>0.97529999999999994</v>
      </c>
      <c r="W33" s="27">
        <v>0.97529999999999994</v>
      </c>
      <c r="X33" s="27">
        <v>0.97529999999999994</v>
      </c>
      <c r="Y33" s="27">
        <v>0.97529999999999994</v>
      </c>
      <c r="Z33" s="27">
        <v>0.97529999999999994</v>
      </c>
      <c r="AA33" s="27">
        <v>0.97529999999999994</v>
      </c>
      <c r="AB33" s="27">
        <v>0.97529999999999994</v>
      </c>
      <c r="AC33" s="27">
        <v>0.97529999999999994</v>
      </c>
      <c r="AD33" s="27">
        <v>0.97529999999999994</v>
      </c>
      <c r="AE33" s="27">
        <v>0.97529999999999994</v>
      </c>
      <c r="AF33" s="27">
        <v>0.97529999999999994</v>
      </c>
      <c r="AG33" s="28">
        <v>0</v>
      </c>
    </row>
    <row r="34" spans="1:33" x14ac:dyDescent="0.25">
      <c r="A34" s="21" t="s">
        <v>141</v>
      </c>
      <c r="B34" s="25" t="s">
        <v>132</v>
      </c>
      <c r="C34" s="29">
        <v>27.458404999999999</v>
      </c>
      <c r="D34" s="29">
        <v>27.458404999999999</v>
      </c>
      <c r="E34" s="29">
        <v>27.279803999999999</v>
      </c>
      <c r="F34" s="29">
        <v>27.035803000000001</v>
      </c>
      <c r="G34" s="29">
        <v>27.035803000000001</v>
      </c>
      <c r="H34" s="29">
        <v>27.035803000000001</v>
      </c>
      <c r="I34" s="29">
        <v>27.035803000000001</v>
      </c>
      <c r="J34" s="29">
        <v>27.035803000000001</v>
      </c>
      <c r="K34" s="29">
        <v>27.035803000000001</v>
      </c>
      <c r="L34" s="29">
        <v>27.035803000000001</v>
      </c>
      <c r="M34" s="29">
        <v>27.035803000000001</v>
      </c>
      <c r="N34" s="29">
        <v>27.035803000000001</v>
      </c>
      <c r="O34" s="29">
        <v>27.035803000000001</v>
      </c>
      <c r="P34" s="29">
        <v>27.035803000000001</v>
      </c>
      <c r="Q34" s="29">
        <v>27.035803000000001</v>
      </c>
      <c r="R34" s="29">
        <v>27.035803000000001</v>
      </c>
      <c r="S34" s="29">
        <v>27.035803000000001</v>
      </c>
      <c r="T34" s="29">
        <v>27.035803000000001</v>
      </c>
      <c r="U34" s="29">
        <v>27.035803000000001</v>
      </c>
      <c r="V34" s="29">
        <v>27.035803000000001</v>
      </c>
      <c r="W34" s="29">
        <v>27.035803000000001</v>
      </c>
      <c r="X34" s="29">
        <v>27.035803000000001</v>
      </c>
      <c r="Y34" s="29">
        <v>27.035803000000001</v>
      </c>
      <c r="Z34" s="29">
        <v>27.035803000000001</v>
      </c>
      <c r="AA34" s="29">
        <v>27.035803000000001</v>
      </c>
      <c r="AB34" s="29">
        <v>27.035803000000001</v>
      </c>
      <c r="AC34" s="29">
        <v>27.035803000000001</v>
      </c>
      <c r="AD34" s="29">
        <v>27.035803000000001</v>
      </c>
      <c r="AE34" s="29">
        <v>27.035803000000001</v>
      </c>
      <c r="AF34" s="29">
        <v>27.035803000000001</v>
      </c>
      <c r="AG34" s="30">
        <v>-5.3499999999999999E-4</v>
      </c>
    </row>
    <row r="36" spans="1:33" x14ac:dyDescent="0.25">
      <c r="B36" s="25" t="s">
        <v>142</v>
      </c>
    </row>
    <row r="37" spans="1:33" x14ac:dyDescent="0.25">
      <c r="A37" s="21" t="s">
        <v>143</v>
      </c>
      <c r="B37" s="26" t="s">
        <v>135</v>
      </c>
      <c r="C37" s="27" t="s">
        <v>130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8" t="s">
        <v>130</v>
      </c>
    </row>
    <row r="38" spans="1:33" x14ac:dyDescent="0.25">
      <c r="A38" s="21" t="s">
        <v>144</v>
      </c>
      <c r="B38" s="26" t="s">
        <v>137</v>
      </c>
      <c r="C38" s="27" t="s">
        <v>130</v>
      </c>
      <c r="D38" s="27">
        <v>0</v>
      </c>
      <c r="E38" s="27">
        <v>0.33500000000000002</v>
      </c>
      <c r="F38" s="27">
        <v>0.33500000000000002</v>
      </c>
      <c r="G38" s="27">
        <v>0.33500000000000002</v>
      </c>
      <c r="H38" s="27">
        <v>0.33500000000000002</v>
      </c>
      <c r="I38" s="27">
        <v>0.33500000000000002</v>
      </c>
      <c r="J38" s="27">
        <v>0.33500000000000002</v>
      </c>
      <c r="K38" s="27">
        <v>0.33500000000000002</v>
      </c>
      <c r="L38" s="27">
        <v>0.33500000000000002</v>
      </c>
      <c r="M38" s="27">
        <v>0.33500000000000002</v>
      </c>
      <c r="N38" s="27">
        <v>0.33500000000000002</v>
      </c>
      <c r="O38" s="27">
        <v>0.33500000000000002</v>
      </c>
      <c r="P38" s="27">
        <v>0.33500000000000002</v>
      </c>
      <c r="Q38" s="27">
        <v>0.33500000000000002</v>
      </c>
      <c r="R38" s="27">
        <v>0.33500000000000002</v>
      </c>
      <c r="S38" s="27">
        <v>0.33500000000000002</v>
      </c>
      <c r="T38" s="27">
        <v>0.33500000000000002</v>
      </c>
      <c r="U38" s="27">
        <v>0.33500000000000002</v>
      </c>
      <c r="V38" s="27">
        <v>0.33500000000000002</v>
      </c>
      <c r="W38" s="27">
        <v>0.33500000000000002</v>
      </c>
      <c r="X38" s="27">
        <v>0.33500000000000002</v>
      </c>
      <c r="Y38" s="27">
        <v>0.33500000000000002</v>
      </c>
      <c r="Z38" s="27">
        <v>0.33500000000000002</v>
      </c>
      <c r="AA38" s="27">
        <v>0.33500000000000002</v>
      </c>
      <c r="AB38" s="27">
        <v>0.33500000000000002</v>
      </c>
      <c r="AC38" s="27">
        <v>0.33500000000000002</v>
      </c>
      <c r="AD38" s="27">
        <v>0.33500000000000002</v>
      </c>
      <c r="AE38" s="27">
        <v>0.33500000000000002</v>
      </c>
      <c r="AF38" s="27">
        <v>0.33500000000000002</v>
      </c>
      <c r="AG38" s="28" t="s">
        <v>130</v>
      </c>
    </row>
    <row r="39" spans="1:33" x14ac:dyDescent="0.25">
      <c r="A39" s="21" t="s">
        <v>145</v>
      </c>
      <c r="B39" s="26" t="s">
        <v>115</v>
      </c>
      <c r="C39" s="27" t="s">
        <v>130</v>
      </c>
      <c r="D39" s="27">
        <v>8.0784000000000002</v>
      </c>
      <c r="E39" s="27">
        <v>12.3492</v>
      </c>
      <c r="F39" s="27">
        <v>12.895201</v>
      </c>
      <c r="G39" s="27">
        <v>12.895201</v>
      </c>
      <c r="H39" s="27">
        <v>12.895201</v>
      </c>
      <c r="I39" s="27">
        <v>12.895201</v>
      </c>
      <c r="J39" s="27">
        <v>12.895201</v>
      </c>
      <c r="K39" s="27">
        <v>12.895201</v>
      </c>
      <c r="L39" s="27">
        <v>12.895201</v>
      </c>
      <c r="M39" s="27">
        <v>12.895201</v>
      </c>
      <c r="N39" s="27">
        <v>12.895201</v>
      </c>
      <c r="O39" s="27">
        <v>12.895201</v>
      </c>
      <c r="P39" s="27">
        <v>12.895201</v>
      </c>
      <c r="Q39" s="27">
        <v>12.895201</v>
      </c>
      <c r="R39" s="27">
        <v>12.895201</v>
      </c>
      <c r="S39" s="27">
        <v>12.895201</v>
      </c>
      <c r="T39" s="27">
        <v>12.895201</v>
      </c>
      <c r="U39" s="27">
        <v>12.895201</v>
      </c>
      <c r="V39" s="27">
        <v>12.895201</v>
      </c>
      <c r="W39" s="27">
        <v>12.895201</v>
      </c>
      <c r="X39" s="27">
        <v>12.895201</v>
      </c>
      <c r="Y39" s="27">
        <v>12.895201</v>
      </c>
      <c r="Z39" s="27">
        <v>12.895201</v>
      </c>
      <c r="AA39" s="27">
        <v>12.895201</v>
      </c>
      <c r="AB39" s="27">
        <v>12.895201</v>
      </c>
      <c r="AC39" s="27">
        <v>12.895201</v>
      </c>
      <c r="AD39" s="27">
        <v>12.895201</v>
      </c>
      <c r="AE39" s="27">
        <v>12.895201</v>
      </c>
      <c r="AF39" s="27">
        <v>12.895201</v>
      </c>
      <c r="AG39" s="28" t="s">
        <v>130</v>
      </c>
    </row>
    <row r="40" spans="1:33" x14ac:dyDescent="0.25">
      <c r="A40" s="21" t="s">
        <v>146</v>
      </c>
      <c r="B40" s="26" t="s">
        <v>117</v>
      </c>
      <c r="C40" s="27" t="s">
        <v>130</v>
      </c>
      <c r="D40" s="27">
        <v>1.8994</v>
      </c>
      <c r="E40" s="27">
        <v>3.4050009999999999</v>
      </c>
      <c r="F40" s="27">
        <v>3.9220000000000002</v>
      </c>
      <c r="G40" s="27">
        <v>3.9220000000000002</v>
      </c>
      <c r="H40" s="27">
        <v>3.9220000000000002</v>
      </c>
      <c r="I40" s="27">
        <v>3.9220000000000002</v>
      </c>
      <c r="J40" s="27">
        <v>3.9220000000000002</v>
      </c>
      <c r="K40" s="27">
        <v>3.9220000000000002</v>
      </c>
      <c r="L40" s="27">
        <v>3.9220000000000002</v>
      </c>
      <c r="M40" s="27">
        <v>3.9220000000000002</v>
      </c>
      <c r="N40" s="27">
        <v>3.9220000000000002</v>
      </c>
      <c r="O40" s="27">
        <v>3.9220000000000002</v>
      </c>
      <c r="P40" s="27">
        <v>3.9220000000000002</v>
      </c>
      <c r="Q40" s="27">
        <v>3.9220000000000002</v>
      </c>
      <c r="R40" s="27">
        <v>3.9220000000000002</v>
      </c>
      <c r="S40" s="27">
        <v>3.9220000000000002</v>
      </c>
      <c r="T40" s="27">
        <v>3.9220000000000002</v>
      </c>
      <c r="U40" s="27">
        <v>3.9220000000000002</v>
      </c>
      <c r="V40" s="27">
        <v>3.9220000000000002</v>
      </c>
      <c r="W40" s="27">
        <v>3.9220000000000002</v>
      </c>
      <c r="X40" s="27">
        <v>3.9220000000000002</v>
      </c>
      <c r="Y40" s="27">
        <v>3.9220000000000002</v>
      </c>
      <c r="Z40" s="27">
        <v>3.9220000000000002</v>
      </c>
      <c r="AA40" s="27">
        <v>3.9220000000000002</v>
      </c>
      <c r="AB40" s="27">
        <v>3.9220000000000002</v>
      </c>
      <c r="AC40" s="27">
        <v>3.9220000000000002</v>
      </c>
      <c r="AD40" s="27">
        <v>3.9220000000000002</v>
      </c>
      <c r="AE40" s="27">
        <v>3.9220000000000002</v>
      </c>
      <c r="AF40" s="27">
        <v>3.9220000000000002</v>
      </c>
      <c r="AG40" s="28" t="s">
        <v>130</v>
      </c>
    </row>
    <row r="41" spans="1:33" x14ac:dyDescent="0.25">
      <c r="A41" s="21" t="s">
        <v>147</v>
      </c>
      <c r="B41" s="26" t="s">
        <v>148</v>
      </c>
      <c r="C41" s="27" t="s">
        <v>130</v>
      </c>
      <c r="D41" s="27">
        <v>2.2280000000000002</v>
      </c>
      <c r="E41" s="27">
        <v>2.2280000000000002</v>
      </c>
      <c r="F41" s="27">
        <v>2.2280000000000002</v>
      </c>
      <c r="G41" s="27">
        <v>2.2280000000000002</v>
      </c>
      <c r="H41" s="27">
        <v>2.2280000000000002</v>
      </c>
      <c r="I41" s="27">
        <v>2.2280000000000002</v>
      </c>
      <c r="J41" s="27">
        <v>2.2280000000000002</v>
      </c>
      <c r="K41" s="27">
        <v>2.2280000000000002</v>
      </c>
      <c r="L41" s="27">
        <v>2.2280000000000002</v>
      </c>
      <c r="M41" s="27">
        <v>2.2280000000000002</v>
      </c>
      <c r="N41" s="27">
        <v>2.2280000000000002</v>
      </c>
      <c r="O41" s="27">
        <v>2.2280000000000002</v>
      </c>
      <c r="P41" s="27">
        <v>2.2280000000000002</v>
      </c>
      <c r="Q41" s="27">
        <v>2.2280000000000002</v>
      </c>
      <c r="R41" s="27">
        <v>2.2280000000000002</v>
      </c>
      <c r="S41" s="27">
        <v>2.2280000000000002</v>
      </c>
      <c r="T41" s="27">
        <v>2.2280000000000002</v>
      </c>
      <c r="U41" s="27">
        <v>2.2280000000000002</v>
      </c>
      <c r="V41" s="27">
        <v>2.2280000000000002</v>
      </c>
      <c r="W41" s="27">
        <v>2.2280000000000002</v>
      </c>
      <c r="X41" s="27">
        <v>2.2280000000000002</v>
      </c>
      <c r="Y41" s="27">
        <v>2.2280000000000002</v>
      </c>
      <c r="Z41" s="27">
        <v>2.2280000000000002</v>
      </c>
      <c r="AA41" s="27">
        <v>2.2280000000000002</v>
      </c>
      <c r="AB41" s="27">
        <v>2.2280000000000002</v>
      </c>
      <c r="AC41" s="27">
        <v>2.2280000000000002</v>
      </c>
      <c r="AD41" s="27">
        <v>2.2280000000000002</v>
      </c>
      <c r="AE41" s="27">
        <v>2.2280000000000002</v>
      </c>
      <c r="AF41" s="27">
        <v>2.2280000000000002</v>
      </c>
      <c r="AG41" s="28" t="s">
        <v>130</v>
      </c>
    </row>
    <row r="42" spans="1:33" x14ac:dyDescent="0.25">
      <c r="A42" s="21" t="s">
        <v>149</v>
      </c>
      <c r="B42" s="26" t="s">
        <v>121</v>
      </c>
      <c r="C42" s="27" t="s">
        <v>130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8" t="s">
        <v>130</v>
      </c>
    </row>
    <row r="43" spans="1:33" x14ac:dyDescent="0.25">
      <c r="A43" s="21" t="s">
        <v>150</v>
      </c>
      <c r="B43" s="26" t="s">
        <v>123</v>
      </c>
      <c r="C43" s="27" t="s">
        <v>130</v>
      </c>
      <c r="D43" s="27">
        <v>1.7702</v>
      </c>
      <c r="E43" s="27">
        <v>3.6524999999999999</v>
      </c>
      <c r="F43" s="27">
        <v>4.2984999999999998</v>
      </c>
      <c r="G43" s="27">
        <v>4.8795000000000002</v>
      </c>
      <c r="H43" s="27">
        <v>5.4284999999999997</v>
      </c>
      <c r="I43" s="27">
        <v>5.9775</v>
      </c>
      <c r="J43" s="27">
        <v>6.5265000000000004</v>
      </c>
      <c r="K43" s="27">
        <v>7.0754999999999999</v>
      </c>
      <c r="L43" s="27">
        <v>7.6245000000000003</v>
      </c>
      <c r="M43" s="27">
        <v>7.8635000000000002</v>
      </c>
      <c r="N43" s="27">
        <v>8.1024999999999991</v>
      </c>
      <c r="O43" s="27">
        <v>8.3414999999999999</v>
      </c>
      <c r="P43" s="27">
        <v>8.5805000000000007</v>
      </c>
      <c r="Q43" s="27">
        <v>8.8194999999999997</v>
      </c>
      <c r="R43" s="27">
        <v>8.8194999999999997</v>
      </c>
      <c r="S43" s="27">
        <v>8.8194999999999997</v>
      </c>
      <c r="T43" s="27">
        <v>8.8194999999999997</v>
      </c>
      <c r="U43" s="27">
        <v>8.8194999999999997</v>
      </c>
      <c r="V43" s="27">
        <v>8.8194999999999997</v>
      </c>
      <c r="W43" s="27">
        <v>8.8194999999999997</v>
      </c>
      <c r="X43" s="27">
        <v>8.8194999999999997</v>
      </c>
      <c r="Y43" s="27">
        <v>8.8194999999999997</v>
      </c>
      <c r="Z43" s="27">
        <v>8.8194999999999997</v>
      </c>
      <c r="AA43" s="27">
        <v>8.8194999999999997</v>
      </c>
      <c r="AB43" s="27">
        <v>8.8194999999999997</v>
      </c>
      <c r="AC43" s="27">
        <v>8.8194999999999997</v>
      </c>
      <c r="AD43" s="27">
        <v>8.8194999999999997</v>
      </c>
      <c r="AE43" s="27">
        <v>8.8194999999999997</v>
      </c>
      <c r="AF43" s="27">
        <v>8.8194999999999997</v>
      </c>
      <c r="AG43" s="28" t="s">
        <v>130</v>
      </c>
    </row>
    <row r="44" spans="1:33" x14ac:dyDescent="0.25">
      <c r="A44" s="21" t="s">
        <v>151</v>
      </c>
      <c r="B44" s="26" t="s">
        <v>125</v>
      </c>
      <c r="C44" s="27" t="s">
        <v>130</v>
      </c>
      <c r="D44" s="27">
        <v>2.9600000000000001E-2</v>
      </c>
      <c r="E44" s="27">
        <v>2.9600000000000001E-2</v>
      </c>
      <c r="F44" s="27">
        <v>2.9600000000000001E-2</v>
      </c>
      <c r="G44" s="27">
        <v>2.9600000000000001E-2</v>
      </c>
      <c r="H44" s="27">
        <v>2.9600000000000001E-2</v>
      </c>
      <c r="I44" s="27">
        <v>2.9600000000000001E-2</v>
      </c>
      <c r="J44" s="27">
        <v>2.9600000000000001E-2</v>
      </c>
      <c r="K44" s="27">
        <v>2.9600000000000001E-2</v>
      </c>
      <c r="L44" s="27">
        <v>2.9600000000000001E-2</v>
      </c>
      <c r="M44" s="27">
        <v>2.9600000000000001E-2</v>
      </c>
      <c r="N44" s="27">
        <v>2.9600000000000001E-2</v>
      </c>
      <c r="O44" s="27">
        <v>2.9600000000000001E-2</v>
      </c>
      <c r="P44" s="27">
        <v>2.9600000000000001E-2</v>
      </c>
      <c r="Q44" s="27">
        <v>2.9600000000000001E-2</v>
      </c>
      <c r="R44" s="27">
        <v>2.9600000000000001E-2</v>
      </c>
      <c r="S44" s="27">
        <v>2.9600000000000001E-2</v>
      </c>
      <c r="T44" s="27">
        <v>2.9600000000000001E-2</v>
      </c>
      <c r="U44" s="27">
        <v>2.9600000000000001E-2</v>
      </c>
      <c r="V44" s="27">
        <v>2.9600000000000001E-2</v>
      </c>
      <c r="W44" s="27">
        <v>2.9600000000000001E-2</v>
      </c>
      <c r="X44" s="27">
        <v>2.9600000000000001E-2</v>
      </c>
      <c r="Y44" s="27">
        <v>2.9600000000000001E-2</v>
      </c>
      <c r="Z44" s="27">
        <v>2.9600000000000001E-2</v>
      </c>
      <c r="AA44" s="27">
        <v>2.9600000000000001E-2</v>
      </c>
      <c r="AB44" s="27">
        <v>2.9600000000000001E-2</v>
      </c>
      <c r="AC44" s="27">
        <v>2.9600000000000001E-2</v>
      </c>
      <c r="AD44" s="27">
        <v>2.9600000000000001E-2</v>
      </c>
      <c r="AE44" s="27">
        <v>2.9600000000000001E-2</v>
      </c>
      <c r="AF44" s="27">
        <v>2.9600000000000001E-2</v>
      </c>
      <c r="AG44" s="28" t="s">
        <v>130</v>
      </c>
    </row>
    <row r="45" spans="1:33" x14ac:dyDescent="0.25">
      <c r="A45" s="21" t="s">
        <v>152</v>
      </c>
      <c r="B45" s="26" t="s">
        <v>127</v>
      </c>
      <c r="C45" s="27" t="s">
        <v>130</v>
      </c>
      <c r="D45" s="27">
        <v>24.811789999999998</v>
      </c>
      <c r="E45" s="27">
        <v>40.999099999999999</v>
      </c>
      <c r="F45" s="27">
        <v>41.059105000000002</v>
      </c>
      <c r="G45" s="27">
        <v>42.559105000000002</v>
      </c>
      <c r="H45" s="27">
        <v>44.059105000000002</v>
      </c>
      <c r="I45" s="27">
        <v>44.059105000000002</v>
      </c>
      <c r="J45" s="27">
        <v>46.059105000000002</v>
      </c>
      <c r="K45" s="27">
        <v>46.059105000000002</v>
      </c>
      <c r="L45" s="27">
        <v>53.159106999999999</v>
      </c>
      <c r="M45" s="27">
        <v>53.159106999999999</v>
      </c>
      <c r="N45" s="27">
        <v>53.159106999999999</v>
      </c>
      <c r="O45" s="27">
        <v>53.159106999999999</v>
      </c>
      <c r="P45" s="27">
        <v>58.359107999999999</v>
      </c>
      <c r="Q45" s="27">
        <v>66.559105000000002</v>
      </c>
      <c r="R45" s="27">
        <v>66.559105000000002</v>
      </c>
      <c r="S45" s="27">
        <v>66.559105000000002</v>
      </c>
      <c r="T45" s="27">
        <v>66.559105000000002</v>
      </c>
      <c r="U45" s="27">
        <v>66.559105000000002</v>
      </c>
      <c r="V45" s="27">
        <v>66.559105000000002</v>
      </c>
      <c r="W45" s="27">
        <v>66.559105000000002</v>
      </c>
      <c r="X45" s="27">
        <v>66.559105000000002</v>
      </c>
      <c r="Y45" s="27">
        <v>66.559105000000002</v>
      </c>
      <c r="Z45" s="27">
        <v>66.559105000000002</v>
      </c>
      <c r="AA45" s="27">
        <v>66.559105000000002</v>
      </c>
      <c r="AB45" s="27">
        <v>66.559105000000002</v>
      </c>
      <c r="AC45" s="27">
        <v>66.559105000000002</v>
      </c>
      <c r="AD45" s="27">
        <v>66.559105000000002</v>
      </c>
      <c r="AE45" s="27">
        <v>66.559105000000002</v>
      </c>
      <c r="AF45" s="27">
        <v>66.559105000000002</v>
      </c>
      <c r="AG45" s="28" t="s">
        <v>130</v>
      </c>
    </row>
    <row r="46" spans="1:33" x14ac:dyDescent="0.25">
      <c r="A46" s="21" t="s">
        <v>153</v>
      </c>
      <c r="B46" s="26" t="s">
        <v>154</v>
      </c>
      <c r="C46" s="27" t="s">
        <v>130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8" t="s">
        <v>130</v>
      </c>
    </row>
    <row r="47" spans="1:33" x14ac:dyDescent="0.25">
      <c r="A47" s="21" t="s">
        <v>155</v>
      </c>
      <c r="B47" s="25" t="s">
        <v>132</v>
      </c>
      <c r="C47" s="29" t="s">
        <v>130</v>
      </c>
      <c r="D47" s="29">
        <v>38.817390000000003</v>
      </c>
      <c r="E47" s="29">
        <v>62.998398000000002</v>
      </c>
      <c r="F47" s="29">
        <v>64.767394999999993</v>
      </c>
      <c r="G47" s="29">
        <v>66.848404000000002</v>
      </c>
      <c r="H47" s="29">
        <v>68.897400000000005</v>
      </c>
      <c r="I47" s="29">
        <v>69.446395999999993</v>
      </c>
      <c r="J47" s="29">
        <v>71.995399000000006</v>
      </c>
      <c r="K47" s="29">
        <v>72.544394999999994</v>
      </c>
      <c r="L47" s="29">
        <v>80.193398000000002</v>
      </c>
      <c r="M47" s="29">
        <v>80.432395999999997</v>
      </c>
      <c r="N47" s="29">
        <v>80.671402</v>
      </c>
      <c r="O47" s="29">
        <v>80.910399999999996</v>
      </c>
      <c r="P47" s="29">
        <v>86.349411000000003</v>
      </c>
      <c r="Q47" s="29">
        <v>94.788405999999995</v>
      </c>
      <c r="R47" s="29">
        <v>94.788405999999995</v>
      </c>
      <c r="S47" s="29">
        <v>94.788405999999995</v>
      </c>
      <c r="T47" s="29">
        <v>94.788405999999995</v>
      </c>
      <c r="U47" s="29">
        <v>94.788405999999995</v>
      </c>
      <c r="V47" s="29">
        <v>94.788405999999995</v>
      </c>
      <c r="W47" s="29">
        <v>94.788405999999995</v>
      </c>
      <c r="X47" s="29">
        <v>94.788405999999995</v>
      </c>
      <c r="Y47" s="29">
        <v>94.788405999999995</v>
      </c>
      <c r="Z47" s="29">
        <v>94.788405999999995</v>
      </c>
      <c r="AA47" s="29">
        <v>94.788405999999995</v>
      </c>
      <c r="AB47" s="29">
        <v>94.788405999999995</v>
      </c>
      <c r="AC47" s="29">
        <v>94.788405999999995</v>
      </c>
      <c r="AD47" s="29">
        <v>94.788405999999995</v>
      </c>
      <c r="AE47" s="29">
        <v>94.788405999999995</v>
      </c>
      <c r="AF47" s="29">
        <v>94.788405999999995</v>
      </c>
      <c r="AG47" s="30" t="s">
        <v>130</v>
      </c>
    </row>
    <row r="48" spans="1:33" x14ac:dyDescent="0.25">
      <c r="B48" s="25" t="s">
        <v>156</v>
      </c>
    </row>
    <row r="49" spans="1:33" x14ac:dyDescent="0.25">
      <c r="A49" s="21" t="s">
        <v>157</v>
      </c>
      <c r="B49" s="26" t="s">
        <v>135</v>
      </c>
      <c r="C49" s="27" t="s">
        <v>130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8" t="s">
        <v>130</v>
      </c>
    </row>
    <row r="50" spans="1:33" ht="15" customHeight="1" x14ac:dyDescent="0.25">
      <c r="A50" s="21" t="s">
        <v>158</v>
      </c>
      <c r="B50" s="26" t="s">
        <v>137</v>
      </c>
      <c r="C50" s="27" t="s">
        <v>130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8" t="s">
        <v>130</v>
      </c>
    </row>
    <row r="51" spans="1:33" ht="15" customHeight="1" x14ac:dyDescent="0.25">
      <c r="A51" s="21" t="s">
        <v>159</v>
      </c>
      <c r="B51" s="26" t="s">
        <v>115</v>
      </c>
      <c r="C51" s="27" t="s">
        <v>130</v>
      </c>
      <c r="D51" s="27">
        <v>0</v>
      </c>
      <c r="E51" s="27">
        <v>0</v>
      </c>
      <c r="F51" s="27">
        <v>17.377974999999999</v>
      </c>
      <c r="G51" s="27">
        <v>36.302962999999998</v>
      </c>
      <c r="H51" s="27">
        <v>45.228755999999997</v>
      </c>
      <c r="I51" s="27">
        <v>69.049460999999994</v>
      </c>
      <c r="J51" s="27">
        <v>81.040999999999997</v>
      </c>
      <c r="K51" s="27">
        <v>93.334350999999998</v>
      </c>
      <c r="L51" s="27">
        <v>100.113541</v>
      </c>
      <c r="M51" s="27">
        <v>107.831276</v>
      </c>
      <c r="N51" s="27">
        <v>119.800774</v>
      </c>
      <c r="O51" s="27">
        <v>128.796738</v>
      </c>
      <c r="P51" s="27">
        <v>136.42164600000001</v>
      </c>
      <c r="Q51" s="27">
        <v>146.308685</v>
      </c>
      <c r="R51" s="27">
        <v>154.499878</v>
      </c>
      <c r="S51" s="27">
        <v>159.20739699999999</v>
      </c>
      <c r="T51" s="27">
        <v>163.93267800000001</v>
      </c>
      <c r="U51" s="27">
        <v>168.871872</v>
      </c>
      <c r="V51" s="27">
        <v>173.506516</v>
      </c>
      <c r="W51" s="27">
        <v>178.243484</v>
      </c>
      <c r="X51" s="27">
        <v>183.38119499999999</v>
      </c>
      <c r="Y51" s="27">
        <v>191.20193499999999</v>
      </c>
      <c r="Z51" s="27">
        <v>200.49298099999999</v>
      </c>
      <c r="AA51" s="27">
        <v>206.479691</v>
      </c>
      <c r="AB51" s="27">
        <v>212.609634</v>
      </c>
      <c r="AC51" s="27">
        <v>219.71803299999999</v>
      </c>
      <c r="AD51" s="27">
        <v>222.62240600000001</v>
      </c>
      <c r="AE51" s="27">
        <v>227.14033499999999</v>
      </c>
      <c r="AF51" s="27">
        <v>230.86956799999999</v>
      </c>
      <c r="AG51" s="28" t="s">
        <v>130</v>
      </c>
    </row>
    <row r="52" spans="1:33" ht="15" customHeight="1" x14ac:dyDescent="0.25">
      <c r="A52" s="21" t="s">
        <v>160</v>
      </c>
      <c r="B52" s="26" t="s">
        <v>117</v>
      </c>
      <c r="C52" s="27" t="s">
        <v>130</v>
      </c>
      <c r="D52" s="27">
        <v>11.449007</v>
      </c>
      <c r="E52" s="27">
        <v>25.158871000000001</v>
      </c>
      <c r="F52" s="27">
        <v>34.193153000000002</v>
      </c>
      <c r="G52" s="27">
        <v>50.473618000000002</v>
      </c>
      <c r="H52" s="27">
        <v>54.335391999999999</v>
      </c>
      <c r="I52" s="27">
        <v>61.996676999999998</v>
      </c>
      <c r="J52" s="27">
        <v>66.777634000000006</v>
      </c>
      <c r="K52" s="27">
        <v>72.369101999999998</v>
      </c>
      <c r="L52" s="27">
        <v>75.733199999999997</v>
      </c>
      <c r="M52" s="27">
        <v>79.412002999999999</v>
      </c>
      <c r="N52" s="27">
        <v>85.158455000000004</v>
      </c>
      <c r="O52" s="27">
        <v>89.549858</v>
      </c>
      <c r="P52" s="27">
        <v>94.181731999999997</v>
      </c>
      <c r="Q52" s="27">
        <v>99.995223999999993</v>
      </c>
      <c r="R52" s="27">
        <v>104.29418200000001</v>
      </c>
      <c r="S52" s="27">
        <v>108.749008</v>
      </c>
      <c r="T52" s="27">
        <v>115.289192</v>
      </c>
      <c r="U52" s="27">
        <v>119.499786</v>
      </c>
      <c r="V52" s="27">
        <v>127.26625799999999</v>
      </c>
      <c r="W52" s="27">
        <v>132.778503</v>
      </c>
      <c r="X52" s="27">
        <v>137.77578700000001</v>
      </c>
      <c r="Y52" s="27">
        <v>142.634186</v>
      </c>
      <c r="Z52" s="27">
        <v>150.886078</v>
      </c>
      <c r="AA52" s="27">
        <v>158.343796</v>
      </c>
      <c r="AB52" s="27">
        <v>165.14836099999999</v>
      </c>
      <c r="AC52" s="27">
        <v>174.431702</v>
      </c>
      <c r="AD52" s="27">
        <v>186.03587300000001</v>
      </c>
      <c r="AE52" s="27">
        <v>191.31230199999999</v>
      </c>
      <c r="AF52" s="27">
        <v>205.092285</v>
      </c>
      <c r="AG52" s="28" t="s">
        <v>130</v>
      </c>
    </row>
    <row r="53" spans="1:33" ht="15" customHeight="1" x14ac:dyDescent="0.25">
      <c r="A53" s="21" t="s">
        <v>161</v>
      </c>
      <c r="B53" s="26" t="s">
        <v>148</v>
      </c>
      <c r="C53" s="27" t="s">
        <v>130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8" t="s">
        <v>130</v>
      </c>
    </row>
    <row r="54" spans="1:33" ht="15" customHeight="1" x14ac:dyDescent="0.25">
      <c r="A54" s="21" t="s">
        <v>162</v>
      </c>
      <c r="B54" s="26" t="s">
        <v>121</v>
      </c>
      <c r="C54" s="27" t="s">
        <v>130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8" t="s">
        <v>130</v>
      </c>
    </row>
    <row r="55" spans="1:33" ht="15" customHeight="1" x14ac:dyDescent="0.25">
      <c r="A55" s="21" t="s">
        <v>163</v>
      </c>
      <c r="B55" s="26" t="s">
        <v>123</v>
      </c>
      <c r="C55" s="27" t="s">
        <v>130</v>
      </c>
      <c r="D55" s="27">
        <v>0.38794299999999998</v>
      </c>
      <c r="E55" s="27">
        <v>0.38794299999999998</v>
      </c>
      <c r="F55" s="27">
        <v>0.40805599999999997</v>
      </c>
      <c r="G55" s="27">
        <v>0.40805599999999997</v>
      </c>
      <c r="H55" s="27">
        <v>0.63732800000000001</v>
      </c>
      <c r="I55" s="27">
        <v>1.1950339999999999</v>
      </c>
      <c r="J55" s="27">
        <v>1.5389440000000001</v>
      </c>
      <c r="K55" s="27">
        <v>1.9825459999999999</v>
      </c>
      <c r="L55" s="27">
        <v>2.0016370000000001</v>
      </c>
      <c r="M55" s="27">
        <v>3.50827</v>
      </c>
      <c r="N55" s="27">
        <v>3.5166909999999998</v>
      </c>
      <c r="O55" s="27">
        <v>3.5733670000000002</v>
      </c>
      <c r="P55" s="27">
        <v>3.7318470000000001</v>
      </c>
      <c r="Q55" s="27">
        <v>3.8716930000000001</v>
      </c>
      <c r="R55" s="27">
        <v>4.0498010000000004</v>
      </c>
      <c r="S55" s="27">
        <v>4.0883459999999996</v>
      </c>
      <c r="T55" s="27">
        <v>4.0883459999999996</v>
      </c>
      <c r="U55" s="27">
        <v>4.4282089999999998</v>
      </c>
      <c r="V55" s="27">
        <v>4.9746410000000001</v>
      </c>
      <c r="W55" s="27">
        <v>5.1004829999999997</v>
      </c>
      <c r="X55" s="27">
        <v>5.4936639999999999</v>
      </c>
      <c r="Y55" s="27">
        <v>5.9869289999999999</v>
      </c>
      <c r="Z55" s="27">
        <v>6.0092930000000004</v>
      </c>
      <c r="AA55" s="27">
        <v>7.6337279999999996</v>
      </c>
      <c r="AB55" s="27">
        <v>8.1974149999999995</v>
      </c>
      <c r="AC55" s="27">
        <v>8.8309499999999996</v>
      </c>
      <c r="AD55" s="27">
        <v>9.7303999999999995</v>
      </c>
      <c r="AE55" s="27">
        <v>9.7785309999999992</v>
      </c>
      <c r="AF55" s="27">
        <v>9.9600539999999995</v>
      </c>
      <c r="AG55" s="28" t="s">
        <v>130</v>
      </c>
    </row>
    <row r="56" spans="1:33" ht="15" customHeight="1" x14ac:dyDescent="0.25">
      <c r="A56" s="21" t="s">
        <v>164</v>
      </c>
      <c r="B56" s="26" t="s">
        <v>125</v>
      </c>
      <c r="C56" s="27" t="s">
        <v>130</v>
      </c>
      <c r="D56" s="27">
        <v>0</v>
      </c>
      <c r="E56" s="27">
        <v>0</v>
      </c>
      <c r="F56" s="27">
        <v>2.5569999999999998E-3</v>
      </c>
      <c r="G56" s="27">
        <v>4.7479999999999996E-3</v>
      </c>
      <c r="H56" s="27">
        <v>4.7479999999999996E-3</v>
      </c>
      <c r="I56" s="27">
        <v>4.7479999999999996E-3</v>
      </c>
      <c r="J56" s="27">
        <v>4.7479999999999996E-3</v>
      </c>
      <c r="K56" s="27">
        <v>4.7479999999999996E-3</v>
      </c>
      <c r="L56" s="27">
        <v>4.7479999999999996E-3</v>
      </c>
      <c r="M56" s="27">
        <v>4.7479999999999996E-3</v>
      </c>
      <c r="N56" s="27">
        <v>4.7479999999999996E-3</v>
      </c>
      <c r="O56" s="27">
        <v>4.7479999999999996E-3</v>
      </c>
      <c r="P56" s="27">
        <v>4.7479999999999996E-3</v>
      </c>
      <c r="Q56" s="27">
        <v>4.7479999999999996E-3</v>
      </c>
      <c r="R56" s="27">
        <v>4.7479999999999996E-3</v>
      </c>
      <c r="S56" s="27">
        <v>4.7479999999999996E-3</v>
      </c>
      <c r="T56" s="27">
        <v>4.7479999999999996E-3</v>
      </c>
      <c r="U56" s="27">
        <v>4.7479999999999996E-3</v>
      </c>
      <c r="V56" s="27">
        <v>4.7479999999999996E-3</v>
      </c>
      <c r="W56" s="27">
        <v>5.7530000000000003E-3</v>
      </c>
      <c r="X56" s="27">
        <v>5.7530000000000003E-3</v>
      </c>
      <c r="Y56" s="27">
        <v>5.7530000000000003E-3</v>
      </c>
      <c r="Z56" s="27">
        <v>5.7530000000000003E-3</v>
      </c>
      <c r="AA56" s="27">
        <v>5.7530000000000003E-3</v>
      </c>
      <c r="AB56" s="27">
        <v>5.7530000000000003E-3</v>
      </c>
      <c r="AC56" s="27">
        <v>5.7530000000000003E-3</v>
      </c>
      <c r="AD56" s="27">
        <v>5.7530000000000003E-3</v>
      </c>
      <c r="AE56" s="27">
        <v>5.7530000000000003E-3</v>
      </c>
      <c r="AF56" s="27">
        <v>5.7530000000000003E-3</v>
      </c>
      <c r="AG56" s="28" t="s">
        <v>130</v>
      </c>
    </row>
    <row r="57" spans="1:33" ht="15" customHeight="1" x14ac:dyDescent="0.25">
      <c r="A57" s="21" t="s">
        <v>165</v>
      </c>
      <c r="B57" s="26" t="s">
        <v>127</v>
      </c>
      <c r="C57" s="27" t="s">
        <v>130</v>
      </c>
      <c r="D57" s="27">
        <v>0</v>
      </c>
      <c r="E57" s="27">
        <v>15.502046999999999</v>
      </c>
      <c r="F57" s="27">
        <v>33.830703999999997</v>
      </c>
      <c r="G57" s="27">
        <v>51.389705999999997</v>
      </c>
      <c r="H57" s="27">
        <v>58.387180000000001</v>
      </c>
      <c r="I57" s="27">
        <v>68.379822000000004</v>
      </c>
      <c r="J57" s="27">
        <v>76.885116999999994</v>
      </c>
      <c r="K57" s="27">
        <v>98.154083</v>
      </c>
      <c r="L57" s="27">
        <v>106.802582</v>
      </c>
      <c r="M57" s="27">
        <v>113.864311</v>
      </c>
      <c r="N57" s="27">
        <v>126.581284</v>
      </c>
      <c r="O57" s="27">
        <v>132.37191799999999</v>
      </c>
      <c r="P57" s="27">
        <v>139.146118</v>
      </c>
      <c r="Q57" s="27">
        <v>152.336411</v>
      </c>
      <c r="R57" s="27">
        <v>163.74465900000001</v>
      </c>
      <c r="S57" s="27">
        <v>171.070053</v>
      </c>
      <c r="T57" s="27">
        <v>174.763779</v>
      </c>
      <c r="U57" s="27">
        <v>179.38154599999999</v>
      </c>
      <c r="V57" s="27">
        <v>187.48931899999999</v>
      </c>
      <c r="W57" s="27">
        <v>194.24903900000001</v>
      </c>
      <c r="X57" s="27">
        <v>203.22280900000001</v>
      </c>
      <c r="Y57" s="27">
        <v>213.21916200000001</v>
      </c>
      <c r="Z57" s="27">
        <v>223.314987</v>
      </c>
      <c r="AA57" s="27">
        <v>234.514374</v>
      </c>
      <c r="AB57" s="27">
        <v>247.967422</v>
      </c>
      <c r="AC57" s="27">
        <v>257.90301499999998</v>
      </c>
      <c r="AD57" s="27">
        <v>262.48037699999998</v>
      </c>
      <c r="AE57" s="27">
        <v>269.15472399999999</v>
      </c>
      <c r="AF57" s="27">
        <v>278.43557700000002</v>
      </c>
      <c r="AG57" s="28" t="s">
        <v>130</v>
      </c>
    </row>
    <row r="58" spans="1:33" ht="15" customHeight="1" x14ac:dyDescent="0.25">
      <c r="A58" s="21" t="s">
        <v>166</v>
      </c>
      <c r="B58" s="26" t="s">
        <v>154</v>
      </c>
      <c r="C58" s="27" t="s">
        <v>130</v>
      </c>
      <c r="D58" s="27">
        <v>0</v>
      </c>
      <c r="E58" s="27">
        <v>1.4066639999999999</v>
      </c>
      <c r="F58" s="27">
        <v>1.7270160000000001</v>
      </c>
      <c r="G58" s="27">
        <v>2.0334430000000001</v>
      </c>
      <c r="H58" s="27">
        <v>2.398342</v>
      </c>
      <c r="I58" s="27">
        <v>2.900115</v>
      </c>
      <c r="J58" s="27">
        <v>3.4319310000000001</v>
      </c>
      <c r="K58" s="27">
        <v>4.0720729999999996</v>
      </c>
      <c r="L58" s="27">
        <v>4.7172280000000004</v>
      </c>
      <c r="M58" s="27">
        <v>5.3679800000000002</v>
      </c>
      <c r="N58" s="27">
        <v>6.2395360000000002</v>
      </c>
      <c r="O58" s="27">
        <v>7.0548310000000001</v>
      </c>
      <c r="P58" s="27">
        <v>8.0500349999999994</v>
      </c>
      <c r="Q58" s="27">
        <v>9.2620290000000001</v>
      </c>
      <c r="R58" s="27">
        <v>10.580568</v>
      </c>
      <c r="S58" s="27">
        <v>11.906597</v>
      </c>
      <c r="T58" s="27">
        <v>13.289574</v>
      </c>
      <c r="U58" s="27">
        <v>14.791002000000001</v>
      </c>
      <c r="V58" s="27">
        <v>16.277266999999998</v>
      </c>
      <c r="W58" s="27">
        <v>17.700707999999999</v>
      </c>
      <c r="X58" s="27">
        <v>19.367348</v>
      </c>
      <c r="Y58" s="27">
        <v>21.070259</v>
      </c>
      <c r="Z58" s="27">
        <v>22.835100000000001</v>
      </c>
      <c r="AA58" s="27">
        <v>24.582397</v>
      </c>
      <c r="AB58" s="27">
        <v>26.379559</v>
      </c>
      <c r="AC58" s="27">
        <v>28.267868</v>
      </c>
      <c r="AD58" s="27">
        <v>29.958508999999999</v>
      </c>
      <c r="AE58" s="27">
        <v>31.640951000000001</v>
      </c>
      <c r="AF58" s="27">
        <v>33.440154999999997</v>
      </c>
      <c r="AG58" s="28" t="s">
        <v>130</v>
      </c>
    </row>
    <row r="59" spans="1:33" ht="15" customHeight="1" x14ac:dyDescent="0.25">
      <c r="A59" s="21" t="s">
        <v>167</v>
      </c>
      <c r="B59" s="25" t="s">
        <v>132</v>
      </c>
      <c r="C59" s="29" t="s">
        <v>130</v>
      </c>
      <c r="D59" s="29">
        <v>11.836949000000001</v>
      </c>
      <c r="E59" s="29">
        <v>42.455536000000002</v>
      </c>
      <c r="F59" s="29">
        <v>87.539458999999994</v>
      </c>
      <c r="G59" s="29">
        <v>140.61253400000001</v>
      </c>
      <c r="H59" s="29">
        <v>160.99179100000001</v>
      </c>
      <c r="I59" s="29">
        <v>203.525848</v>
      </c>
      <c r="J59" s="29">
        <v>229.67936700000001</v>
      </c>
      <c r="K59" s="29">
        <v>269.91687000000002</v>
      </c>
      <c r="L59" s="29">
        <v>289.37289399999997</v>
      </c>
      <c r="M59" s="29">
        <v>309.98855600000002</v>
      </c>
      <c r="N59" s="29">
        <v>341.301422</v>
      </c>
      <c r="O59" s="29">
        <v>361.35140999999999</v>
      </c>
      <c r="P59" s="29">
        <v>381.53610200000003</v>
      </c>
      <c r="Q59" s="29">
        <v>411.77868699999999</v>
      </c>
      <c r="R59" s="29">
        <v>437.17370599999998</v>
      </c>
      <c r="S59" s="29">
        <v>455.02612299999998</v>
      </c>
      <c r="T59" s="29">
        <v>471.36825599999997</v>
      </c>
      <c r="U59" s="29">
        <v>486.97717299999999</v>
      </c>
      <c r="V59" s="29">
        <v>509.51861600000001</v>
      </c>
      <c r="W59" s="29">
        <v>528.07788100000005</v>
      </c>
      <c r="X59" s="29">
        <v>549.24645999999996</v>
      </c>
      <c r="Y59" s="29">
        <v>574.11828600000001</v>
      </c>
      <c r="Z59" s="29">
        <v>603.544128</v>
      </c>
      <c r="AA59" s="29">
        <v>631.55957000000001</v>
      </c>
      <c r="AB59" s="29">
        <v>660.30810499999995</v>
      </c>
      <c r="AC59" s="29">
        <v>689.15734899999995</v>
      </c>
      <c r="AD59" s="29">
        <v>710.83325200000002</v>
      </c>
      <c r="AE59" s="29">
        <v>729.03253199999995</v>
      </c>
      <c r="AF59" s="29">
        <v>757.80304000000001</v>
      </c>
      <c r="AG59" s="30" t="s">
        <v>130</v>
      </c>
    </row>
    <row r="60" spans="1:33" ht="15" customHeight="1" x14ac:dyDescent="0.25">
      <c r="A60" s="21" t="s">
        <v>168</v>
      </c>
      <c r="B60" s="25" t="s">
        <v>169</v>
      </c>
      <c r="C60" s="29" t="s">
        <v>130</v>
      </c>
      <c r="D60" s="29">
        <v>50.654339</v>
      </c>
      <c r="E60" s="29">
        <v>105.453934</v>
      </c>
      <c r="F60" s="29">
        <v>152.30685399999999</v>
      </c>
      <c r="G60" s="29">
        <v>207.460938</v>
      </c>
      <c r="H60" s="29">
        <v>229.88919100000001</v>
      </c>
      <c r="I60" s="29">
        <v>272.97222900000003</v>
      </c>
      <c r="J60" s="29">
        <v>301.67477400000001</v>
      </c>
      <c r="K60" s="29">
        <v>342.46127300000001</v>
      </c>
      <c r="L60" s="29">
        <v>369.566284</v>
      </c>
      <c r="M60" s="29">
        <v>390.42095899999998</v>
      </c>
      <c r="N60" s="29">
        <v>421.97283900000002</v>
      </c>
      <c r="O60" s="29">
        <v>442.26181000000003</v>
      </c>
      <c r="P60" s="29">
        <v>467.88549799999998</v>
      </c>
      <c r="Q60" s="29">
        <v>506.56707799999998</v>
      </c>
      <c r="R60" s="29">
        <v>531.96209699999997</v>
      </c>
      <c r="S60" s="29">
        <v>549.81451400000003</v>
      </c>
      <c r="T60" s="29">
        <v>566.15667699999995</v>
      </c>
      <c r="U60" s="29">
        <v>581.76556400000004</v>
      </c>
      <c r="V60" s="29">
        <v>604.307007</v>
      </c>
      <c r="W60" s="29">
        <v>622.86627199999998</v>
      </c>
      <c r="X60" s="29">
        <v>644.034851</v>
      </c>
      <c r="Y60" s="29">
        <v>668.90667699999995</v>
      </c>
      <c r="Z60" s="29">
        <v>698.33252000000005</v>
      </c>
      <c r="AA60" s="29">
        <v>726.34796100000005</v>
      </c>
      <c r="AB60" s="29">
        <v>755.096497</v>
      </c>
      <c r="AC60" s="29">
        <v>783.94574</v>
      </c>
      <c r="AD60" s="29">
        <v>805.62164299999995</v>
      </c>
      <c r="AE60" s="29">
        <v>823.82092299999999</v>
      </c>
      <c r="AF60" s="29">
        <v>852.59143100000006</v>
      </c>
      <c r="AG60" s="30" t="s">
        <v>130</v>
      </c>
    </row>
    <row r="61" spans="1:33" ht="15" customHeight="1" x14ac:dyDescent="0.25"/>
    <row r="62" spans="1:33" ht="15" customHeight="1" x14ac:dyDescent="0.25">
      <c r="B62" s="25" t="s">
        <v>170</v>
      </c>
    </row>
    <row r="63" spans="1:33" ht="15" customHeight="1" x14ac:dyDescent="0.25">
      <c r="A63" s="21" t="s">
        <v>171</v>
      </c>
      <c r="B63" s="26" t="s">
        <v>135</v>
      </c>
      <c r="C63" s="27" t="s">
        <v>130</v>
      </c>
      <c r="D63" s="27">
        <v>9.8132990000000007</v>
      </c>
      <c r="E63" s="27">
        <v>18.804302</v>
      </c>
      <c r="F63" s="27">
        <v>26.918900000000001</v>
      </c>
      <c r="G63" s="27">
        <v>50.124991999999999</v>
      </c>
      <c r="H63" s="27">
        <v>56.838501000000001</v>
      </c>
      <c r="I63" s="27">
        <v>71.621612999999996</v>
      </c>
      <c r="J63" s="27">
        <v>86.232506000000001</v>
      </c>
      <c r="K63" s="27">
        <v>94.349502999999999</v>
      </c>
      <c r="L63" s="27">
        <v>99.126801</v>
      </c>
      <c r="M63" s="27">
        <v>100.9832</v>
      </c>
      <c r="N63" s="27">
        <v>105.023201</v>
      </c>
      <c r="O63" s="27">
        <v>110.35309599999999</v>
      </c>
      <c r="P63" s="27">
        <v>114.818901</v>
      </c>
      <c r="Q63" s="27">
        <v>116.434906</v>
      </c>
      <c r="R63" s="27">
        <v>118.195511</v>
      </c>
      <c r="S63" s="27">
        <v>118.58551799999999</v>
      </c>
      <c r="T63" s="27">
        <v>119.652512</v>
      </c>
      <c r="U63" s="27">
        <v>119.991516</v>
      </c>
      <c r="V63" s="27">
        <v>124.266518</v>
      </c>
      <c r="W63" s="27">
        <v>124.62751</v>
      </c>
      <c r="X63" s="27">
        <v>124.62751</v>
      </c>
      <c r="Y63" s="27">
        <v>124.62751</v>
      </c>
      <c r="Z63" s="27">
        <v>124.62751</v>
      </c>
      <c r="AA63" s="27">
        <v>127.141502</v>
      </c>
      <c r="AB63" s="27">
        <v>127.141502</v>
      </c>
      <c r="AC63" s="27">
        <v>127.141502</v>
      </c>
      <c r="AD63" s="27">
        <v>127.141502</v>
      </c>
      <c r="AE63" s="27">
        <v>127.141502</v>
      </c>
      <c r="AF63" s="27">
        <v>127.141502</v>
      </c>
      <c r="AG63" s="28" t="s">
        <v>130</v>
      </c>
    </row>
    <row r="64" spans="1:33" ht="15" customHeight="1" x14ac:dyDescent="0.25">
      <c r="A64" s="21" t="s">
        <v>172</v>
      </c>
      <c r="B64" s="26" t="s">
        <v>137</v>
      </c>
      <c r="C64" s="27" t="s">
        <v>130</v>
      </c>
      <c r="D64" s="27">
        <v>2.2204000000000002</v>
      </c>
      <c r="E64" s="27">
        <v>7.6055000000000001</v>
      </c>
      <c r="F64" s="27">
        <v>14.363802</v>
      </c>
      <c r="G64" s="27">
        <v>19.675405999999999</v>
      </c>
      <c r="H64" s="27">
        <v>22.988603999999999</v>
      </c>
      <c r="I64" s="27">
        <v>25.271301000000001</v>
      </c>
      <c r="J64" s="27">
        <v>26.031300999999999</v>
      </c>
      <c r="K64" s="27">
        <v>28.500896000000001</v>
      </c>
      <c r="L64" s="27">
        <v>28.500896000000001</v>
      </c>
      <c r="M64" s="27">
        <v>30.029495000000001</v>
      </c>
      <c r="N64" s="27">
        <v>30.272494999999999</v>
      </c>
      <c r="O64" s="27">
        <v>31.014595</v>
      </c>
      <c r="P64" s="27">
        <v>31.559597</v>
      </c>
      <c r="Q64" s="27">
        <v>32.509093999999997</v>
      </c>
      <c r="R64" s="27">
        <v>33.219096999999998</v>
      </c>
      <c r="S64" s="27">
        <v>33.469096999999998</v>
      </c>
      <c r="T64" s="27">
        <v>33.469096999999998</v>
      </c>
      <c r="U64" s="27">
        <v>33.469096999999998</v>
      </c>
      <c r="V64" s="27">
        <v>33.469096999999998</v>
      </c>
      <c r="W64" s="27">
        <v>33.469096999999998</v>
      </c>
      <c r="X64" s="27">
        <v>33.469096999999998</v>
      </c>
      <c r="Y64" s="27">
        <v>33.469096999999998</v>
      </c>
      <c r="Z64" s="27">
        <v>33.469096999999998</v>
      </c>
      <c r="AA64" s="27">
        <v>34.081263999999997</v>
      </c>
      <c r="AB64" s="27">
        <v>34.081263999999997</v>
      </c>
      <c r="AC64" s="27">
        <v>34.081263999999997</v>
      </c>
      <c r="AD64" s="27">
        <v>34.081263999999997</v>
      </c>
      <c r="AE64" s="27">
        <v>34.081263999999997</v>
      </c>
      <c r="AF64" s="27">
        <v>34.081263999999997</v>
      </c>
      <c r="AG64" s="28" t="s">
        <v>130</v>
      </c>
    </row>
    <row r="65" spans="1:33" ht="15" customHeight="1" x14ac:dyDescent="0.25">
      <c r="A65" s="21" t="s">
        <v>173</v>
      </c>
      <c r="B65" s="26" t="s">
        <v>115</v>
      </c>
      <c r="C65" s="27" t="s">
        <v>130</v>
      </c>
      <c r="D65" s="27">
        <v>0</v>
      </c>
      <c r="E65" s="27">
        <v>0.9385</v>
      </c>
      <c r="F65" s="27">
        <v>3.0577000000000001</v>
      </c>
      <c r="G65" s="27">
        <v>4.1091009999999999</v>
      </c>
      <c r="H65" s="27">
        <v>4.2102009999999996</v>
      </c>
      <c r="I65" s="27">
        <v>4.6602009999999998</v>
      </c>
      <c r="J65" s="27">
        <v>4.6602009999999998</v>
      </c>
      <c r="K65" s="27">
        <v>4.9022009999999998</v>
      </c>
      <c r="L65" s="27">
        <v>4.9022009999999998</v>
      </c>
      <c r="M65" s="27">
        <v>5.2142010000000001</v>
      </c>
      <c r="N65" s="27">
        <v>5.3170010000000003</v>
      </c>
      <c r="O65" s="27">
        <v>5.3170010000000003</v>
      </c>
      <c r="P65" s="27">
        <v>5.3170010000000003</v>
      </c>
      <c r="Q65" s="27">
        <v>5.5142009999999999</v>
      </c>
      <c r="R65" s="27">
        <v>6.2222999999999997</v>
      </c>
      <c r="S65" s="27">
        <v>6.2222999999999997</v>
      </c>
      <c r="T65" s="27">
        <v>6.2222999999999997</v>
      </c>
      <c r="U65" s="27">
        <v>6.2222999999999997</v>
      </c>
      <c r="V65" s="27">
        <v>6.8632999999999997</v>
      </c>
      <c r="W65" s="27">
        <v>6.8632999999999997</v>
      </c>
      <c r="X65" s="27">
        <v>7.5571010000000003</v>
      </c>
      <c r="Y65" s="27">
        <v>7.5571010000000003</v>
      </c>
      <c r="Z65" s="27">
        <v>8.0671009999999992</v>
      </c>
      <c r="AA65" s="27">
        <v>8.0671009999999992</v>
      </c>
      <c r="AB65" s="27">
        <v>8.0671009999999992</v>
      </c>
      <c r="AC65" s="27">
        <v>8.0671009999999992</v>
      </c>
      <c r="AD65" s="27">
        <v>8.0671009999999992</v>
      </c>
      <c r="AE65" s="27">
        <v>8.0671009999999992</v>
      </c>
      <c r="AF65" s="27">
        <v>8.0671009999999992</v>
      </c>
      <c r="AG65" s="28" t="s">
        <v>130</v>
      </c>
    </row>
    <row r="66" spans="1:33" x14ac:dyDescent="0.25">
      <c r="A66" s="21" t="s">
        <v>174</v>
      </c>
      <c r="B66" s="26" t="s">
        <v>117</v>
      </c>
      <c r="C66" s="27" t="s">
        <v>130</v>
      </c>
      <c r="D66" s="27">
        <v>0.80130000000000001</v>
      </c>
      <c r="E66" s="27">
        <v>1.3456999999999999</v>
      </c>
      <c r="F66" s="27">
        <v>1.4249000000000001</v>
      </c>
      <c r="G66" s="27">
        <v>1.5559000000000001</v>
      </c>
      <c r="H66" s="27">
        <v>2.2645010000000001</v>
      </c>
      <c r="I66" s="27">
        <v>2.9191009999999999</v>
      </c>
      <c r="J66" s="27">
        <v>2.934901</v>
      </c>
      <c r="K66" s="27">
        <v>2.934901</v>
      </c>
      <c r="L66" s="27">
        <v>2.9384009999999998</v>
      </c>
      <c r="M66" s="27">
        <v>3.0834000000000001</v>
      </c>
      <c r="N66" s="27">
        <v>3.8408009999999999</v>
      </c>
      <c r="O66" s="27">
        <v>3.8408009999999999</v>
      </c>
      <c r="P66" s="27">
        <v>3.8408009999999999</v>
      </c>
      <c r="Q66" s="27">
        <v>3.8578009999999998</v>
      </c>
      <c r="R66" s="27">
        <v>4.6738010000000001</v>
      </c>
      <c r="S66" s="27">
        <v>4.6738010000000001</v>
      </c>
      <c r="T66" s="27">
        <v>4.6738010000000001</v>
      </c>
      <c r="U66" s="27">
        <v>4.6753010000000002</v>
      </c>
      <c r="V66" s="27">
        <v>4.6753010000000002</v>
      </c>
      <c r="W66" s="27">
        <v>4.9011009999999997</v>
      </c>
      <c r="X66" s="27">
        <v>4.9331009999999997</v>
      </c>
      <c r="Y66" s="27">
        <v>4.9615010000000002</v>
      </c>
      <c r="Z66" s="27">
        <v>5.392601</v>
      </c>
      <c r="AA66" s="27">
        <v>5.5026999999999999</v>
      </c>
      <c r="AB66" s="27">
        <v>5.5426000000000002</v>
      </c>
      <c r="AC66" s="27">
        <v>5.5426000000000002</v>
      </c>
      <c r="AD66" s="27">
        <v>5.5426000000000002</v>
      </c>
      <c r="AE66" s="27">
        <v>5.5426000000000002</v>
      </c>
      <c r="AF66" s="27">
        <v>5.6570999999999998</v>
      </c>
      <c r="AG66" s="28" t="s">
        <v>130</v>
      </c>
    </row>
    <row r="67" spans="1:33" ht="15" customHeight="1" x14ac:dyDescent="0.25">
      <c r="A67" s="21" t="s">
        <v>175</v>
      </c>
      <c r="B67" s="26" t="s">
        <v>148</v>
      </c>
      <c r="C67" s="27" t="s">
        <v>130</v>
      </c>
      <c r="D67" s="27">
        <v>0.76849999999999996</v>
      </c>
      <c r="E67" s="27">
        <v>0.76849999999999996</v>
      </c>
      <c r="F67" s="27">
        <v>0.76849999999999996</v>
      </c>
      <c r="G67" s="27">
        <v>1.8905000000000001</v>
      </c>
      <c r="H67" s="27">
        <v>3.0085000000000002</v>
      </c>
      <c r="I67" s="27">
        <v>5.1795</v>
      </c>
      <c r="J67" s="27">
        <v>20.144200999999999</v>
      </c>
      <c r="K67" s="27">
        <v>20.144200999999999</v>
      </c>
      <c r="L67" s="27">
        <v>22.321200999999999</v>
      </c>
      <c r="M67" s="27">
        <v>23.195201999999998</v>
      </c>
      <c r="N67" s="27">
        <v>26.953700999999999</v>
      </c>
      <c r="O67" s="27">
        <v>42.922806000000001</v>
      </c>
      <c r="P67" s="27">
        <v>42.922806000000001</v>
      </c>
      <c r="Q67" s="27">
        <v>42.922806000000001</v>
      </c>
      <c r="R67" s="27">
        <v>42.922806000000001</v>
      </c>
      <c r="S67" s="27">
        <v>42.922806000000001</v>
      </c>
      <c r="T67" s="27">
        <v>42.922806000000001</v>
      </c>
      <c r="U67" s="27">
        <v>45.065609000000002</v>
      </c>
      <c r="V67" s="27">
        <v>45.065609000000002</v>
      </c>
      <c r="W67" s="27">
        <v>45.065609000000002</v>
      </c>
      <c r="X67" s="27">
        <v>45.065609000000002</v>
      </c>
      <c r="Y67" s="27">
        <v>46.003608999999997</v>
      </c>
      <c r="Z67" s="27">
        <v>46.003608999999997</v>
      </c>
      <c r="AA67" s="27">
        <v>46.604908000000002</v>
      </c>
      <c r="AB67" s="27">
        <v>49.120609000000002</v>
      </c>
      <c r="AC67" s="27">
        <v>49.120609000000002</v>
      </c>
      <c r="AD67" s="27">
        <v>49.120609000000002</v>
      </c>
      <c r="AE67" s="27">
        <v>49.120609000000002</v>
      </c>
      <c r="AF67" s="27">
        <v>49.120609000000002</v>
      </c>
      <c r="AG67" s="28" t="s">
        <v>130</v>
      </c>
    </row>
    <row r="68" spans="1:33" ht="15" customHeight="1" x14ac:dyDescent="0.25">
      <c r="A68" s="21" t="s">
        <v>176</v>
      </c>
      <c r="B68" s="26" t="s">
        <v>121</v>
      </c>
      <c r="C68" s="27" t="s">
        <v>130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8" t="s">
        <v>130</v>
      </c>
    </row>
    <row r="69" spans="1:33" ht="15" customHeight="1" x14ac:dyDescent="0.25">
      <c r="A69" s="21" t="s">
        <v>177</v>
      </c>
      <c r="B69" s="26" t="s">
        <v>123</v>
      </c>
      <c r="C69" s="27" t="s">
        <v>130</v>
      </c>
      <c r="D69" s="27">
        <v>0</v>
      </c>
      <c r="E69" s="27">
        <v>0</v>
      </c>
      <c r="F69" s="27">
        <v>1E-3</v>
      </c>
      <c r="G69" s="27">
        <v>1E-3</v>
      </c>
      <c r="H69" s="27">
        <v>1E-3</v>
      </c>
      <c r="I69" s="27">
        <v>1E-3</v>
      </c>
      <c r="J69" s="27">
        <v>1E-3</v>
      </c>
      <c r="K69" s="27">
        <v>1E-3</v>
      </c>
      <c r="L69" s="27">
        <v>1E-3</v>
      </c>
      <c r="M69" s="27">
        <v>1E-3</v>
      </c>
      <c r="N69" s="27">
        <v>1E-3</v>
      </c>
      <c r="O69" s="27">
        <v>1E-3</v>
      </c>
      <c r="P69" s="27">
        <v>1E-3</v>
      </c>
      <c r="Q69" s="27">
        <v>1E-3</v>
      </c>
      <c r="R69" s="27">
        <v>1E-3</v>
      </c>
      <c r="S69" s="27">
        <v>3.0000000000000001E-3</v>
      </c>
      <c r="T69" s="27">
        <v>3.0000000000000001E-3</v>
      </c>
      <c r="U69" s="27">
        <v>3.0000000000000001E-3</v>
      </c>
      <c r="V69" s="27">
        <v>3.0000000000000001E-3</v>
      </c>
      <c r="W69" s="27">
        <v>3.0000000000000001E-3</v>
      </c>
      <c r="X69" s="27">
        <v>3.0000000000000001E-3</v>
      </c>
      <c r="Y69" s="27">
        <v>3.0000000000000001E-3</v>
      </c>
      <c r="Z69" s="27">
        <v>3.0000000000000001E-3</v>
      </c>
      <c r="AA69" s="27">
        <v>3.0000000000000001E-3</v>
      </c>
      <c r="AB69" s="27">
        <v>3.0000000000000001E-3</v>
      </c>
      <c r="AC69" s="27">
        <v>3.0000000000000001E-3</v>
      </c>
      <c r="AD69" s="27">
        <v>3.0000000000000001E-3</v>
      </c>
      <c r="AE69" s="27">
        <v>3.0000000000000001E-3</v>
      </c>
      <c r="AF69" s="27">
        <v>3.0000000000000001E-3</v>
      </c>
      <c r="AG69" s="28" t="s">
        <v>130</v>
      </c>
    </row>
    <row r="70" spans="1:33" ht="15" customHeight="1" x14ac:dyDescent="0.25">
      <c r="A70" s="21" t="s">
        <v>178</v>
      </c>
      <c r="B70" s="26" t="s">
        <v>125</v>
      </c>
      <c r="C70" s="27" t="s">
        <v>130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1.1000000000000001E-3</v>
      </c>
      <c r="N70" s="27">
        <v>1.1000000000000001E-3</v>
      </c>
      <c r="O70" s="27">
        <v>1.1000000000000001E-3</v>
      </c>
      <c r="P70" s="27">
        <v>1.1000000000000001E-3</v>
      </c>
      <c r="Q70" s="27">
        <v>1.1000000000000001E-3</v>
      </c>
      <c r="R70" s="27">
        <v>1.1000000000000001E-3</v>
      </c>
      <c r="S70" s="27">
        <v>1.1000000000000001E-3</v>
      </c>
      <c r="T70" s="27">
        <v>1.1000000000000001E-3</v>
      </c>
      <c r="U70" s="27">
        <v>1.1000000000000001E-3</v>
      </c>
      <c r="V70" s="27">
        <v>1.1000000000000001E-3</v>
      </c>
      <c r="W70" s="27">
        <v>1.1000000000000001E-3</v>
      </c>
      <c r="X70" s="27">
        <v>1.1000000000000001E-3</v>
      </c>
      <c r="Y70" s="27">
        <v>1.1000000000000001E-3</v>
      </c>
      <c r="Z70" s="27">
        <v>1.1000000000000001E-3</v>
      </c>
      <c r="AA70" s="27">
        <v>1.1000000000000001E-3</v>
      </c>
      <c r="AB70" s="27">
        <v>1.1000000000000001E-3</v>
      </c>
      <c r="AC70" s="27">
        <v>1.1000000000000001E-3</v>
      </c>
      <c r="AD70" s="27">
        <v>1.1000000000000001E-3</v>
      </c>
      <c r="AE70" s="27">
        <v>1.1000000000000001E-3</v>
      </c>
      <c r="AF70" s="27">
        <v>1.1000000000000001E-3</v>
      </c>
      <c r="AG70" s="28" t="s">
        <v>130</v>
      </c>
    </row>
    <row r="71" spans="1:33" ht="15" customHeight="1" x14ac:dyDescent="0.25">
      <c r="A71" s="21" t="s">
        <v>179</v>
      </c>
      <c r="B71" s="26" t="s">
        <v>127</v>
      </c>
      <c r="C71" s="27" t="s">
        <v>130</v>
      </c>
      <c r="D71" s="27">
        <v>1.21E-2</v>
      </c>
      <c r="E71" s="27">
        <v>3.3500000000000002E-2</v>
      </c>
      <c r="F71" s="27">
        <v>5.33E-2</v>
      </c>
      <c r="G71" s="27">
        <v>0.1467</v>
      </c>
      <c r="H71" s="27">
        <v>0.2092</v>
      </c>
      <c r="I71" s="27">
        <v>0.28089999999999998</v>
      </c>
      <c r="J71" s="27">
        <v>0.59860000000000002</v>
      </c>
      <c r="K71" s="27">
        <v>0.7046</v>
      </c>
      <c r="L71" s="27">
        <v>0.92520000000000002</v>
      </c>
      <c r="M71" s="27">
        <v>0.92520000000000002</v>
      </c>
      <c r="N71" s="27">
        <v>0.92520000000000002</v>
      </c>
      <c r="O71" s="27">
        <v>0.92520000000000002</v>
      </c>
      <c r="P71" s="27">
        <v>0.98670000000000002</v>
      </c>
      <c r="Q71" s="27">
        <v>1.0017</v>
      </c>
      <c r="R71" s="27">
        <v>1.0017</v>
      </c>
      <c r="S71" s="27">
        <v>1.0017</v>
      </c>
      <c r="T71" s="27">
        <v>1.0017</v>
      </c>
      <c r="U71" s="27">
        <v>1.0017</v>
      </c>
      <c r="V71" s="27">
        <v>1.0117</v>
      </c>
      <c r="W71" s="27">
        <v>1.0117</v>
      </c>
      <c r="X71" s="27">
        <v>1.0117</v>
      </c>
      <c r="Y71" s="27">
        <v>1.0117</v>
      </c>
      <c r="Z71" s="27">
        <v>1.0915999999999999</v>
      </c>
      <c r="AA71" s="27">
        <v>1.0915999999999999</v>
      </c>
      <c r="AB71" s="27">
        <v>1.0963000000000001</v>
      </c>
      <c r="AC71" s="27">
        <v>1.1243000000000001</v>
      </c>
      <c r="AD71" s="27">
        <v>1.1375</v>
      </c>
      <c r="AE71" s="27">
        <v>1.1713</v>
      </c>
      <c r="AF71" s="27">
        <v>1.1713</v>
      </c>
      <c r="AG71" s="28" t="s">
        <v>130</v>
      </c>
    </row>
    <row r="72" spans="1:33" ht="15" customHeight="1" x14ac:dyDescent="0.25">
      <c r="A72" s="21" t="s">
        <v>180</v>
      </c>
      <c r="B72" s="25" t="s">
        <v>132</v>
      </c>
      <c r="C72" s="29" t="s">
        <v>130</v>
      </c>
      <c r="D72" s="29">
        <v>13.615594</v>
      </c>
      <c r="E72" s="29">
        <v>29.495998</v>
      </c>
      <c r="F72" s="29">
        <v>46.588093000000001</v>
      </c>
      <c r="G72" s="29">
        <v>77.503615999999994</v>
      </c>
      <c r="H72" s="29">
        <v>89.520515000000003</v>
      </c>
      <c r="I72" s="29">
        <v>109.933632</v>
      </c>
      <c r="J72" s="29">
        <v>140.602722</v>
      </c>
      <c r="K72" s="29">
        <v>151.53735399999999</v>
      </c>
      <c r="L72" s="29">
        <v>158.715744</v>
      </c>
      <c r="M72" s="29">
        <v>163.432816</v>
      </c>
      <c r="N72" s="29">
        <v>172.334518</v>
      </c>
      <c r="O72" s="29">
        <v>194.375641</v>
      </c>
      <c r="P72" s="29">
        <v>199.44795199999999</v>
      </c>
      <c r="Q72" s="29">
        <v>202.242615</v>
      </c>
      <c r="R72" s="29">
        <v>206.237289</v>
      </c>
      <c r="S72" s="29">
        <v>206.879288</v>
      </c>
      <c r="T72" s="29">
        <v>207.94627399999999</v>
      </c>
      <c r="U72" s="29">
        <v>210.42961099999999</v>
      </c>
      <c r="V72" s="29">
        <v>215.355591</v>
      </c>
      <c r="W72" s="29">
        <v>215.94238300000001</v>
      </c>
      <c r="X72" s="29">
        <v>216.66816700000001</v>
      </c>
      <c r="Y72" s="29">
        <v>217.63458299999999</v>
      </c>
      <c r="Z72" s="29">
        <v>218.655609</v>
      </c>
      <c r="AA72" s="29">
        <v>222.49316400000001</v>
      </c>
      <c r="AB72" s="29">
        <v>225.053482</v>
      </c>
      <c r="AC72" s="29">
        <v>225.08148199999999</v>
      </c>
      <c r="AD72" s="29">
        <v>225.09466599999999</v>
      </c>
      <c r="AE72" s="29">
        <v>225.128479</v>
      </c>
      <c r="AF72" s="29">
        <v>225.24298099999999</v>
      </c>
      <c r="AG72" s="30" t="s">
        <v>130</v>
      </c>
    </row>
    <row r="74" spans="1:33" ht="15" customHeight="1" x14ac:dyDescent="0.25">
      <c r="A74" s="21" t="s">
        <v>181</v>
      </c>
      <c r="B74" s="25" t="s">
        <v>182</v>
      </c>
      <c r="C74" s="29">
        <v>1107.3474120000001</v>
      </c>
      <c r="D74" s="29">
        <v>1144.4541019999999</v>
      </c>
      <c r="E74" s="29">
        <v>1183.4173579999999</v>
      </c>
      <c r="F74" s="29">
        <v>1213.229126</v>
      </c>
      <c r="G74" s="29">
        <v>1237.4985349999999</v>
      </c>
      <c r="H74" s="29">
        <v>1247.9411620000001</v>
      </c>
      <c r="I74" s="29">
        <v>1270.646362</v>
      </c>
      <c r="J74" s="29">
        <v>1268.714966</v>
      </c>
      <c r="K74" s="29">
        <v>1298.6116939999999</v>
      </c>
      <c r="L74" s="29">
        <v>1318.6717530000001</v>
      </c>
      <c r="M74" s="29">
        <v>1334.947876</v>
      </c>
      <c r="N74" s="29">
        <v>1357.694336</v>
      </c>
      <c r="O74" s="29">
        <v>1356.0349120000001</v>
      </c>
      <c r="P74" s="29">
        <v>1376.6741939999999</v>
      </c>
      <c r="Q74" s="29">
        <v>1412.7395019999999</v>
      </c>
      <c r="R74" s="29">
        <v>1434.272461</v>
      </c>
      <c r="S74" s="29">
        <v>1451.509399</v>
      </c>
      <c r="T74" s="29">
        <v>1466.811279</v>
      </c>
      <c r="U74" s="29">
        <v>1479.9368899999999</v>
      </c>
      <c r="V74" s="29">
        <v>1497.596313</v>
      </c>
      <c r="W74" s="29">
        <v>1515.727539</v>
      </c>
      <c r="X74" s="29">
        <v>1536.2855219999999</v>
      </c>
      <c r="Y74" s="29">
        <v>1560.3017580000001</v>
      </c>
      <c r="Z74" s="29">
        <v>1588.80249</v>
      </c>
      <c r="AA74" s="29">
        <v>1613.0842290000001</v>
      </c>
      <c r="AB74" s="29">
        <v>1639.3264160000001</v>
      </c>
      <c r="AC74" s="29">
        <v>1668.2017820000001</v>
      </c>
      <c r="AD74" s="29">
        <v>1689.8983149999999</v>
      </c>
      <c r="AE74" s="29">
        <v>1708.10437</v>
      </c>
      <c r="AF74" s="29">
        <v>1736.8229980000001</v>
      </c>
      <c r="AG74" s="30">
        <v>1.5640999999999999E-2</v>
      </c>
    </row>
    <row r="75" spans="1:33" ht="15" customHeight="1" x14ac:dyDescent="0.25"/>
    <row r="76" spans="1:33" ht="15" customHeight="1" x14ac:dyDescent="0.25">
      <c r="B76" s="25" t="s">
        <v>183</v>
      </c>
    </row>
    <row r="77" spans="1:33" ht="15" customHeight="1" x14ac:dyDescent="0.25">
      <c r="A77" s="21" t="s">
        <v>184</v>
      </c>
      <c r="B77" s="26" t="s">
        <v>135</v>
      </c>
      <c r="C77" s="27">
        <v>1.737735</v>
      </c>
      <c r="D77" s="27">
        <v>1.738694</v>
      </c>
      <c r="E77" s="27">
        <v>1.7368410000000001</v>
      </c>
      <c r="F77" s="27">
        <v>1.733808</v>
      </c>
      <c r="G77" s="27">
        <v>1.720213</v>
      </c>
      <c r="H77" s="27">
        <v>1.7114510000000001</v>
      </c>
      <c r="I77" s="27">
        <v>1.701336</v>
      </c>
      <c r="J77" s="27">
        <v>1.6925110000000001</v>
      </c>
      <c r="K77" s="27">
        <v>1.6825909999999999</v>
      </c>
      <c r="L77" s="27">
        <v>1.671889</v>
      </c>
      <c r="M77" s="27">
        <v>1.6616390000000001</v>
      </c>
      <c r="N77" s="27">
        <v>1.6514599999999999</v>
      </c>
      <c r="O77" s="27">
        <v>1.6411579999999999</v>
      </c>
      <c r="P77" s="27">
        <v>1.631502</v>
      </c>
      <c r="Q77" s="27">
        <v>1.622366</v>
      </c>
      <c r="R77" s="27">
        <v>1.6133420000000001</v>
      </c>
      <c r="S77" s="27">
        <v>1.6047659999999999</v>
      </c>
      <c r="T77" s="27">
        <v>1.5966849999999999</v>
      </c>
      <c r="U77" s="27">
        <v>1.5879319999999999</v>
      </c>
      <c r="V77" s="27">
        <v>1.5788549999999999</v>
      </c>
      <c r="W77" s="27">
        <v>1.5713269999999999</v>
      </c>
      <c r="X77" s="27">
        <v>1.563882</v>
      </c>
      <c r="Y77" s="27">
        <v>1.5563819999999999</v>
      </c>
      <c r="Z77" s="27">
        <v>1.548162</v>
      </c>
      <c r="AA77" s="27">
        <v>1.5392790000000001</v>
      </c>
      <c r="AB77" s="27">
        <v>1.5313369999999999</v>
      </c>
      <c r="AC77" s="27">
        <v>1.5242450000000001</v>
      </c>
      <c r="AD77" s="27">
        <v>1.5162329999999999</v>
      </c>
      <c r="AE77" s="27">
        <v>1.5072749999999999</v>
      </c>
      <c r="AF77" s="27">
        <v>1.49942</v>
      </c>
      <c r="AG77" s="28">
        <v>-5.0730000000000003E-3</v>
      </c>
    </row>
    <row r="78" spans="1:33" ht="15" customHeight="1" x14ac:dyDescent="0.25">
      <c r="A78" s="21" t="s">
        <v>185</v>
      </c>
      <c r="B78" s="26" t="s">
        <v>186</v>
      </c>
      <c r="C78" s="27">
        <v>0.53763399999999995</v>
      </c>
      <c r="D78" s="27">
        <v>0.53806500000000002</v>
      </c>
      <c r="E78" s="27">
        <v>0.53833399999999998</v>
      </c>
      <c r="F78" s="27">
        <v>0.53860799999999998</v>
      </c>
      <c r="G78" s="27">
        <v>0.53837500000000005</v>
      </c>
      <c r="H78" s="27">
        <v>0.53838200000000003</v>
      </c>
      <c r="I78" s="27">
        <v>0.53833799999999998</v>
      </c>
      <c r="J78" s="27">
        <v>0.53832400000000002</v>
      </c>
      <c r="K78" s="27">
        <v>0.53830100000000003</v>
      </c>
      <c r="L78" s="27">
        <v>0.53823500000000002</v>
      </c>
      <c r="M78" s="27">
        <v>0.53818500000000002</v>
      </c>
      <c r="N78" s="27">
        <v>0.53811699999999996</v>
      </c>
      <c r="O78" s="27">
        <v>0.53803999999999996</v>
      </c>
      <c r="P78" s="27">
        <v>0.53798000000000001</v>
      </c>
      <c r="Q78" s="27">
        <v>0.53794600000000004</v>
      </c>
      <c r="R78" s="27">
        <v>0.53792399999999996</v>
      </c>
      <c r="S78" s="27">
        <v>0.53793000000000002</v>
      </c>
      <c r="T78" s="27">
        <v>0.53795999999999999</v>
      </c>
      <c r="U78" s="27">
        <v>0.53798299999999999</v>
      </c>
      <c r="V78" s="27">
        <v>0.53797300000000003</v>
      </c>
      <c r="W78" s="27">
        <v>0.53806900000000002</v>
      </c>
      <c r="X78" s="27">
        <v>0.53817199999999998</v>
      </c>
      <c r="Y78" s="27">
        <v>0.53829099999999996</v>
      </c>
      <c r="Z78" s="27">
        <v>0.53836399999999995</v>
      </c>
      <c r="AA78" s="27">
        <v>0.53841099999999997</v>
      </c>
      <c r="AB78" s="27">
        <v>0.53852900000000004</v>
      </c>
      <c r="AC78" s="27">
        <v>0.53873099999999996</v>
      </c>
      <c r="AD78" s="27">
        <v>0.53887600000000002</v>
      </c>
      <c r="AE78" s="27">
        <v>0.53893999999999997</v>
      </c>
      <c r="AF78" s="27">
        <v>0.53909300000000004</v>
      </c>
      <c r="AG78" s="28">
        <v>9.2999999999999997E-5</v>
      </c>
    </row>
    <row r="79" spans="1:33" x14ac:dyDescent="0.25">
      <c r="A79" s="21" t="s">
        <v>187</v>
      </c>
      <c r="B79" s="26" t="s">
        <v>188</v>
      </c>
      <c r="C79" s="27">
        <v>18.692056999999998</v>
      </c>
      <c r="D79" s="27">
        <v>19.04044</v>
      </c>
      <c r="E79" s="27">
        <v>19.358844999999999</v>
      </c>
      <c r="F79" s="27">
        <v>19.652363000000001</v>
      </c>
      <c r="G79" s="27">
        <v>19.892752000000002</v>
      </c>
      <c r="H79" s="27">
        <v>20.176468</v>
      </c>
      <c r="I79" s="27">
        <v>20.454052000000001</v>
      </c>
      <c r="J79" s="27">
        <v>20.74757</v>
      </c>
      <c r="K79" s="27">
        <v>21.036545</v>
      </c>
      <c r="L79" s="27">
        <v>21.324646000000001</v>
      </c>
      <c r="M79" s="27">
        <v>21.596243000000001</v>
      </c>
      <c r="N79" s="27">
        <v>21.865811999999998</v>
      </c>
      <c r="O79" s="27">
        <v>22.141113000000001</v>
      </c>
      <c r="P79" s="27">
        <v>22.428249000000001</v>
      </c>
      <c r="Q79" s="27">
        <v>22.721298000000001</v>
      </c>
      <c r="R79" s="27">
        <v>23.025019</v>
      </c>
      <c r="S79" s="27">
        <v>23.341774000000001</v>
      </c>
      <c r="T79" s="27">
        <v>23.670781999999999</v>
      </c>
      <c r="U79" s="27">
        <v>24.006181999999999</v>
      </c>
      <c r="V79" s="27">
        <v>24.355854000000001</v>
      </c>
      <c r="W79" s="27">
        <v>24.729209999999998</v>
      </c>
      <c r="X79" s="27">
        <v>25.122185000000002</v>
      </c>
      <c r="Y79" s="27">
        <v>25.53145</v>
      </c>
      <c r="Z79" s="27">
        <v>25.943038999999999</v>
      </c>
      <c r="AA79" s="27">
        <v>26.361231</v>
      </c>
      <c r="AB79" s="27">
        <v>26.817833</v>
      </c>
      <c r="AC79" s="27">
        <v>27.298645</v>
      </c>
      <c r="AD79" s="27">
        <v>27.788685000000001</v>
      </c>
      <c r="AE79" s="27">
        <v>28.275282000000001</v>
      </c>
      <c r="AF79" s="27">
        <v>28.79776</v>
      </c>
      <c r="AG79" s="28">
        <v>1.5015000000000001E-2</v>
      </c>
    </row>
    <row r="80" spans="1:33" ht="15" customHeight="1" x14ac:dyDescent="0.25">
      <c r="A80" s="21" t="s">
        <v>189</v>
      </c>
      <c r="B80" s="26" t="s">
        <v>190</v>
      </c>
      <c r="C80" s="27">
        <v>2.6621999999999999</v>
      </c>
      <c r="D80" s="27">
        <v>2.6621999999999999</v>
      </c>
      <c r="E80" s="27">
        <v>2.6856</v>
      </c>
      <c r="F80" s="27">
        <v>2.7057000000000002</v>
      </c>
      <c r="G80" s="27">
        <v>2.7057000000000002</v>
      </c>
      <c r="H80" s="27">
        <v>2.7057000000000002</v>
      </c>
      <c r="I80" s="27">
        <v>2.7057000000000002</v>
      </c>
      <c r="J80" s="27">
        <v>2.7057000000000002</v>
      </c>
      <c r="K80" s="27">
        <v>2.7057000000000002</v>
      </c>
      <c r="L80" s="27">
        <v>2.7057000000000002</v>
      </c>
      <c r="M80" s="27">
        <v>2.7057000000000002</v>
      </c>
      <c r="N80" s="27">
        <v>2.7057000000000002</v>
      </c>
      <c r="O80" s="27">
        <v>2.7057000000000002</v>
      </c>
      <c r="P80" s="27">
        <v>2.7057000000000002</v>
      </c>
      <c r="Q80" s="27">
        <v>2.7057000000000002</v>
      </c>
      <c r="R80" s="27">
        <v>2.7057000000000002</v>
      </c>
      <c r="S80" s="27">
        <v>2.7057000000000002</v>
      </c>
      <c r="T80" s="27">
        <v>2.7057000000000002</v>
      </c>
      <c r="U80" s="27">
        <v>2.7057000000000002</v>
      </c>
      <c r="V80" s="27">
        <v>2.7057000000000002</v>
      </c>
      <c r="W80" s="27">
        <v>2.7057000000000002</v>
      </c>
      <c r="X80" s="27">
        <v>2.7057000000000002</v>
      </c>
      <c r="Y80" s="27">
        <v>2.7057000000000002</v>
      </c>
      <c r="Z80" s="27">
        <v>2.7057000000000002</v>
      </c>
      <c r="AA80" s="27">
        <v>2.7057000000000002</v>
      </c>
      <c r="AB80" s="27">
        <v>2.7057000000000002</v>
      </c>
      <c r="AC80" s="27">
        <v>2.7057000000000002</v>
      </c>
      <c r="AD80" s="27">
        <v>2.7057000000000002</v>
      </c>
      <c r="AE80" s="27">
        <v>2.7057000000000002</v>
      </c>
      <c r="AF80" s="27">
        <v>2.7057000000000002</v>
      </c>
      <c r="AG80" s="28">
        <v>5.5900000000000004E-4</v>
      </c>
    </row>
    <row r="81" spans="1:34" x14ac:dyDescent="0.25">
      <c r="A81" s="21" t="s">
        <v>191</v>
      </c>
      <c r="B81" s="26" t="s">
        <v>127</v>
      </c>
      <c r="C81" s="27">
        <v>47.050167000000002</v>
      </c>
      <c r="D81" s="27">
        <v>51.926022000000003</v>
      </c>
      <c r="E81" s="27">
        <v>56.827331999999998</v>
      </c>
      <c r="F81" s="27">
        <v>61.162941000000004</v>
      </c>
      <c r="G81" s="27">
        <v>64.470862999999994</v>
      </c>
      <c r="H81" s="27">
        <v>67.854163999999997</v>
      </c>
      <c r="I81" s="27">
        <v>71.312591999999995</v>
      </c>
      <c r="J81" s="27">
        <v>74.357276999999996</v>
      </c>
      <c r="K81" s="27">
        <v>77.204284999999999</v>
      </c>
      <c r="L81" s="27">
        <v>79.650542999999999</v>
      </c>
      <c r="M81" s="27">
        <v>83.425537000000006</v>
      </c>
      <c r="N81" s="27">
        <v>86.367310000000003</v>
      </c>
      <c r="O81" s="27">
        <v>89.794632000000007</v>
      </c>
      <c r="P81" s="27">
        <v>93.512062</v>
      </c>
      <c r="Q81" s="27">
        <v>95.996071000000001</v>
      </c>
      <c r="R81" s="27">
        <v>100.704437</v>
      </c>
      <c r="S81" s="27">
        <v>105.34116400000001</v>
      </c>
      <c r="T81" s="27">
        <v>109.30231499999999</v>
      </c>
      <c r="U81" s="27">
        <v>114.04599</v>
      </c>
      <c r="V81" s="27">
        <v>119.402405</v>
      </c>
      <c r="W81" s="27">
        <v>124.312805</v>
      </c>
      <c r="X81" s="27">
        <v>129.96890300000001</v>
      </c>
      <c r="Y81" s="27">
        <v>135.87994399999999</v>
      </c>
      <c r="Z81" s="27">
        <v>141.283783</v>
      </c>
      <c r="AA81" s="27">
        <v>147.18150299999999</v>
      </c>
      <c r="AB81" s="27">
        <v>154.768845</v>
      </c>
      <c r="AC81" s="27">
        <v>160.80114699999999</v>
      </c>
      <c r="AD81" s="27">
        <v>168.109894</v>
      </c>
      <c r="AE81" s="27">
        <v>175.18626399999999</v>
      </c>
      <c r="AF81" s="27">
        <v>182.278595</v>
      </c>
      <c r="AG81" s="28">
        <v>4.7808000000000003E-2</v>
      </c>
    </row>
    <row r="82" spans="1:34" ht="15" customHeight="1" x14ac:dyDescent="0.25">
      <c r="A82" s="21" t="s">
        <v>192</v>
      </c>
      <c r="B82" s="26" t="s">
        <v>193</v>
      </c>
      <c r="C82" s="27">
        <v>0.88580000000000003</v>
      </c>
      <c r="D82" s="27">
        <v>0.88580000000000003</v>
      </c>
      <c r="E82" s="27">
        <v>0.93579999999999997</v>
      </c>
      <c r="F82" s="27">
        <v>0.93579999999999997</v>
      </c>
      <c r="G82" s="27">
        <v>0.93579999999999997</v>
      </c>
      <c r="H82" s="27">
        <v>0.93579999999999997</v>
      </c>
      <c r="I82" s="27">
        <v>0.93579999999999997</v>
      </c>
      <c r="J82" s="27">
        <v>0.93579999999999997</v>
      </c>
      <c r="K82" s="27">
        <v>0.93579999999999997</v>
      </c>
      <c r="L82" s="27">
        <v>0.93579999999999997</v>
      </c>
      <c r="M82" s="27">
        <v>0.93579999999999997</v>
      </c>
      <c r="N82" s="27">
        <v>0.93579999999999997</v>
      </c>
      <c r="O82" s="27">
        <v>0.93579999999999997</v>
      </c>
      <c r="P82" s="27">
        <v>0.93579999999999997</v>
      </c>
      <c r="Q82" s="27">
        <v>0.93579999999999997</v>
      </c>
      <c r="R82" s="27">
        <v>0.93579999999999997</v>
      </c>
      <c r="S82" s="27">
        <v>0.93579999999999997</v>
      </c>
      <c r="T82" s="27">
        <v>0.93579999999999997</v>
      </c>
      <c r="U82" s="27">
        <v>0.93579999999999997</v>
      </c>
      <c r="V82" s="27">
        <v>0.93579999999999997</v>
      </c>
      <c r="W82" s="27">
        <v>0.93579999999999997</v>
      </c>
      <c r="X82" s="27">
        <v>0.93579999999999997</v>
      </c>
      <c r="Y82" s="27">
        <v>0.93579999999999997</v>
      </c>
      <c r="Z82" s="27">
        <v>0.93579999999999997</v>
      </c>
      <c r="AA82" s="27">
        <v>0.93579999999999997</v>
      </c>
      <c r="AB82" s="27">
        <v>0.93579999999999997</v>
      </c>
      <c r="AC82" s="27">
        <v>0.93579999999999997</v>
      </c>
      <c r="AD82" s="27">
        <v>0.93579999999999997</v>
      </c>
      <c r="AE82" s="27">
        <v>0.93579999999999997</v>
      </c>
      <c r="AF82" s="27">
        <v>0.93579999999999997</v>
      </c>
      <c r="AG82" s="28">
        <v>1.895E-3</v>
      </c>
    </row>
    <row r="83" spans="1:34" ht="15" customHeight="1" x14ac:dyDescent="0.25">
      <c r="A83" s="21" t="s">
        <v>194</v>
      </c>
      <c r="B83" s="25" t="s">
        <v>132</v>
      </c>
      <c r="C83" s="29">
        <v>71.56559</v>
      </c>
      <c r="D83" s="29">
        <v>76.791222000000005</v>
      </c>
      <c r="E83" s="29">
        <v>82.082747999999995</v>
      </c>
      <c r="F83" s="29">
        <v>86.729218000000003</v>
      </c>
      <c r="G83" s="29">
        <v>90.263701999999995</v>
      </c>
      <c r="H83" s="29">
        <v>93.921966999999995</v>
      </c>
      <c r="I83" s="29">
        <v>97.647812000000002</v>
      </c>
      <c r="J83" s="29">
        <v>100.97718</v>
      </c>
      <c r="K83" s="29">
        <v>104.10322600000001</v>
      </c>
      <c r="L83" s="29">
        <v>106.826813</v>
      </c>
      <c r="M83" s="29">
        <v>110.86309799999999</v>
      </c>
      <c r="N83" s="29">
        <v>114.064201</v>
      </c>
      <c r="O83" s="29">
        <v>117.756439</v>
      </c>
      <c r="P83" s="29">
        <v>121.75129699999999</v>
      </c>
      <c r="Q83" s="29">
        <v>124.51918000000001</v>
      </c>
      <c r="R83" s="29">
        <v>129.52221700000001</v>
      </c>
      <c r="S83" s="29">
        <v>134.46713299999999</v>
      </c>
      <c r="T83" s="29">
        <v>138.74923699999999</v>
      </c>
      <c r="U83" s="29">
        <v>143.81958</v>
      </c>
      <c r="V83" s="29">
        <v>149.51658599999999</v>
      </c>
      <c r="W83" s="29">
        <v>154.79290800000001</v>
      </c>
      <c r="X83" s="29">
        <v>160.83462499999999</v>
      </c>
      <c r="Y83" s="29">
        <v>167.14756800000001</v>
      </c>
      <c r="Z83" s="29">
        <v>172.95483400000001</v>
      </c>
      <c r="AA83" s="29">
        <v>179.26191700000001</v>
      </c>
      <c r="AB83" s="29">
        <v>187.298035</v>
      </c>
      <c r="AC83" s="29">
        <v>193.80427599999999</v>
      </c>
      <c r="AD83" s="29">
        <v>201.59518399999999</v>
      </c>
      <c r="AE83" s="29">
        <v>209.149261</v>
      </c>
      <c r="AF83" s="29">
        <v>216.75636299999999</v>
      </c>
      <c r="AG83" s="30">
        <v>3.8952000000000001E-2</v>
      </c>
    </row>
    <row r="84" spans="1:34" ht="15" customHeight="1" x14ac:dyDescent="0.25"/>
    <row r="85" spans="1:34" ht="15" customHeight="1" x14ac:dyDescent="0.25">
      <c r="A85" s="21" t="s">
        <v>195</v>
      </c>
      <c r="B85" s="25" t="s">
        <v>196</v>
      </c>
      <c r="C85" s="29" t="s">
        <v>130</v>
      </c>
      <c r="D85" s="29">
        <v>5.2256289999999996</v>
      </c>
      <c r="E85" s="29">
        <v>10.520507</v>
      </c>
      <c r="F85" s="29">
        <v>15.170472999999999</v>
      </c>
      <c r="G85" s="29">
        <v>18.718782000000001</v>
      </c>
      <c r="H85" s="29">
        <v>22.385807</v>
      </c>
      <c r="I85" s="29">
        <v>26.121815000000002</v>
      </c>
      <c r="J85" s="29">
        <v>29.460024000000001</v>
      </c>
      <c r="K85" s="29">
        <v>32.596020000000003</v>
      </c>
      <c r="L85" s="29">
        <v>35.468696999999999</v>
      </c>
      <c r="M85" s="29">
        <v>39.515289000000003</v>
      </c>
      <c r="N85" s="29">
        <v>42.726619999999997</v>
      </c>
      <c r="O85" s="29">
        <v>46.429256000000002</v>
      </c>
      <c r="P85" s="29">
        <v>50.433815000000003</v>
      </c>
      <c r="Q85" s="29">
        <v>53.468674</v>
      </c>
      <c r="R85" s="29">
        <v>58.48077</v>
      </c>
      <c r="S85" s="29">
        <v>63.434249999999999</v>
      </c>
      <c r="T85" s="29">
        <v>67.724425999999994</v>
      </c>
      <c r="U85" s="29">
        <v>72.803534999999997</v>
      </c>
      <c r="V85" s="29">
        <v>78.509643999999994</v>
      </c>
      <c r="W85" s="29">
        <v>83.793480000000002</v>
      </c>
      <c r="X85" s="29">
        <v>89.842667000000006</v>
      </c>
      <c r="Y85" s="29">
        <v>96.163094000000001</v>
      </c>
      <c r="Z85" s="29">
        <v>101.9786</v>
      </c>
      <c r="AA85" s="29">
        <v>108.294533</v>
      </c>
      <c r="AB85" s="29">
        <v>116.338593</v>
      </c>
      <c r="AC85" s="29">
        <v>122.87876900000001</v>
      </c>
      <c r="AD85" s="29">
        <v>130.67775</v>
      </c>
      <c r="AE85" s="29">
        <v>138.24073799999999</v>
      </c>
      <c r="AF85" s="29">
        <v>145.85569799999999</v>
      </c>
      <c r="AG85" s="30" t="s">
        <v>130</v>
      </c>
    </row>
    <row r="86" spans="1:34" ht="15" customHeight="1" thickBot="1" x14ac:dyDescent="0.3"/>
    <row r="87" spans="1:34" ht="15" customHeight="1" x14ac:dyDescent="0.25">
      <c r="B87" s="40" t="s">
        <v>197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3"/>
    </row>
    <row r="88" spans="1:34" ht="15" customHeight="1" x14ac:dyDescent="0.25">
      <c r="B88" s="34" t="s">
        <v>198</v>
      </c>
    </row>
    <row r="89" spans="1:34" ht="15" customHeight="1" x14ac:dyDescent="0.25">
      <c r="B89" s="34" t="s">
        <v>199</v>
      </c>
    </row>
    <row r="90" spans="1:34" ht="15" customHeight="1" x14ac:dyDescent="0.25">
      <c r="B90" s="34" t="s">
        <v>200</v>
      </c>
    </row>
    <row r="91" spans="1:34" ht="15" customHeight="1" x14ac:dyDescent="0.25">
      <c r="B91" s="34" t="s">
        <v>201</v>
      </c>
    </row>
    <row r="92" spans="1:34" x14ac:dyDescent="0.25">
      <c r="B92" s="34" t="s">
        <v>202</v>
      </c>
    </row>
    <row r="93" spans="1:34" ht="15" customHeight="1" x14ac:dyDescent="0.25">
      <c r="B93" s="34" t="s">
        <v>203</v>
      </c>
    </row>
    <row r="94" spans="1:34" ht="15" customHeight="1" x14ac:dyDescent="0.25">
      <c r="B94" s="34" t="s">
        <v>204</v>
      </c>
    </row>
    <row r="95" spans="1:34" ht="15" customHeight="1" x14ac:dyDescent="0.25">
      <c r="B95" s="34" t="s">
        <v>205</v>
      </c>
    </row>
    <row r="96" spans="1:34" ht="15" customHeight="1" x14ac:dyDescent="0.25">
      <c r="B96" s="34" t="s">
        <v>206</v>
      </c>
    </row>
    <row r="97" spans="2:33" ht="15" customHeight="1" x14ac:dyDescent="0.25">
      <c r="B97" s="34" t="s">
        <v>207</v>
      </c>
    </row>
    <row r="98" spans="2:33" ht="15" customHeight="1" x14ac:dyDescent="0.25">
      <c r="B98" s="34" t="s">
        <v>208</v>
      </c>
    </row>
    <row r="99" spans="2:33" ht="15" customHeight="1" x14ac:dyDescent="0.25">
      <c r="B99" s="34" t="s">
        <v>209</v>
      </c>
    </row>
    <row r="100" spans="2:33" ht="15" customHeight="1" x14ac:dyDescent="0.25">
      <c r="B100" s="34" t="s">
        <v>210</v>
      </c>
    </row>
    <row r="101" spans="2:33" x14ac:dyDescent="0.25">
      <c r="B101" s="34" t="s">
        <v>211</v>
      </c>
    </row>
    <row r="102" spans="2:33" x14ac:dyDescent="0.25">
      <c r="B102" s="34" t="s">
        <v>212</v>
      </c>
    </row>
    <row r="103" spans="2:33" ht="15" customHeight="1" x14ac:dyDescent="0.25">
      <c r="B103" s="34" t="s">
        <v>213</v>
      </c>
    </row>
    <row r="104" spans="2:33" ht="15" customHeight="1" x14ac:dyDescent="0.25">
      <c r="B104" s="34" t="s">
        <v>214</v>
      </c>
    </row>
    <row r="105" spans="2:33" ht="15" customHeight="1" x14ac:dyDescent="0.25">
      <c r="B105" s="34" t="s">
        <v>215</v>
      </c>
    </row>
    <row r="106" spans="2:33" ht="15" customHeight="1" x14ac:dyDescent="0.25">
      <c r="B106" s="34" t="s">
        <v>216</v>
      </c>
    </row>
    <row r="107" spans="2:33" ht="15" customHeight="1" x14ac:dyDescent="0.25">
      <c r="B107" s="34" t="s">
        <v>217</v>
      </c>
    </row>
    <row r="108" spans="2:33" ht="15" customHeight="1" x14ac:dyDescent="0.25">
      <c r="B108" s="34" t="s">
        <v>218</v>
      </c>
    </row>
    <row r="109" spans="2:33" ht="15" customHeight="1" x14ac:dyDescent="0.25">
      <c r="B109" s="34" t="s">
        <v>219</v>
      </c>
    </row>
    <row r="110" spans="2:33" ht="15" customHeight="1" x14ac:dyDescent="0.25">
      <c r="B110" s="34" t="s">
        <v>220</v>
      </c>
    </row>
    <row r="111" spans="2:33" ht="15" customHeight="1" x14ac:dyDescent="0.25">
      <c r="B111" s="34" t="s">
        <v>224</v>
      </c>
    </row>
    <row r="112" spans="2:33" ht="15" customHeight="1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 s="31">
        <v>1.6758165980733077E-6</v>
      </c>
      <c r="C4" s="31">
        <v>1.5561152426620363E-6</v>
      </c>
      <c r="D4" s="31">
        <v>1.5619421547859293E-6</v>
      </c>
      <c r="E4" s="31">
        <v>1.5763105021599844E-6</v>
      </c>
      <c r="F4" s="31">
        <v>1.5220604602709279E-6</v>
      </c>
      <c r="G4" s="31">
        <v>1.4930439913144747E-6</v>
      </c>
      <c r="H4" s="31">
        <v>1.4826955158517886E-6</v>
      </c>
      <c r="I4" s="31">
        <v>1.4723121676832467E-6</v>
      </c>
      <c r="J4" s="31">
        <v>1.4648129508012721E-6</v>
      </c>
      <c r="K4" s="31">
        <v>1.457524555277426E-6</v>
      </c>
      <c r="L4" s="31">
        <v>1.4551944244770661E-6</v>
      </c>
      <c r="M4" s="31">
        <v>1.4435279192453329E-6</v>
      </c>
      <c r="N4" s="31">
        <v>1.4321514915213993E-6</v>
      </c>
      <c r="O4" s="31">
        <v>1.4272415730492128E-6</v>
      </c>
      <c r="P4" s="31">
        <v>1.4060714629102974E-6</v>
      </c>
      <c r="Q4" s="31">
        <v>1.3906537641145837E-6</v>
      </c>
      <c r="R4" s="31">
        <v>1.3870468167430065E-6</v>
      </c>
      <c r="S4" s="31">
        <v>1.3810193865604432E-6</v>
      </c>
      <c r="T4" s="31">
        <v>1.3749887861318929E-6</v>
      </c>
      <c r="U4" s="31">
        <v>1.3665543466837881E-6</v>
      </c>
      <c r="V4" s="31">
        <v>1.3575143902521882E-6</v>
      </c>
      <c r="W4" s="31">
        <v>1.3517215582726544E-6</v>
      </c>
      <c r="X4" s="31">
        <v>1.3379365361601857E-6</v>
      </c>
      <c r="Y4" s="31">
        <v>1.3304571333156295E-6</v>
      </c>
      <c r="Z4" s="31">
        <v>1.3269254792862405E-6</v>
      </c>
      <c r="AA4" s="31">
        <v>1.3093179330750863E-6</v>
      </c>
      <c r="AB4" s="31">
        <v>1.3037589067370854E-6</v>
      </c>
      <c r="AC4" s="31">
        <v>1.2969722026406633E-6</v>
      </c>
      <c r="AD4" s="31">
        <v>1.295933154518462E-6</v>
      </c>
      <c r="AE4" s="31">
        <v>1.2943947926533267E-6</v>
      </c>
    </row>
    <row r="5" spans="1:31" x14ac:dyDescent="0.25">
      <c r="A5" t="s">
        <v>63</v>
      </c>
      <c r="B5" s="31">
        <v>4.0668342934857433E-6</v>
      </c>
      <c r="C5" s="31">
        <v>2.9893570992890424E-6</v>
      </c>
      <c r="D5" s="31">
        <v>2.678215506339092E-6</v>
      </c>
      <c r="E5" s="31">
        <v>2.3975218923523336E-6</v>
      </c>
      <c r="F5" s="31">
        <v>2.257714836730206E-6</v>
      </c>
      <c r="G5" s="31">
        <v>2.2175742340205038E-6</v>
      </c>
      <c r="H5" s="31">
        <v>2.2453372756577915E-6</v>
      </c>
      <c r="I5" s="31">
        <v>2.3460587510018078E-6</v>
      </c>
      <c r="J5" s="31">
        <v>2.3739884166907922E-6</v>
      </c>
      <c r="K5" s="31">
        <v>2.413458574756467E-6</v>
      </c>
      <c r="L5" s="31">
        <v>2.4255692214711881E-6</v>
      </c>
      <c r="M5" s="31">
        <v>2.4302939214773286E-6</v>
      </c>
      <c r="N5" s="31">
        <v>2.4964823646855365E-6</v>
      </c>
      <c r="O5" s="31">
        <v>2.48974948949711E-6</v>
      </c>
      <c r="P5" s="31">
        <v>2.454694473957648E-6</v>
      </c>
      <c r="Q5" s="31">
        <v>2.4403521705126314E-6</v>
      </c>
      <c r="R5" s="31">
        <v>2.4251072543136433E-6</v>
      </c>
      <c r="S5" s="31">
        <v>2.4019591461271133E-6</v>
      </c>
      <c r="T5" s="31">
        <v>2.410147415283669E-6</v>
      </c>
      <c r="U5" s="31">
        <v>2.3875749892473108E-6</v>
      </c>
      <c r="V5" s="31">
        <v>2.3635961298646486E-6</v>
      </c>
      <c r="W5" s="31">
        <v>2.3169816694497248E-6</v>
      </c>
      <c r="X5" s="31">
        <v>2.2991671102923567E-6</v>
      </c>
      <c r="Y5" s="31">
        <v>2.2834562784985787E-6</v>
      </c>
      <c r="Z5" s="31">
        <v>2.2754251571443331E-6</v>
      </c>
      <c r="AA5" s="31">
        <v>2.2574605573716941E-6</v>
      </c>
      <c r="AB5" s="31">
        <v>2.2467302843174664E-6</v>
      </c>
      <c r="AC5" s="31">
        <v>2.223109153349108E-6</v>
      </c>
      <c r="AD5" s="31">
        <v>2.2168027093830305E-6</v>
      </c>
      <c r="AE5" s="31">
        <v>2.2160738278677927E-6</v>
      </c>
    </row>
    <row r="6" spans="1:31" x14ac:dyDescent="0.25">
      <c r="A6" t="s">
        <v>24</v>
      </c>
      <c r="B6" s="31">
        <v>5.6594056580326965E-7</v>
      </c>
      <c r="C6" s="31">
        <v>5.6676894793705564E-7</v>
      </c>
      <c r="D6" s="31">
        <v>5.6842650189207649E-7</v>
      </c>
      <c r="E6" s="31">
        <v>5.6925488402586248E-7</v>
      </c>
      <c r="F6" s="31">
        <v>5.7091164829343457E-7</v>
      </c>
      <c r="G6" s="31">
        <v>5.7174082011466943E-7</v>
      </c>
      <c r="H6" s="31">
        <v>5.7339758438224142E-7</v>
      </c>
      <c r="I6" s="31">
        <v>5.7422675620347628E-7</v>
      </c>
      <c r="J6" s="31">
        <v>5.7588352047104826E-7</v>
      </c>
      <c r="K6" s="31">
        <v>5.7754107442606911E-7</v>
      </c>
      <c r="L6" s="31">
        <v>5.7836945655985532E-7</v>
      </c>
      <c r="M6" s="31">
        <v>5.8002701051487606E-7</v>
      </c>
      <c r="N6" s="31">
        <v>5.8168377478244826E-7</v>
      </c>
      <c r="O6" s="31">
        <v>5.8251215691623414E-7</v>
      </c>
      <c r="P6" s="31">
        <v>5.8416971087125489E-7</v>
      </c>
      <c r="Q6" s="31">
        <v>5.8582726482627585E-7</v>
      </c>
      <c r="R6" s="31">
        <v>5.8665564696006184E-7</v>
      </c>
      <c r="S6" s="31">
        <v>5.8831320091508269E-7</v>
      </c>
      <c r="T6" s="31">
        <v>5.8996996518265478E-7</v>
      </c>
      <c r="U6" s="31">
        <v>5.9162751913767553E-7</v>
      </c>
      <c r="V6" s="31">
        <v>5.9328428340524772E-7</v>
      </c>
      <c r="W6" s="31">
        <v>5.9494183736026847E-7</v>
      </c>
      <c r="X6" s="31">
        <v>5.9659860162784056E-7</v>
      </c>
      <c r="Y6" s="31">
        <v>5.9825615558286141E-7</v>
      </c>
      <c r="Z6" s="31">
        <v>5.9991370953788226E-7</v>
      </c>
      <c r="AA6" s="31">
        <v>6.0157047380545435E-7</v>
      </c>
      <c r="AB6" s="31">
        <v>6.032280277604751E-7</v>
      </c>
      <c r="AC6" s="31">
        <v>6.0488479202804729E-7</v>
      </c>
      <c r="AD6" s="31">
        <v>6.0654234598306804E-7</v>
      </c>
      <c r="AE6" s="31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 s="31">
        <v>1.2226988054612117E-7</v>
      </c>
      <c r="C9" s="31">
        <v>1.1353630525860353E-7</v>
      </c>
      <c r="D9" s="31">
        <v>1.1396144476978886E-7</v>
      </c>
      <c r="E9" s="31">
        <v>1.1500977912755252E-7</v>
      </c>
      <c r="F9" s="31">
        <v>1.1105162156483166E-7</v>
      </c>
      <c r="G9" s="31">
        <v>1.0893454013882436E-7</v>
      </c>
      <c r="H9" s="31">
        <v>1.0817950115656827E-7</v>
      </c>
      <c r="I9" s="31">
        <v>1.0742191781379913E-7</v>
      </c>
      <c r="J9" s="31">
        <v>1.0687476465073661E-7</v>
      </c>
      <c r="K9" s="31">
        <v>1.063429933035032E-7</v>
      </c>
      <c r="L9" s="31">
        <v>1.061729837601293E-7</v>
      </c>
      <c r="M9" s="31">
        <v>1.0532177951575392E-7</v>
      </c>
      <c r="N9" s="31">
        <v>1.0449173972473731E-7</v>
      </c>
      <c r="O9" s="31">
        <v>1.0413350532977091E-7</v>
      </c>
      <c r="P9" s="31">
        <v>1.0258890501920627E-7</v>
      </c>
      <c r="Q9" s="31">
        <v>1.0146400854054905E-7</v>
      </c>
      <c r="R9" s="31">
        <v>1.0120084070657131E-7</v>
      </c>
      <c r="S9" s="31">
        <v>1.0076107112243578E-7</v>
      </c>
      <c r="T9" s="31">
        <v>1.0032107023279907E-7</v>
      </c>
      <c r="U9" s="31">
        <v>9.9705681946885837E-8</v>
      </c>
      <c r="V9" s="31">
        <v>9.9046114310245499E-8</v>
      </c>
      <c r="W9" s="31">
        <v>9.8623461333197973E-8</v>
      </c>
      <c r="X9" s="31">
        <v>9.7617687187653053E-8</v>
      </c>
      <c r="Y9" s="31">
        <v>9.7071979683972991E-8</v>
      </c>
      <c r="Z9" s="31">
        <v>9.6814305355648465E-8</v>
      </c>
      <c r="AA9" s="31">
        <v>9.5529634602044938E-8</v>
      </c>
      <c r="AB9" s="31">
        <v>9.5124040405710119E-8</v>
      </c>
      <c r="AC9" s="31">
        <v>9.4628873154039819E-8</v>
      </c>
      <c r="AD9" s="31">
        <v>9.4553062776025143E-8</v>
      </c>
      <c r="AE9" s="31">
        <v>9.44408217815732E-8</v>
      </c>
    </row>
    <row r="10" spans="1:31" x14ac:dyDescent="0.25">
      <c r="A10" t="s">
        <v>63</v>
      </c>
      <c r="B10" s="31">
        <v>2.9672181540453928E-7</v>
      </c>
      <c r="C10" s="31">
        <v>2.1810759951894303E-7</v>
      </c>
      <c r="D10" s="31">
        <v>1.9540628157838873E-7</v>
      </c>
      <c r="E10" s="31">
        <v>1.7492648999995571E-7</v>
      </c>
      <c r="F10" s="31">
        <v>1.6472597521207514E-7</v>
      </c>
      <c r="G10" s="31">
        <v>1.617972617096505E-7</v>
      </c>
      <c r="H10" s="31">
        <v>1.6382289135700625E-7</v>
      </c>
      <c r="I10" s="31">
        <v>1.7117166852802894E-7</v>
      </c>
      <c r="J10" s="31">
        <v>1.7320945529503635E-7</v>
      </c>
      <c r="K10" s="31">
        <v>1.7608925223545041E-7</v>
      </c>
      <c r="L10" s="31">
        <v>1.7697286165240432E-7</v>
      </c>
      <c r="M10" s="31">
        <v>1.7731758225371071E-7</v>
      </c>
      <c r="N10" s="31">
        <v>1.8214678197276448E-7</v>
      </c>
      <c r="O10" s="31">
        <v>1.8165554215214967E-7</v>
      </c>
      <c r="P10" s="31">
        <v>1.7909788007416318E-7</v>
      </c>
      <c r="Q10" s="31">
        <v>1.7805144591723065E-7</v>
      </c>
      <c r="R10" s="31">
        <v>1.7693915589412851E-7</v>
      </c>
      <c r="S10" s="31">
        <v>1.7525023812944604E-7</v>
      </c>
      <c r="T10" s="31">
        <v>1.7584766549279991E-7</v>
      </c>
      <c r="U10" s="31">
        <v>1.7420075028843045E-7</v>
      </c>
      <c r="V10" s="31">
        <v>1.7245121977553234E-7</v>
      </c>
      <c r="W10" s="31">
        <v>1.6905016472379967E-7</v>
      </c>
      <c r="X10" s="31">
        <v>1.6775039002133077E-7</v>
      </c>
      <c r="Y10" s="31">
        <v>1.6660410615654867E-7</v>
      </c>
      <c r="Z10" s="31">
        <v>1.6601814451267669E-7</v>
      </c>
      <c r="AA10" s="31">
        <v>1.6470742264085323E-7</v>
      </c>
      <c r="AB10" s="31">
        <v>1.6392452718196109E-7</v>
      </c>
      <c r="AC10" s="31">
        <v>1.6220109702547141E-7</v>
      </c>
      <c r="AD10" s="31">
        <v>1.6174097021249581E-7</v>
      </c>
      <c r="AE10" s="31">
        <v>1.6168779001610508E-7</v>
      </c>
    </row>
    <row r="11" spans="1:31" x14ac:dyDescent="0.25">
      <c r="A11" t="s">
        <v>24</v>
      </c>
      <c r="B11" s="31">
        <v>4.1291800938435987E-8</v>
      </c>
      <c r="C11" s="31">
        <v>4.1352240836609217E-8</v>
      </c>
      <c r="D11" s="31">
        <v>4.1473178249636492E-8</v>
      </c>
      <c r="E11" s="31">
        <v>4.1533618147809715E-8</v>
      </c>
      <c r="F11" s="31">
        <v>4.165449794415618E-8</v>
      </c>
      <c r="G11" s="31">
        <v>4.171499545901022E-8</v>
      </c>
      <c r="H11" s="31">
        <v>4.1835875255356672E-8</v>
      </c>
      <c r="I11" s="31">
        <v>4.1896372770210725E-8</v>
      </c>
      <c r="J11" s="31">
        <v>4.2017252566557177E-8</v>
      </c>
      <c r="K11" s="31">
        <v>4.2138189979584452E-8</v>
      </c>
      <c r="L11" s="31">
        <v>4.2198629877757688E-8</v>
      </c>
      <c r="M11" s="31">
        <v>4.231956729078495E-8</v>
      </c>
      <c r="N11" s="31">
        <v>4.2440447087131422E-8</v>
      </c>
      <c r="O11" s="31">
        <v>4.2500886985304645E-8</v>
      </c>
      <c r="P11" s="31">
        <v>4.2621824398331907E-8</v>
      </c>
      <c r="Q11" s="31">
        <v>4.2742761811359189E-8</v>
      </c>
      <c r="R11" s="31">
        <v>4.2803201709532419E-8</v>
      </c>
      <c r="S11" s="31">
        <v>4.2924139122559688E-8</v>
      </c>
      <c r="T11" s="31">
        <v>4.3045018918906153E-8</v>
      </c>
      <c r="U11" s="31">
        <v>4.3165956331933415E-8</v>
      </c>
      <c r="V11" s="31">
        <v>4.3286836128279881E-8</v>
      </c>
      <c r="W11" s="31">
        <v>4.3407773541307149E-8</v>
      </c>
      <c r="X11" s="31">
        <v>4.3528653337653608E-8</v>
      </c>
      <c r="Y11" s="31">
        <v>4.3649590750680884E-8</v>
      </c>
      <c r="Z11" s="31">
        <v>4.3770528163708153E-8</v>
      </c>
      <c r="AA11" s="31">
        <v>4.3891407960054618E-8</v>
      </c>
      <c r="AB11" s="31">
        <v>4.401234537308188E-8</v>
      </c>
      <c r="AC11" s="31">
        <v>4.4133225169428345E-8</v>
      </c>
      <c r="AD11" s="31">
        <v>4.4254162582455614E-8</v>
      </c>
      <c r="AE11" s="3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 s="31">
        <f t="shared" ref="C14:AE16" si="0">C4+C9</f>
        <v>1.6696515479206399E-6</v>
      </c>
      <c r="D14" s="31">
        <f t="shared" si="0"/>
        <v>1.6759035995557181E-6</v>
      </c>
      <c r="E14" s="31">
        <f t="shared" si="0"/>
        <v>1.691320281287537E-6</v>
      </c>
      <c r="F14" s="31">
        <f t="shared" si="0"/>
        <v>1.6331120818357595E-6</v>
      </c>
      <c r="G14" s="31">
        <f t="shared" si="0"/>
        <v>1.601978531453299E-6</v>
      </c>
      <c r="H14" s="31">
        <f t="shared" si="0"/>
        <v>1.5908750170083568E-6</v>
      </c>
      <c r="I14" s="31">
        <f t="shared" si="0"/>
        <v>1.5797340854970459E-6</v>
      </c>
      <c r="J14" s="31">
        <f t="shared" si="0"/>
        <v>1.5716877154520087E-6</v>
      </c>
      <c r="K14" s="31">
        <f t="shared" si="0"/>
        <v>1.5638675485809293E-6</v>
      </c>
      <c r="L14" s="31">
        <f t="shared" si="0"/>
        <v>1.5613674082371954E-6</v>
      </c>
      <c r="M14" s="31">
        <f t="shared" si="0"/>
        <v>1.5488496987610868E-6</v>
      </c>
      <c r="N14" s="31">
        <f t="shared" si="0"/>
        <v>1.5366432312461366E-6</v>
      </c>
      <c r="O14" s="31">
        <f t="shared" si="0"/>
        <v>1.5313750783789838E-6</v>
      </c>
      <c r="P14" s="31">
        <f t="shared" si="0"/>
        <v>1.5086603679295036E-6</v>
      </c>
      <c r="Q14" s="31">
        <f t="shared" si="0"/>
        <v>1.4921177726551327E-6</v>
      </c>
      <c r="R14" s="31">
        <f t="shared" si="0"/>
        <v>1.4882476574495777E-6</v>
      </c>
      <c r="S14" s="31">
        <f t="shared" si="0"/>
        <v>1.4817804576828789E-6</v>
      </c>
      <c r="T14" s="31">
        <f t="shared" si="0"/>
        <v>1.475309856364692E-6</v>
      </c>
      <c r="U14" s="31">
        <f t="shared" si="0"/>
        <v>1.4662600286306739E-6</v>
      </c>
      <c r="V14" s="31">
        <f t="shared" si="0"/>
        <v>1.4565605045624337E-6</v>
      </c>
      <c r="W14" s="31">
        <f t="shared" si="0"/>
        <v>1.4503450196058524E-6</v>
      </c>
      <c r="X14" s="31">
        <f t="shared" si="0"/>
        <v>1.4355542233478387E-6</v>
      </c>
      <c r="Y14" s="31">
        <f t="shared" si="0"/>
        <v>1.4275291129996025E-6</v>
      </c>
      <c r="Z14" s="31">
        <f t="shared" si="0"/>
        <v>1.4237397846418891E-6</v>
      </c>
      <c r="AA14" s="31">
        <f t="shared" si="0"/>
        <v>1.4048475676771312E-6</v>
      </c>
      <c r="AB14" s="31">
        <f t="shared" si="0"/>
        <v>1.3988829471427955E-6</v>
      </c>
      <c r="AC14" s="31">
        <f t="shared" si="0"/>
        <v>1.3916010757947032E-6</v>
      </c>
      <c r="AD14" s="31">
        <f t="shared" si="0"/>
        <v>1.3904862172944873E-6</v>
      </c>
      <c r="AE14" s="31">
        <f t="shared" si="0"/>
        <v>1.3888356144348999E-6</v>
      </c>
    </row>
    <row r="15" spans="1:31" x14ac:dyDescent="0.25">
      <c r="A15" t="s">
        <v>63</v>
      </c>
      <c r="B15" s="31">
        <f t="shared" ref="B15:Q16" si="1">B5+B10</f>
        <v>4.3635561088902829E-6</v>
      </c>
      <c r="C15" s="31">
        <f t="shared" si="1"/>
        <v>3.2074646988079854E-6</v>
      </c>
      <c r="D15" s="31">
        <f t="shared" si="1"/>
        <v>2.8736217879174809E-6</v>
      </c>
      <c r="E15" s="31">
        <f t="shared" si="1"/>
        <v>2.5724483823522891E-6</v>
      </c>
      <c r="F15" s="31">
        <f t="shared" si="1"/>
        <v>2.4224408119422812E-6</v>
      </c>
      <c r="G15" s="31">
        <f t="shared" si="1"/>
        <v>2.3793714957301543E-6</v>
      </c>
      <c r="H15" s="31">
        <f t="shared" si="1"/>
        <v>2.4091601670147979E-6</v>
      </c>
      <c r="I15" s="31">
        <f t="shared" si="1"/>
        <v>2.5172304195298366E-6</v>
      </c>
      <c r="J15" s="31">
        <f t="shared" si="1"/>
        <v>2.5471978719858286E-6</v>
      </c>
      <c r="K15" s="31">
        <f t="shared" si="1"/>
        <v>2.5895478269919175E-6</v>
      </c>
      <c r="L15" s="31">
        <f t="shared" si="1"/>
        <v>2.6025420831235922E-6</v>
      </c>
      <c r="M15" s="31">
        <f t="shared" si="1"/>
        <v>2.6076115037310391E-6</v>
      </c>
      <c r="N15" s="31">
        <f t="shared" si="1"/>
        <v>2.678629146658301E-6</v>
      </c>
      <c r="O15" s="31">
        <f t="shared" si="1"/>
        <v>2.6714050316492597E-6</v>
      </c>
      <c r="P15" s="31">
        <f t="shared" si="1"/>
        <v>2.6337923540318113E-6</v>
      </c>
      <c r="Q15" s="31">
        <f t="shared" si="1"/>
        <v>2.6184036164298622E-6</v>
      </c>
      <c r="R15" s="31">
        <f t="shared" si="0"/>
        <v>2.6020464102077719E-6</v>
      </c>
      <c r="S15" s="31">
        <f t="shared" si="0"/>
        <v>2.5772093842565593E-6</v>
      </c>
      <c r="T15" s="31">
        <f t="shared" si="0"/>
        <v>2.585995080776469E-6</v>
      </c>
      <c r="U15" s="31">
        <f t="shared" si="0"/>
        <v>2.5617757395357411E-6</v>
      </c>
      <c r="V15" s="31">
        <f t="shared" si="0"/>
        <v>2.5360473496401808E-6</v>
      </c>
      <c r="W15" s="31">
        <f t="shared" si="0"/>
        <v>2.4860318341735245E-6</v>
      </c>
      <c r="X15" s="31">
        <f t="shared" si="0"/>
        <v>2.4669175003136872E-6</v>
      </c>
      <c r="Y15" s="31">
        <f t="shared" si="0"/>
        <v>2.4500603846551274E-6</v>
      </c>
      <c r="Z15" s="31">
        <f t="shared" si="0"/>
        <v>2.4414433016570099E-6</v>
      </c>
      <c r="AA15" s="31">
        <f t="shared" si="0"/>
        <v>2.4221679800125473E-6</v>
      </c>
      <c r="AB15" s="31">
        <f t="shared" si="0"/>
        <v>2.4106548114994277E-6</v>
      </c>
      <c r="AC15" s="31">
        <f t="shared" si="0"/>
        <v>2.3853102503745795E-6</v>
      </c>
      <c r="AD15" s="31">
        <f t="shared" si="0"/>
        <v>2.3785436795955263E-6</v>
      </c>
      <c r="AE15" s="31">
        <f t="shared" si="0"/>
        <v>2.3777616178838979E-6</v>
      </c>
    </row>
    <row r="16" spans="1:31" x14ac:dyDescent="0.25">
      <c r="A16" t="s">
        <v>24</v>
      </c>
      <c r="B16" s="31">
        <f t="shared" si="1"/>
        <v>6.0723236674170564E-7</v>
      </c>
      <c r="C16" s="31">
        <f t="shared" si="0"/>
        <v>6.081211887736649E-7</v>
      </c>
      <c r="D16" s="31">
        <f t="shared" si="0"/>
        <v>6.0989968014171304E-7</v>
      </c>
      <c r="E16" s="31">
        <f t="shared" si="0"/>
        <v>6.1078850217367219E-7</v>
      </c>
      <c r="F16" s="31">
        <f t="shared" si="0"/>
        <v>6.1256614623759071E-7</v>
      </c>
      <c r="G16" s="31">
        <f t="shared" si="0"/>
        <v>6.1345581557367969E-7</v>
      </c>
      <c r="H16" s="31">
        <f t="shared" si="0"/>
        <v>6.1523345963759811E-7</v>
      </c>
      <c r="I16" s="31">
        <f t="shared" si="0"/>
        <v>6.1612312897368698E-7</v>
      </c>
      <c r="J16" s="31">
        <f t="shared" si="0"/>
        <v>6.179007730376054E-7</v>
      </c>
      <c r="K16" s="31">
        <f t="shared" si="0"/>
        <v>6.1967926440565353E-7</v>
      </c>
      <c r="L16" s="31">
        <f t="shared" si="0"/>
        <v>6.20568086437613E-7</v>
      </c>
      <c r="M16" s="31">
        <f t="shared" si="0"/>
        <v>6.2234657780566103E-7</v>
      </c>
      <c r="N16" s="31">
        <f t="shared" si="0"/>
        <v>6.2412422186957966E-7</v>
      </c>
      <c r="O16" s="31">
        <f t="shared" si="0"/>
        <v>6.2501304390153881E-7</v>
      </c>
      <c r="P16" s="31">
        <f t="shared" si="0"/>
        <v>6.2679153526958684E-7</v>
      </c>
      <c r="Q16" s="31">
        <f t="shared" si="0"/>
        <v>6.2857002663763508E-7</v>
      </c>
      <c r="R16" s="31">
        <f t="shared" si="0"/>
        <v>6.2945884866959424E-7</v>
      </c>
      <c r="S16" s="31">
        <f t="shared" si="0"/>
        <v>6.3123734003764237E-7</v>
      </c>
      <c r="T16" s="31">
        <f t="shared" si="0"/>
        <v>6.3301498410156089E-7</v>
      </c>
      <c r="U16" s="31">
        <f t="shared" si="0"/>
        <v>6.3479347546960892E-7</v>
      </c>
      <c r="V16" s="31">
        <f t="shared" si="0"/>
        <v>6.3657111953352755E-7</v>
      </c>
      <c r="W16" s="31">
        <f t="shared" si="0"/>
        <v>6.3834961090157558E-7</v>
      </c>
      <c r="X16" s="31">
        <f t="shared" si="0"/>
        <v>6.401272549654942E-7</v>
      </c>
      <c r="Y16" s="31">
        <f t="shared" si="0"/>
        <v>6.4190574633354234E-7</v>
      </c>
      <c r="Z16" s="31">
        <f t="shared" si="0"/>
        <v>6.4368423770159037E-7</v>
      </c>
      <c r="AA16" s="31">
        <f t="shared" si="0"/>
        <v>6.45461881765509E-7</v>
      </c>
      <c r="AB16" s="31">
        <f t="shared" si="0"/>
        <v>6.4724037313355703E-7</v>
      </c>
      <c r="AC16" s="31">
        <f t="shared" si="0"/>
        <v>6.4901801719747565E-7</v>
      </c>
      <c r="AD16" s="31">
        <f t="shared" si="0"/>
        <v>6.5079650856552368E-7</v>
      </c>
      <c r="AE16" s="31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7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6">
        <f>-C36/C21</f>
        <v>-3.4881472635437408E-2</v>
      </c>
      <c r="D41" s="36">
        <f t="shared" ref="D41:AE41" si="8">-D36/D21</f>
        <v>-2.209914499323028E-2</v>
      </c>
      <c r="E41" s="36">
        <f t="shared" si="8"/>
        <v>-1.1958205151164908E-2</v>
      </c>
      <c r="F41" s="36">
        <f t="shared" si="8"/>
        <v>-2.2591544905304295E-2</v>
      </c>
      <c r="G41" s="36">
        <f t="shared" si="8"/>
        <v>-2.5301390587339389E-2</v>
      </c>
      <c r="H41" s="36">
        <f t="shared" si="8"/>
        <v>-3.1797623685120117E-2</v>
      </c>
      <c r="I41" s="36">
        <f t="shared" si="8"/>
        <v>-3.3593668880831776E-2</v>
      </c>
      <c r="J41" s="36">
        <f t="shared" si="8"/>
        <v>-4.2766818762586624E-2</v>
      </c>
      <c r="K41" s="36">
        <f t="shared" si="8"/>
        <v>-4.6356205211819615E-2</v>
      </c>
      <c r="L41" s="36">
        <f t="shared" si="8"/>
        <v>-4.7333080994506886E-2</v>
      </c>
      <c r="M41" s="36">
        <f t="shared" si="8"/>
        <v>-4.9606188065405725E-2</v>
      </c>
      <c r="N41" s="36">
        <f t="shared" si="8"/>
        <v>-5.5802716395671748E-2</v>
      </c>
      <c r="O41" s="36">
        <f t="shared" si="8"/>
        <v>-5.5600199726836386E-2</v>
      </c>
      <c r="P41" s="36">
        <f t="shared" si="8"/>
        <v>-6.344029537731434E-2</v>
      </c>
      <c r="Q41" s="36">
        <f t="shared" si="8"/>
        <v>-6.6379496645544878E-2</v>
      </c>
      <c r="R41" s="36">
        <f t="shared" si="8"/>
        <v>-6.7278237145676337E-2</v>
      </c>
      <c r="S41" s="36">
        <f t="shared" si="8"/>
        <v>-7.1286865567246574E-2</v>
      </c>
      <c r="T41" s="36">
        <f t="shared" si="8"/>
        <v>-7.4244597744427487E-2</v>
      </c>
      <c r="U41" s="36">
        <f t="shared" si="8"/>
        <v>-8.3016486283127008E-2</v>
      </c>
      <c r="V41" s="36">
        <f t="shared" si="8"/>
        <v>-8.7370129424141685E-2</v>
      </c>
      <c r="W41" s="36">
        <f t="shared" si="8"/>
        <v>-8.5909206460940801E-2</v>
      </c>
      <c r="X41" s="36">
        <f t="shared" si="8"/>
        <v>-8.9982881684352076E-2</v>
      </c>
      <c r="Y41" s="36">
        <f t="shared" si="8"/>
        <v>-9.2665275896835098E-2</v>
      </c>
      <c r="Z41" s="36">
        <f t="shared" si="8"/>
        <v>-9.3629500166963725E-2</v>
      </c>
      <c r="AA41" s="36">
        <f t="shared" si="8"/>
        <v>-0.10513147791804757</v>
      </c>
      <c r="AB41" s="36">
        <f t="shared" si="8"/>
        <v>-0.10633726623188983</v>
      </c>
      <c r="AC41" s="36">
        <f t="shared" si="8"/>
        <v>-0.1068143718669748</v>
      </c>
      <c r="AD41" s="36">
        <f t="shared" si="8"/>
        <v>-0.10828958786235138</v>
      </c>
      <c r="AE41" s="36">
        <f t="shared" si="8"/>
        <v>-0.10799682688729159</v>
      </c>
    </row>
    <row r="42" spans="1:31" x14ac:dyDescent="0.25">
      <c r="A42" t="s">
        <v>63</v>
      </c>
      <c r="C42" s="36">
        <f>-C37/C22</f>
        <v>-6.787447170021052E-2</v>
      </c>
      <c r="D42" s="36">
        <f t="shared" ref="D42:AE42" si="9">-D37/D22</f>
        <v>-0.11118248645784742</v>
      </c>
      <c r="E42" s="36">
        <f t="shared" si="9"/>
        <v>-0.13804926946407789</v>
      </c>
      <c r="F42" s="36">
        <f t="shared" si="9"/>
        <v>-0.14755527950346251</v>
      </c>
      <c r="G42" s="36">
        <f t="shared" si="9"/>
        <v>-0.16296353251072918</v>
      </c>
      <c r="H42" s="36">
        <f t="shared" si="9"/>
        <v>-0.17579835566909113</v>
      </c>
      <c r="I42" s="36">
        <f t="shared" si="9"/>
        <v>-0.17471010838971754</v>
      </c>
      <c r="J42" s="36">
        <f t="shared" si="9"/>
        <v>-0.18551259114612842</v>
      </c>
      <c r="K42" s="36">
        <f t="shared" si="9"/>
        <v>-0.18952721296164082</v>
      </c>
      <c r="L42" s="36">
        <f t="shared" si="9"/>
        <v>-0.19704937327627137</v>
      </c>
      <c r="M42" s="36">
        <f t="shared" si="9"/>
        <v>-0.20022328857765334</v>
      </c>
      <c r="N42" s="36">
        <f t="shared" si="9"/>
        <v>-0.18938267262310604</v>
      </c>
      <c r="O42" s="36">
        <f t="shared" si="9"/>
        <v>-0.18512049781097639</v>
      </c>
      <c r="P42" s="36">
        <f t="shared" si="9"/>
        <v>-0.19065120410221634</v>
      </c>
      <c r="Q42" s="36">
        <f t="shared" si="9"/>
        <v>-0.19404417256970974</v>
      </c>
      <c r="R42" s="36">
        <f t="shared" si="9"/>
        <v>-0.20022764088973211</v>
      </c>
      <c r="S42" s="36">
        <f t="shared" si="9"/>
        <v>-0.21204728272384227</v>
      </c>
      <c r="T42" s="36">
        <f t="shared" si="9"/>
        <v>-0.20868084069670056</v>
      </c>
      <c r="U42" s="36">
        <f t="shared" si="9"/>
        <v>-0.22400934761451932</v>
      </c>
      <c r="V42" s="36">
        <f t="shared" si="9"/>
        <v>-0.23140971074498079</v>
      </c>
      <c r="W42" s="36">
        <f t="shared" si="9"/>
        <v>-0.24332159273718276</v>
      </c>
      <c r="X42" s="36">
        <f t="shared" si="9"/>
        <v>-0.24756852606752192</v>
      </c>
      <c r="Y42" s="36">
        <f t="shared" si="9"/>
        <v>-0.24243950619738297</v>
      </c>
      <c r="Z42" s="36">
        <f t="shared" si="9"/>
        <v>-0.24236648788486398</v>
      </c>
      <c r="AA42" s="36">
        <f t="shared" si="9"/>
        <v>-0.2477315339089155</v>
      </c>
      <c r="AB42" s="36">
        <f t="shared" si="9"/>
        <v>-0.24922529540401714</v>
      </c>
      <c r="AC42" s="36">
        <f t="shared" si="9"/>
        <v>-0.26098449277301999</v>
      </c>
      <c r="AD42" s="36">
        <f t="shared" si="9"/>
        <v>-0.25905868109477365</v>
      </c>
      <c r="AE42" s="36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34" workbookViewId="0">
      <selection activeCell="C3" sqref="C3:AF4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225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f>INDEX('AEO Table 9 High OGS'!17:17,MATCH('High OGS Calibration'!C2,'AEO Table 9 High OGS'!1:1,0))</f>
        <v>207.24075300000001</v>
      </c>
      <c r="D3" s="37">
        <f>INDEX('AEO Table 9 High OGS'!17:17,MATCH('High OGS Calibration'!D2,'AEO Table 9 High OGS'!1:1,0))</f>
        <v>197.42744400000001</v>
      </c>
      <c r="E3" s="37">
        <f>INDEX('AEO Table 9 High OGS'!17:17,MATCH('High OGS Calibration'!E2,'AEO Table 9 High OGS'!1:1,0))</f>
        <v>188.436432</v>
      </c>
      <c r="F3" s="37">
        <f>INDEX('AEO Table 9 High OGS'!17:17,MATCH('High OGS Calibration'!F2,'AEO Table 9 High OGS'!1:1,0))</f>
        <v>180.56582599999999</v>
      </c>
      <c r="G3" s="37">
        <f>INDEX('AEO Table 9 High OGS'!17:17,MATCH('High OGS Calibration'!G2,'AEO Table 9 High OGS'!1:1,0))</f>
        <v>157.359711</v>
      </c>
      <c r="H3" s="37">
        <f>INDEX('AEO Table 9 High OGS'!17:17,MATCH('High OGS Calibration'!H2,'AEO Table 9 High OGS'!1:1,0))</f>
        <v>150.64619400000001</v>
      </c>
      <c r="I3" s="37">
        <f>INDEX('AEO Table 9 High OGS'!17:17,MATCH('High OGS Calibration'!I2,'AEO Table 9 High OGS'!1:1,0))</f>
        <v>135.22811899999999</v>
      </c>
      <c r="J3" s="37">
        <f>INDEX('AEO Table 9 High OGS'!17:17,MATCH('High OGS Calibration'!J2,'AEO Table 9 High OGS'!1:1,0))</f>
        <v>120.61721799999999</v>
      </c>
      <c r="K3" s="37">
        <f>INDEX('AEO Table 9 High OGS'!17:17,MATCH('High OGS Calibration'!K2,'AEO Table 9 High OGS'!1:1,0))</f>
        <v>112.138229</v>
      </c>
      <c r="L3" s="37">
        <f>INDEX('AEO Table 9 High OGS'!17:17,MATCH('High OGS Calibration'!L2,'AEO Table 9 High OGS'!1:1,0))</f>
        <v>107.360916</v>
      </c>
      <c r="M3" s="37">
        <f>INDEX('AEO Table 9 High OGS'!17:17,MATCH('High OGS Calibration'!M2,'AEO Table 9 High OGS'!1:1,0))</f>
        <v>105.50451700000001</v>
      </c>
      <c r="N3" s="37">
        <f>INDEX('AEO Table 9 High OGS'!17:17,MATCH('High OGS Calibration'!N2,'AEO Table 9 High OGS'!1:1,0))</f>
        <v>101.464508</v>
      </c>
      <c r="O3" s="37">
        <f>INDEX('AEO Table 9 High OGS'!17:17,MATCH('High OGS Calibration'!O2,'AEO Table 9 High OGS'!1:1,0))</f>
        <v>96.134613000000002</v>
      </c>
      <c r="P3" s="37">
        <f>INDEX('AEO Table 9 High OGS'!17:17,MATCH('High OGS Calibration'!P2,'AEO Table 9 High OGS'!1:1,0))</f>
        <v>91.668807999999999</v>
      </c>
      <c r="Q3" s="37">
        <f>INDEX('AEO Table 9 High OGS'!17:17,MATCH('High OGS Calibration'!Q2,'AEO Table 9 High OGS'!1:1,0))</f>
        <v>90.052802999999997</v>
      </c>
      <c r="R3" s="37">
        <f>INDEX('AEO Table 9 High OGS'!17:17,MATCH('High OGS Calibration'!R2,'AEO Table 9 High OGS'!1:1,0))</f>
        <v>88.292197999999999</v>
      </c>
      <c r="S3" s="37">
        <f>INDEX('AEO Table 9 High OGS'!17:17,MATCH('High OGS Calibration'!S2,'AEO Table 9 High OGS'!1:1,0))</f>
        <v>87.902206000000007</v>
      </c>
      <c r="T3" s="37">
        <f>INDEX('AEO Table 9 High OGS'!17:17,MATCH('High OGS Calibration'!T2,'AEO Table 9 High OGS'!1:1,0))</f>
        <v>86.065201000000002</v>
      </c>
      <c r="U3" s="37">
        <f>INDEX('AEO Table 9 High OGS'!17:17,MATCH('High OGS Calibration'!U2,'AEO Table 9 High OGS'!1:1,0))</f>
        <v>85.726196000000002</v>
      </c>
      <c r="V3" s="37">
        <f>INDEX('AEO Table 9 High OGS'!17:17,MATCH('High OGS Calibration'!V2,'AEO Table 9 High OGS'!1:1,0))</f>
        <v>80.629501000000005</v>
      </c>
      <c r="W3" s="37">
        <f>INDEX('AEO Table 9 High OGS'!17:17,MATCH('High OGS Calibration'!W2,'AEO Table 9 High OGS'!1:1,0))</f>
        <v>80.268501000000001</v>
      </c>
      <c r="X3" s="37">
        <f>INDEX('AEO Table 9 High OGS'!17:17,MATCH('High OGS Calibration'!X2,'AEO Table 9 High OGS'!1:1,0))</f>
        <v>80.268501000000001</v>
      </c>
      <c r="Y3" s="37">
        <f>INDEX('AEO Table 9 High OGS'!17:17,MATCH('High OGS Calibration'!Y2,'AEO Table 9 High OGS'!1:1,0))</f>
        <v>80.268501000000001</v>
      </c>
      <c r="Z3" s="37">
        <f>INDEX('AEO Table 9 High OGS'!17:17,MATCH('High OGS Calibration'!Z2,'AEO Table 9 High OGS'!1:1,0))</f>
        <v>79.426497999999995</v>
      </c>
      <c r="AA3" s="37">
        <f>INDEX('AEO Table 9 High OGS'!17:17,MATCH('High OGS Calibration'!AA2,'AEO Table 9 High OGS'!1:1,0))</f>
        <v>76.912497999999999</v>
      </c>
      <c r="AB3" s="37">
        <f>INDEX('AEO Table 9 High OGS'!17:17,MATCH('High OGS Calibration'!AB2,'AEO Table 9 High OGS'!1:1,0))</f>
        <v>76.912497999999999</v>
      </c>
      <c r="AC3" s="37">
        <f>INDEX('AEO Table 9 High OGS'!17:17,MATCH('High OGS Calibration'!AC2,'AEO Table 9 High OGS'!1:1,0))</f>
        <v>76.912497999999999</v>
      </c>
      <c r="AD3" s="37">
        <f>INDEX('AEO Table 9 High OGS'!17:17,MATCH('High OGS Calibration'!AD2,'AEO Table 9 High OGS'!1:1,0))</f>
        <v>76.912497999999999</v>
      </c>
      <c r="AE3" s="37">
        <f>INDEX('AEO Table 9 High OGS'!17:17,MATCH('High OGS Calibration'!AE2,'AEO Table 9 High OGS'!1:1,0))</f>
        <v>76.912497999999999</v>
      </c>
      <c r="AF3" s="37">
        <f>INDEX('AEO Table 9 High OGS'!17:17,MATCH('High OGS Calibration'!AF2,'AEO Table 9 High OGS'!1:1,0))</f>
        <v>76.912497999999999</v>
      </c>
    </row>
    <row r="4" spans="1:32" x14ac:dyDescent="0.25">
      <c r="A4" t="s">
        <v>24</v>
      </c>
      <c r="C4">
        <f>INDEX('AEO Table 9 High OGS'!21:21,MATCH('High OGS Calibration'!C2,'AEO Table 9 High OGS'!1:1,0))</f>
        <v>95.487312000000003</v>
      </c>
      <c r="D4" s="37">
        <f>INDEX('AEO Table 9 High OGS'!21:21,MATCH('High OGS Calibration'!D2,'AEO Table 9 High OGS'!1:1,0))</f>
        <v>97.014815999999996</v>
      </c>
      <c r="E4" s="37">
        <f>INDEX('AEO Table 9 High OGS'!21:21,MATCH('High OGS Calibration'!E2,'AEO Table 9 High OGS'!1:1,0))</f>
        <v>97.058814999999996</v>
      </c>
      <c r="F4" s="37">
        <f>INDEX('AEO Table 9 High OGS'!21:21,MATCH('High OGS Calibration'!F2,'AEO Table 9 High OGS'!1:1,0))</f>
        <v>97.109604000000004</v>
      </c>
      <c r="G4" s="37">
        <f>INDEX('AEO Table 9 High OGS'!21:21,MATCH('High OGS Calibration'!G2,'AEO Table 9 High OGS'!1:1,0))</f>
        <v>96.018737999999999</v>
      </c>
      <c r="H4" s="37">
        <f>INDEX('AEO Table 9 High OGS'!21:21,MATCH('High OGS Calibration'!H2,'AEO Table 9 High OGS'!1:1,0))</f>
        <v>94.931861999999995</v>
      </c>
      <c r="I4" s="37">
        <f>INDEX('AEO Table 9 High OGS'!21:21,MATCH('High OGS Calibration'!I2,'AEO Table 9 High OGS'!1:1,0))</f>
        <v>92.796036000000001</v>
      </c>
      <c r="J4" s="37">
        <f>INDEX('AEO Table 9 High OGS'!21:21,MATCH('High OGS Calibration'!J2,'AEO Table 9 High OGS'!1:1,0))</f>
        <v>77.866501</v>
      </c>
      <c r="K4" s="37">
        <f>INDEX('AEO Table 9 High OGS'!21:21,MATCH('High OGS Calibration'!K2,'AEO Table 9 High OGS'!1:1,0))</f>
        <v>77.911468999999997</v>
      </c>
      <c r="L4" s="37">
        <f>INDEX('AEO Table 9 High OGS'!21:21,MATCH('High OGS Calibration'!L2,'AEO Table 9 High OGS'!1:1,0))</f>
        <v>75.820549</v>
      </c>
      <c r="M4" s="37">
        <f>INDEX('AEO Table 9 High OGS'!21:21,MATCH('High OGS Calibration'!M2,'AEO Table 9 High OGS'!1:1,0))</f>
        <v>75.085251</v>
      </c>
      <c r="N4" s="37">
        <f>INDEX('AEO Table 9 High OGS'!21:21,MATCH('High OGS Calibration'!N2,'AEO Table 9 High OGS'!1:1,0))</f>
        <v>71.423057999999997</v>
      </c>
      <c r="O4" s="37">
        <f>INDEX('AEO Table 9 High OGS'!21:21,MATCH('High OGS Calibration'!O2,'AEO Table 9 High OGS'!1:1,0))</f>
        <v>55.546486000000002</v>
      </c>
      <c r="P4" s="37">
        <f>INDEX('AEO Table 9 High OGS'!21:21,MATCH('High OGS Calibration'!P2,'AEO Table 9 High OGS'!1:1,0))</f>
        <v>55.63456</v>
      </c>
      <c r="Q4" s="37">
        <f>INDEX('AEO Table 9 High OGS'!21:21,MATCH('High OGS Calibration'!Q2,'AEO Table 9 High OGS'!1:1,0))</f>
        <v>55.812904000000003</v>
      </c>
      <c r="R4" s="37">
        <f>INDEX('AEO Table 9 High OGS'!21:21,MATCH('High OGS Calibration'!R2,'AEO Table 9 High OGS'!1:1,0))</f>
        <v>55.945487999999997</v>
      </c>
      <c r="S4" s="37">
        <f>INDEX('AEO Table 9 High OGS'!21:21,MATCH('High OGS Calibration'!S2,'AEO Table 9 High OGS'!1:1,0))</f>
        <v>55.972237</v>
      </c>
      <c r="T4" s="37">
        <f>INDEX('AEO Table 9 High OGS'!21:21,MATCH('High OGS Calibration'!T2,'AEO Table 9 High OGS'!1:1,0))</f>
        <v>55.998992999999999</v>
      </c>
      <c r="U4" s="37">
        <f>INDEX('AEO Table 9 High OGS'!21:21,MATCH('High OGS Calibration'!U2,'AEO Table 9 High OGS'!1:1,0))</f>
        <v>53.856189999999998</v>
      </c>
      <c r="V4" s="37">
        <f>INDEX('AEO Table 9 High OGS'!21:21,MATCH('High OGS Calibration'!V2,'AEO Table 9 High OGS'!1:1,0))</f>
        <v>53.899918</v>
      </c>
      <c r="W4" s="37">
        <f>INDEX('AEO Table 9 High OGS'!21:21,MATCH('High OGS Calibration'!W2,'AEO Table 9 High OGS'!1:1,0))</f>
        <v>54.058849000000002</v>
      </c>
      <c r="X4" s="37">
        <f>INDEX('AEO Table 9 High OGS'!21:21,MATCH('High OGS Calibration'!X2,'AEO Table 9 High OGS'!1:1,0))</f>
        <v>54.173839999999998</v>
      </c>
      <c r="Y4" s="37">
        <f>INDEX('AEO Table 9 High OGS'!21:21,MATCH('High OGS Calibration'!Y2,'AEO Table 9 High OGS'!1:1,0))</f>
        <v>53.346760000000003</v>
      </c>
      <c r="Z4" s="37">
        <f>INDEX('AEO Table 9 High OGS'!21:21,MATCH('High OGS Calibration'!Z2,'AEO Table 9 High OGS'!1:1,0))</f>
        <v>53.442669000000002</v>
      </c>
      <c r="AA4" s="37">
        <f>INDEX('AEO Table 9 High OGS'!21:21,MATCH('High OGS Calibration'!AA2,'AEO Table 9 High OGS'!1:1,0))</f>
        <v>52.945244000000002</v>
      </c>
      <c r="AB4" s="37">
        <f>INDEX('AEO Table 9 High OGS'!21:21,MATCH('High OGS Calibration'!AB2,'AEO Table 9 High OGS'!1:1,0))</f>
        <v>50.483643000000001</v>
      </c>
      <c r="AC4" s="37">
        <f>INDEX('AEO Table 9 High OGS'!21:21,MATCH('High OGS Calibration'!AC2,'AEO Table 9 High OGS'!1:1,0))</f>
        <v>50.537742999999999</v>
      </c>
      <c r="AD4" s="37">
        <f>INDEX('AEO Table 9 High OGS'!21:21,MATCH('High OGS Calibration'!AD2,'AEO Table 9 High OGS'!1:1,0))</f>
        <v>50.571434000000004</v>
      </c>
      <c r="AE4" s="37">
        <f>INDEX('AEO Table 9 High OGS'!21:21,MATCH('High OGS Calibration'!AE2,'AEO Table 9 High OGS'!1:1,0))</f>
        <v>50.612144000000001</v>
      </c>
      <c r="AF4" s="37">
        <f>INDEX('AEO Table 9 High OGS'!21:21,MATCH('High OGS Calibration'!AF2,'AEO Table 9 High OGS'!1:1,0))</f>
        <v>50.674477000000003</v>
      </c>
    </row>
    <row r="6" spans="1:32" x14ac:dyDescent="0.25">
      <c r="A6" s="1" t="s">
        <v>75</v>
      </c>
    </row>
    <row r="7" spans="1:32" x14ac:dyDescent="0.25">
      <c r="A7" t="s">
        <v>226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227</v>
      </c>
      <c r="B8">
        <v>211.07</v>
      </c>
      <c r="C8">
        <v>206.86199999999999</v>
      </c>
      <c r="D8">
        <v>197.00200000000001</v>
      </c>
      <c r="E8">
        <v>188.11199999999999</v>
      </c>
      <c r="F8">
        <v>181.05199999999999</v>
      </c>
      <c r="G8">
        <v>158.71700000000001</v>
      </c>
      <c r="H8">
        <v>150.553</v>
      </c>
      <c r="I8">
        <v>142.9</v>
      </c>
      <c r="J8">
        <v>130.78</v>
      </c>
      <c r="K8">
        <v>118.675</v>
      </c>
      <c r="L8">
        <v>112.892</v>
      </c>
      <c r="M8">
        <v>111.286</v>
      </c>
      <c r="N8">
        <v>108.077</v>
      </c>
      <c r="O8">
        <v>106.678</v>
      </c>
      <c r="P8">
        <v>100.801</v>
      </c>
      <c r="Q8">
        <v>98.326300000000003</v>
      </c>
      <c r="R8">
        <v>96.617599999999996</v>
      </c>
      <c r="S8">
        <v>95.674199999999999</v>
      </c>
      <c r="T8">
        <v>93.921199999999999</v>
      </c>
      <c r="U8">
        <v>93.197400000000002</v>
      </c>
      <c r="V8">
        <v>90.878</v>
      </c>
      <c r="W8">
        <v>90.114999999999995</v>
      </c>
      <c r="X8">
        <v>89.593000000000004</v>
      </c>
      <c r="Y8">
        <v>89.047399999999996</v>
      </c>
      <c r="Z8">
        <v>88.487700000000004</v>
      </c>
      <c r="AA8">
        <v>85.296000000000006</v>
      </c>
      <c r="AB8">
        <v>84.714600000000004</v>
      </c>
      <c r="AC8">
        <v>84.1143</v>
      </c>
      <c r="AD8">
        <v>83.488799999999998</v>
      </c>
      <c r="AE8">
        <v>82.849900000000005</v>
      </c>
      <c r="AF8">
        <v>82.194199999999995</v>
      </c>
    </row>
    <row r="9" spans="1:32" x14ac:dyDescent="0.25">
      <c r="A9" t="s">
        <v>228</v>
      </c>
      <c r="B9">
        <v>335.86599999999999</v>
      </c>
      <c r="C9">
        <v>339.298</v>
      </c>
      <c r="D9">
        <v>345.51100000000002</v>
      </c>
      <c r="E9">
        <v>342.91399999999999</v>
      </c>
      <c r="F9">
        <v>336.89600000000002</v>
      </c>
      <c r="G9">
        <v>338.23099999999999</v>
      </c>
      <c r="H9">
        <v>336.63299999999998</v>
      </c>
      <c r="I9">
        <v>336.45400000000001</v>
      </c>
      <c r="J9">
        <v>337.51900000000001</v>
      </c>
      <c r="K9">
        <v>337.78899999999999</v>
      </c>
      <c r="L9">
        <v>337.89299999999997</v>
      </c>
      <c r="M9">
        <v>338.029</v>
      </c>
      <c r="N9">
        <v>338.5</v>
      </c>
      <c r="O9">
        <v>339.15899999999999</v>
      </c>
      <c r="P9">
        <v>339.98099999999999</v>
      </c>
      <c r="Q9">
        <v>339.416</v>
      </c>
      <c r="R9">
        <v>339.80900000000003</v>
      </c>
      <c r="S9">
        <v>339.91500000000002</v>
      </c>
      <c r="T9">
        <v>340.97699999999998</v>
      </c>
      <c r="U9">
        <v>342.06200000000001</v>
      </c>
      <c r="V9">
        <v>342.69600000000003</v>
      </c>
      <c r="W9">
        <v>343.82</v>
      </c>
      <c r="X9">
        <v>344.654</v>
      </c>
      <c r="Y9">
        <v>345.66800000000001</v>
      </c>
      <c r="Z9">
        <v>346.07100000000003</v>
      </c>
      <c r="AA9">
        <v>347.25700000000001</v>
      </c>
      <c r="AB9">
        <v>348.30599999999998</v>
      </c>
      <c r="AC9">
        <v>349.375</v>
      </c>
      <c r="AD9">
        <v>350.46800000000002</v>
      </c>
      <c r="AE9">
        <v>350.327</v>
      </c>
      <c r="AF9">
        <v>351.29500000000002</v>
      </c>
    </row>
    <row r="10" spans="1:32" x14ac:dyDescent="0.25">
      <c r="A10" t="s">
        <v>229</v>
      </c>
      <c r="B10">
        <v>96.619</v>
      </c>
      <c r="C10">
        <v>96.619</v>
      </c>
      <c r="D10">
        <v>97.119</v>
      </c>
      <c r="E10">
        <v>98.119</v>
      </c>
      <c r="F10">
        <v>98.119</v>
      </c>
      <c r="G10">
        <v>96.619</v>
      </c>
      <c r="H10">
        <v>93.119</v>
      </c>
      <c r="I10">
        <v>88.619</v>
      </c>
      <c r="J10">
        <v>81.619</v>
      </c>
      <c r="K10">
        <v>78.119</v>
      </c>
      <c r="L10">
        <v>75.119</v>
      </c>
      <c r="M10">
        <v>73.119</v>
      </c>
      <c r="N10">
        <v>71.619</v>
      </c>
      <c r="O10">
        <v>65.119</v>
      </c>
      <c r="P10">
        <v>63.619</v>
      </c>
      <c r="Q10">
        <v>62.619</v>
      </c>
      <c r="R10">
        <v>61.619</v>
      </c>
      <c r="S10">
        <v>59.619</v>
      </c>
      <c r="T10">
        <v>58.619</v>
      </c>
      <c r="U10">
        <v>57.619</v>
      </c>
      <c r="V10">
        <v>56.619</v>
      </c>
      <c r="W10">
        <v>55.619</v>
      </c>
      <c r="X10">
        <v>54.619</v>
      </c>
      <c r="Y10">
        <v>53.619</v>
      </c>
      <c r="Z10">
        <v>53.119</v>
      </c>
      <c r="AA10">
        <v>52.619</v>
      </c>
      <c r="AB10">
        <v>52.119</v>
      </c>
      <c r="AC10">
        <v>51.619</v>
      </c>
      <c r="AD10">
        <v>50.119</v>
      </c>
      <c r="AE10">
        <v>49.619</v>
      </c>
      <c r="AF10">
        <v>49.119</v>
      </c>
    </row>
    <row r="11" spans="1:32" x14ac:dyDescent="0.25">
      <c r="A11" t="s">
        <v>230</v>
      </c>
      <c r="B11">
        <v>79.629000000000005</v>
      </c>
      <c r="C11">
        <v>79.727000000000004</v>
      </c>
      <c r="D11">
        <v>79.742999999999995</v>
      </c>
      <c r="E11">
        <v>79.799000000000007</v>
      </c>
      <c r="F11">
        <v>79.891000000000005</v>
      </c>
      <c r="G11">
        <v>79.828000000000003</v>
      </c>
      <c r="H11">
        <v>79.778000000000006</v>
      </c>
      <c r="I11">
        <v>79.724999999999994</v>
      </c>
      <c r="J11">
        <v>79.438000000000002</v>
      </c>
      <c r="K11">
        <v>79.298000000000002</v>
      </c>
      <c r="L11">
        <v>79.28</v>
      </c>
      <c r="M11">
        <v>79.269000000000005</v>
      </c>
      <c r="N11">
        <v>79.269000000000005</v>
      </c>
      <c r="O11">
        <v>79.225999999999999</v>
      </c>
      <c r="P11">
        <v>79.188000000000002</v>
      </c>
      <c r="Q11">
        <v>79.188000000000002</v>
      </c>
      <c r="R11">
        <v>79.188000000000002</v>
      </c>
      <c r="S11">
        <v>79.188000000000002</v>
      </c>
      <c r="T11">
        <v>79.188000000000002</v>
      </c>
      <c r="U11">
        <v>79.188000000000002</v>
      </c>
      <c r="V11">
        <v>79.188000000000002</v>
      </c>
      <c r="W11">
        <v>79.188000000000002</v>
      </c>
      <c r="X11">
        <v>79.188000000000002</v>
      </c>
      <c r="Y11">
        <v>79.188000000000002</v>
      </c>
      <c r="Z11">
        <v>79.096000000000004</v>
      </c>
      <c r="AA11">
        <v>79.046000000000006</v>
      </c>
      <c r="AB11">
        <v>79.043999999999997</v>
      </c>
      <c r="AC11">
        <v>79.040999999999997</v>
      </c>
      <c r="AD11">
        <v>79.040999999999997</v>
      </c>
      <c r="AE11">
        <v>79.025999999999996</v>
      </c>
      <c r="AF11">
        <v>79.024000000000001</v>
      </c>
    </row>
    <row r="12" spans="1:32" x14ac:dyDescent="0.25">
      <c r="A12" t="s">
        <v>231</v>
      </c>
      <c r="B12">
        <v>118.199</v>
      </c>
      <c r="C12">
        <v>133.47900000000001</v>
      </c>
      <c r="D12">
        <v>141.21899999999999</v>
      </c>
      <c r="E12">
        <v>145.48400000000001</v>
      </c>
      <c r="F12">
        <v>155.84899999999999</v>
      </c>
      <c r="G12">
        <v>175.119</v>
      </c>
      <c r="H12">
        <v>192.28399999999999</v>
      </c>
      <c r="I12">
        <v>205.54900000000001</v>
      </c>
      <c r="J12">
        <v>224.22399999999999</v>
      </c>
      <c r="K12">
        <v>238.67400000000001</v>
      </c>
      <c r="L12">
        <v>248.31899999999999</v>
      </c>
      <c r="M12">
        <v>256.30900000000003</v>
      </c>
      <c r="N12">
        <v>265.089</v>
      </c>
      <c r="O12">
        <v>277.38900000000001</v>
      </c>
      <c r="P12">
        <v>287.43900000000002</v>
      </c>
      <c r="Q12">
        <v>296.62400000000002</v>
      </c>
      <c r="R12">
        <v>305.11900000000003</v>
      </c>
      <c r="S12">
        <v>314.46899999999999</v>
      </c>
      <c r="T12">
        <v>322.654</v>
      </c>
      <c r="U12">
        <v>330.16399999999999</v>
      </c>
      <c r="V12">
        <v>338.11900000000003</v>
      </c>
      <c r="W12">
        <v>346.19400000000002</v>
      </c>
      <c r="X12">
        <v>354.06900000000002</v>
      </c>
      <c r="Y12">
        <v>361.904</v>
      </c>
      <c r="Z12">
        <v>369.37400000000002</v>
      </c>
      <c r="AA12">
        <v>378.31900000000002</v>
      </c>
      <c r="AB12">
        <v>385.76400000000001</v>
      </c>
      <c r="AC12">
        <v>393.07900000000001</v>
      </c>
      <c r="AD12">
        <v>400.67899999999997</v>
      </c>
      <c r="AE12">
        <v>408.43400000000003</v>
      </c>
      <c r="AF12">
        <v>416.41899999999998</v>
      </c>
    </row>
    <row r="13" spans="1:32" x14ac:dyDescent="0.25">
      <c r="A13" t="s">
        <v>232</v>
      </c>
      <c r="B13">
        <v>45.796999999999997</v>
      </c>
      <c r="C13">
        <v>62.034999999999997</v>
      </c>
      <c r="D13">
        <v>83.659000000000006</v>
      </c>
      <c r="E13">
        <v>100.98699999999999</v>
      </c>
      <c r="F13">
        <v>113.65900000000001</v>
      </c>
      <c r="G13">
        <v>140.84899999999999</v>
      </c>
      <c r="H13">
        <v>161.41300000000001</v>
      </c>
      <c r="I13">
        <v>179.977</v>
      </c>
      <c r="J13">
        <v>209.197</v>
      </c>
      <c r="K13">
        <v>234.55099999999999</v>
      </c>
      <c r="L13">
        <v>253.47499999999999</v>
      </c>
      <c r="M13">
        <v>269.43700000000001</v>
      </c>
      <c r="N13">
        <v>287.40699999999998</v>
      </c>
      <c r="O13">
        <v>312.84899999999999</v>
      </c>
      <c r="P13">
        <v>333.72300000000001</v>
      </c>
      <c r="Q13">
        <v>352.911</v>
      </c>
      <c r="R13">
        <v>370.86700000000002</v>
      </c>
      <c r="S13">
        <v>390.96300000000002</v>
      </c>
      <c r="T13">
        <v>408.53899999999999</v>
      </c>
      <c r="U13">
        <v>424.67500000000001</v>
      </c>
      <c r="V13">
        <v>441.88499999999999</v>
      </c>
      <c r="W13">
        <v>459.31099999999998</v>
      </c>
      <c r="X13">
        <v>476.22899999999998</v>
      </c>
      <c r="Y13">
        <v>492.995</v>
      </c>
      <c r="Z13">
        <v>509.017</v>
      </c>
      <c r="AA13">
        <v>528.09299999999996</v>
      </c>
      <c r="AB13">
        <v>543.84299999999996</v>
      </c>
      <c r="AC13">
        <v>559.19500000000005</v>
      </c>
      <c r="AD13">
        <v>575.16700000000003</v>
      </c>
      <c r="AE13">
        <v>591.33699999999999</v>
      </c>
      <c r="AF13">
        <v>607.66099999999994</v>
      </c>
    </row>
    <row r="14" spans="1:32" x14ac:dyDescent="0.25">
      <c r="A14" t="s">
        <v>233</v>
      </c>
      <c r="B14">
        <v>1.758</v>
      </c>
      <c r="C14">
        <v>1.758</v>
      </c>
      <c r="D14">
        <v>4.2000000000000003E-2</v>
      </c>
      <c r="E14">
        <v>4.2000000000000003E-2</v>
      </c>
      <c r="F14">
        <v>4.2000000000000003E-2</v>
      </c>
      <c r="G14">
        <v>0.51</v>
      </c>
      <c r="H14">
        <v>0.66600000000000004</v>
      </c>
      <c r="I14">
        <v>0.66600000000000004</v>
      </c>
      <c r="J14">
        <v>0.82199999999999995</v>
      </c>
      <c r="K14">
        <v>0.82199999999999995</v>
      </c>
      <c r="L14">
        <v>0.82199999999999995</v>
      </c>
      <c r="M14">
        <v>0.82199999999999995</v>
      </c>
      <c r="N14">
        <v>0.82199999999999995</v>
      </c>
      <c r="O14">
        <v>0.82199999999999995</v>
      </c>
      <c r="P14">
        <v>0.82199999999999995</v>
      </c>
      <c r="Q14">
        <v>0.82199999999999995</v>
      </c>
      <c r="R14">
        <v>0.82199999999999995</v>
      </c>
      <c r="S14">
        <v>0.82199999999999995</v>
      </c>
      <c r="T14">
        <v>0.82199999999999995</v>
      </c>
      <c r="U14">
        <v>0.82199999999999995</v>
      </c>
      <c r="V14">
        <v>0.82199999999999995</v>
      </c>
      <c r="W14">
        <v>0.82199999999999995</v>
      </c>
      <c r="X14">
        <v>0.82199999999999995</v>
      </c>
      <c r="Y14">
        <v>0.82199999999999995</v>
      </c>
      <c r="Z14">
        <v>0.82199999999999995</v>
      </c>
      <c r="AA14">
        <v>0.82199999999999995</v>
      </c>
      <c r="AB14">
        <v>0.82199999999999995</v>
      </c>
      <c r="AC14">
        <v>0.82199999999999995</v>
      </c>
      <c r="AD14">
        <v>0.82199999999999995</v>
      </c>
      <c r="AE14">
        <v>0.82199999999999995</v>
      </c>
      <c r="AF14">
        <v>0.82199999999999995</v>
      </c>
    </row>
    <row r="15" spans="1:32" x14ac:dyDescent="0.25">
      <c r="A15" t="s">
        <v>234</v>
      </c>
      <c r="B15">
        <v>4.907</v>
      </c>
      <c r="C15">
        <v>4.9429999999999996</v>
      </c>
      <c r="D15">
        <v>2.4950000000000001</v>
      </c>
      <c r="E15">
        <v>2.9000000000000001E-2</v>
      </c>
      <c r="F15">
        <v>4.7E-2</v>
      </c>
      <c r="G15">
        <v>0.10100000000000001</v>
      </c>
      <c r="H15">
        <v>8.3000000000000004E-2</v>
      </c>
      <c r="I15">
        <v>6.5000000000000002E-2</v>
      </c>
      <c r="J15">
        <v>6.5000000000000002E-2</v>
      </c>
      <c r="K15">
        <v>4.7E-2</v>
      </c>
      <c r="L15">
        <v>2.9000000000000001E-2</v>
      </c>
      <c r="M15">
        <v>2.9000000000000001E-2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2.9000000000000001E-2</v>
      </c>
      <c r="S15">
        <v>2.9000000000000001E-2</v>
      </c>
      <c r="T15">
        <v>1.0999999999999999E-2</v>
      </c>
      <c r="U15">
        <v>1.0999999999999999E-2</v>
      </c>
      <c r="V15">
        <v>1.0999999999999999E-2</v>
      </c>
      <c r="W15">
        <v>1.0999999999999999E-2</v>
      </c>
      <c r="X15">
        <v>1.0999999999999999E-2</v>
      </c>
      <c r="Y15">
        <v>1.0999999999999999E-2</v>
      </c>
      <c r="Z15">
        <v>1.0999999999999999E-2</v>
      </c>
      <c r="AA15">
        <v>1.0999999999999999E-2</v>
      </c>
      <c r="AB15">
        <v>1.0999999999999999E-2</v>
      </c>
      <c r="AC15">
        <v>1.0999999999999999E-2</v>
      </c>
      <c r="AD15">
        <v>1.0999999999999999E-2</v>
      </c>
      <c r="AE15">
        <v>1.0999999999999999E-2</v>
      </c>
      <c r="AF15">
        <v>1.0999999999999999E-2</v>
      </c>
    </row>
    <row r="16" spans="1:32" x14ac:dyDescent="0.25">
      <c r="A16" t="s">
        <v>235</v>
      </c>
      <c r="B16">
        <v>2.5190000000000001</v>
      </c>
      <c r="C16">
        <v>2.5579999999999998</v>
      </c>
      <c r="D16">
        <v>2.597</v>
      </c>
      <c r="E16">
        <v>2.597</v>
      </c>
      <c r="F16">
        <v>2.649</v>
      </c>
      <c r="G16">
        <v>2.8180000000000001</v>
      </c>
      <c r="H16">
        <v>2.9609999999999999</v>
      </c>
      <c r="I16">
        <v>3.0779999999999998</v>
      </c>
      <c r="J16">
        <v>3.2210000000000001</v>
      </c>
      <c r="K16">
        <v>3.3250000000000002</v>
      </c>
      <c r="L16">
        <v>3.39</v>
      </c>
      <c r="M16">
        <v>3.4420000000000002</v>
      </c>
      <c r="N16">
        <v>3.4940000000000002</v>
      </c>
      <c r="O16">
        <v>3.5590000000000002</v>
      </c>
      <c r="P16">
        <v>3.6110000000000002</v>
      </c>
      <c r="Q16">
        <v>3.6629999999999998</v>
      </c>
      <c r="R16">
        <v>3.702</v>
      </c>
      <c r="S16">
        <v>3.7410000000000001</v>
      </c>
      <c r="T16">
        <v>3.78</v>
      </c>
      <c r="U16">
        <v>3.806</v>
      </c>
      <c r="V16">
        <v>3.4809999999999999</v>
      </c>
      <c r="W16">
        <v>3.1819999999999999</v>
      </c>
      <c r="X16">
        <v>2.9220000000000002</v>
      </c>
      <c r="Y16">
        <v>2.6749999999999998</v>
      </c>
      <c r="Z16">
        <v>2.2069999999999999</v>
      </c>
      <c r="AA16">
        <v>1.752</v>
      </c>
      <c r="AB16">
        <v>1.2450000000000001</v>
      </c>
      <c r="AC16">
        <v>1.05</v>
      </c>
      <c r="AD16">
        <v>0.85499999999999998</v>
      </c>
      <c r="AE16">
        <v>0.66</v>
      </c>
      <c r="AF16">
        <v>0.47799999999999998</v>
      </c>
    </row>
    <row r="17" spans="1:32" x14ac:dyDescent="0.25">
      <c r="A17" t="s">
        <v>236</v>
      </c>
      <c r="B17">
        <v>26.997</v>
      </c>
      <c r="C17">
        <v>26.4</v>
      </c>
      <c r="D17">
        <v>26.425000000000001</v>
      </c>
      <c r="E17">
        <v>26.425000000000001</v>
      </c>
      <c r="F17">
        <v>26.425000000000001</v>
      </c>
      <c r="G17">
        <v>26.425000000000001</v>
      </c>
      <c r="H17">
        <v>26.439</v>
      </c>
      <c r="I17">
        <v>26.456</v>
      </c>
      <c r="J17">
        <v>26.474</v>
      </c>
      <c r="K17">
        <v>26.491</v>
      </c>
      <c r="L17">
        <v>26.501999999999999</v>
      </c>
      <c r="M17">
        <v>26.510999999999999</v>
      </c>
      <c r="N17">
        <v>26.52</v>
      </c>
      <c r="O17">
        <v>26.524999999999999</v>
      </c>
      <c r="P17">
        <v>26.533000000000001</v>
      </c>
      <c r="Q17">
        <v>26.541</v>
      </c>
      <c r="R17">
        <v>26.548999999999999</v>
      </c>
      <c r="S17">
        <v>26.556000000000001</v>
      </c>
      <c r="T17">
        <v>26.562999999999999</v>
      </c>
      <c r="U17">
        <v>26.568999999999999</v>
      </c>
      <c r="V17">
        <v>26.574999999999999</v>
      </c>
      <c r="W17">
        <v>26.58</v>
      </c>
      <c r="X17">
        <v>26.585000000000001</v>
      </c>
      <c r="Y17">
        <v>26.59</v>
      </c>
      <c r="Z17">
        <v>26.596</v>
      </c>
      <c r="AA17">
        <v>26.602</v>
      </c>
      <c r="AB17">
        <v>26.606999999999999</v>
      </c>
      <c r="AC17">
        <v>26.611999999999998</v>
      </c>
      <c r="AD17">
        <v>26.617000000000001</v>
      </c>
      <c r="AE17">
        <v>26.622</v>
      </c>
      <c r="AF17">
        <v>26.628</v>
      </c>
    </row>
    <row r="18" spans="1:32" x14ac:dyDescent="0.25">
      <c r="A18" t="s">
        <v>237</v>
      </c>
      <c r="B18">
        <v>129.09899999999999</v>
      </c>
      <c r="C18">
        <v>130.84899999999999</v>
      </c>
      <c r="D18">
        <v>131.54900000000001</v>
      </c>
      <c r="E18">
        <v>132.899</v>
      </c>
      <c r="F18">
        <v>133.59899999999999</v>
      </c>
      <c r="G18">
        <v>133.649</v>
      </c>
      <c r="H18">
        <v>140.249</v>
      </c>
      <c r="I18">
        <v>147.84899999999999</v>
      </c>
      <c r="J18">
        <v>155.59899999999999</v>
      </c>
      <c r="K18">
        <v>164.399</v>
      </c>
      <c r="L18">
        <v>171.499</v>
      </c>
      <c r="M18">
        <v>177.249</v>
      </c>
      <c r="N18">
        <v>182.84899999999999</v>
      </c>
      <c r="O18">
        <v>185.899</v>
      </c>
      <c r="P18">
        <v>191.399</v>
      </c>
      <c r="Q18">
        <v>197.29900000000001</v>
      </c>
      <c r="R18">
        <v>203.04900000000001</v>
      </c>
      <c r="S18">
        <v>208.79900000000001</v>
      </c>
      <c r="T18">
        <v>215.249</v>
      </c>
      <c r="U18">
        <v>220.899</v>
      </c>
      <c r="V18">
        <v>227.04900000000001</v>
      </c>
      <c r="W18">
        <v>232.29900000000001</v>
      </c>
      <c r="X18">
        <v>237.94900000000001</v>
      </c>
      <c r="Y18">
        <v>243.54900000000001</v>
      </c>
      <c r="Z18">
        <v>250.44900000000001</v>
      </c>
      <c r="AA18">
        <v>257.49900000000002</v>
      </c>
      <c r="AB18">
        <v>264.34899999999999</v>
      </c>
      <c r="AC18">
        <v>271.59899999999999</v>
      </c>
      <c r="AD18">
        <v>278.44900000000001</v>
      </c>
      <c r="AE18">
        <v>286.29899999999998</v>
      </c>
      <c r="AF18">
        <v>294.84899999999999</v>
      </c>
    </row>
    <row r="19" spans="1:32" x14ac:dyDescent="0.25">
      <c r="A19" t="s">
        <v>238</v>
      </c>
      <c r="B19">
        <v>6.798</v>
      </c>
      <c r="C19">
        <v>6.798</v>
      </c>
      <c r="D19">
        <v>6.798</v>
      </c>
      <c r="E19">
        <v>6.798</v>
      </c>
      <c r="F19">
        <v>6.798</v>
      </c>
      <c r="G19">
        <v>4.1680000000000001</v>
      </c>
      <c r="H19">
        <v>2.8530000000000002</v>
      </c>
      <c r="I19">
        <v>1.538</v>
      </c>
      <c r="J19">
        <v>0.48599999999999999</v>
      </c>
      <c r="K19">
        <v>0.223</v>
      </c>
      <c r="L19">
        <v>0.223</v>
      </c>
      <c r="M19">
        <v>0.223</v>
      </c>
      <c r="N19">
        <v>0.223</v>
      </c>
      <c r="O19">
        <v>0.223</v>
      </c>
      <c r="P19">
        <v>0.223</v>
      </c>
      <c r="Q19">
        <v>0.223</v>
      </c>
      <c r="R19">
        <v>0.223</v>
      </c>
      <c r="S19">
        <v>0.223</v>
      </c>
      <c r="T19">
        <v>0.223</v>
      </c>
      <c r="U19">
        <v>0.223</v>
      </c>
      <c r="V19">
        <v>0.223</v>
      </c>
      <c r="W19">
        <v>0.223</v>
      </c>
      <c r="X19">
        <v>0.223</v>
      </c>
      <c r="Y19">
        <v>0.223</v>
      </c>
      <c r="Z19">
        <v>0.223</v>
      </c>
      <c r="AA19">
        <v>0.223</v>
      </c>
      <c r="AB19">
        <v>0.223</v>
      </c>
      <c r="AC19">
        <v>0.223</v>
      </c>
      <c r="AD19">
        <v>0.223</v>
      </c>
      <c r="AE19">
        <v>0.223</v>
      </c>
      <c r="AF19">
        <v>0.223</v>
      </c>
    </row>
    <row r="20" spans="1:32" x14ac:dyDescent="0.25">
      <c r="A20" t="s">
        <v>239</v>
      </c>
      <c r="B20">
        <v>2.9000000000000001E-2</v>
      </c>
      <c r="C20">
        <v>3.9E-2</v>
      </c>
      <c r="D20">
        <v>3.9E-2</v>
      </c>
      <c r="E20">
        <v>3.9E-2</v>
      </c>
      <c r="F20">
        <v>2.1240000000000001</v>
      </c>
      <c r="G20">
        <v>2.8290000000000002</v>
      </c>
      <c r="H20">
        <v>3.629</v>
      </c>
      <c r="I20">
        <v>5.484</v>
      </c>
      <c r="J20">
        <v>6.3689999999999998</v>
      </c>
      <c r="K20">
        <v>6.6989999999999998</v>
      </c>
      <c r="L20">
        <v>6.9089999999999998</v>
      </c>
      <c r="M20">
        <v>7.0839999999999996</v>
      </c>
      <c r="N20">
        <v>7.2839999999999998</v>
      </c>
      <c r="O20">
        <v>7.569</v>
      </c>
      <c r="P20">
        <v>7.7789999999999999</v>
      </c>
      <c r="Q20">
        <v>7.9989999999999997</v>
      </c>
      <c r="R20">
        <v>8.2040000000000006</v>
      </c>
      <c r="S20">
        <v>8.4339999999999993</v>
      </c>
      <c r="T20">
        <v>8.6389999999999993</v>
      </c>
      <c r="U20">
        <v>8.8290000000000006</v>
      </c>
      <c r="V20">
        <v>9.0340000000000007</v>
      </c>
      <c r="W20">
        <v>9.2439999999999998</v>
      </c>
      <c r="X20">
        <v>9.4489999999999998</v>
      </c>
      <c r="Y20">
        <v>9.6590000000000007</v>
      </c>
      <c r="Z20">
        <v>9.859</v>
      </c>
      <c r="AA20">
        <v>10.099</v>
      </c>
      <c r="AB20">
        <v>10.304</v>
      </c>
      <c r="AC20">
        <v>10.504</v>
      </c>
      <c r="AD20">
        <v>10.714</v>
      </c>
      <c r="AE20">
        <v>10.929</v>
      </c>
      <c r="AF20">
        <v>11.148999999999999</v>
      </c>
    </row>
    <row r="21" spans="1:32" x14ac:dyDescent="0.25">
      <c r="A21" t="s">
        <v>240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242</v>
      </c>
      <c r="B23">
        <v>1.76</v>
      </c>
      <c r="C23">
        <v>1.76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5" spans="1:32" x14ac:dyDescent="0.25">
      <c r="A25" t="s">
        <v>76</v>
      </c>
      <c r="B25">
        <f>SUM(B8,B19)</f>
        <v>217.86799999999999</v>
      </c>
      <c r="C25">
        <f t="shared" ref="C25:AF25" si="0">SUM(C8,C19)</f>
        <v>213.66</v>
      </c>
      <c r="D25">
        <f t="shared" si="0"/>
        <v>203.8</v>
      </c>
      <c r="E25">
        <f t="shared" si="0"/>
        <v>194.91</v>
      </c>
      <c r="F25">
        <f t="shared" si="0"/>
        <v>187.85</v>
      </c>
      <c r="G25">
        <f t="shared" si="0"/>
        <v>162.88500000000002</v>
      </c>
      <c r="H25">
        <f t="shared" si="0"/>
        <v>153.40600000000001</v>
      </c>
      <c r="I25">
        <f t="shared" si="0"/>
        <v>144.43800000000002</v>
      </c>
      <c r="J25">
        <f t="shared" si="0"/>
        <v>131.26599999999999</v>
      </c>
      <c r="K25">
        <f t="shared" si="0"/>
        <v>118.898</v>
      </c>
      <c r="L25">
        <f t="shared" si="0"/>
        <v>113.11499999999999</v>
      </c>
      <c r="M25">
        <f t="shared" si="0"/>
        <v>111.509</v>
      </c>
      <c r="N25">
        <f t="shared" si="0"/>
        <v>108.3</v>
      </c>
      <c r="O25">
        <f t="shared" si="0"/>
        <v>106.901</v>
      </c>
      <c r="P25">
        <f t="shared" si="0"/>
        <v>101.024</v>
      </c>
      <c r="Q25">
        <f t="shared" si="0"/>
        <v>98.549300000000002</v>
      </c>
      <c r="R25">
        <f t="shared" si="0"/>
        <v>96.840599999999995</v>
      </c>
      <c r="S25">
        <f t="shared" si="0"/>
        <v>95.897199999999998</v>
      </c>
      <c r="T25">
        <f t="shared" si="0"/>
        <v>94.144199999999998</v>
      </c>
      <c r="U25">
        <f t="shared" si="0"/>
        <v>93.420400000000001</v>
      </c>
      <c r="V25">
        <f t="shared" si="0"/>
        <v>91.100999999999999</v>
      </c>
      <c r="W25">
        <f t="shared" si="0"/>
        <v>90.337999999999994</v>
      </c>
      <c r="X25">
        <f t="shared" si="0"/>
        <v>89.816000000000003</v>
      </c>
      <c r="Y25">
        <f t="shared" si="0"/>
        <v>89.270399999999995</v>
      </c>
      <c r="Z25">
        <f t="shared" si="0"/>
        <v>88.710700000000003</v>
      </c>
      <c r="AA25">
        <f t="shared" si="0"/>
        <v>85.519000000000005</v>
      </c>
      <c r="AB25">
        <f t="shared" si="0"/>
        <v>84.937600000000003</v>
      </c>
      <c r="AC25">
        <f t="shared" si="0"/>
        <v>84.337299999999999</v>
      </c>
      <c r="AD25">
        <f t="shared" si="0"/>
        <v>83.711799999999997</v>
      </c>
      <c r="AE25">
        <f t="shared" si="0"/>
        <v>83.072900000000004</v>
      </c>
      <c r="AF25">
        <f t="shared" si="0"/>
        <v>82.417199999999994</v>
      </c>
    </row>
    <row r="27" spans="1:32" x14ac:dyDescent="0.25">
      <c r="A27" t="s">
        <v>77</v>
      </c>
    </row>
    <row r="28" spans="1:32" x14ac:dyDescent="0.25">
      <c r="A28" t="s">
        <v>22</v>
      </c>
      <c r="B28">
        <v>7000</v>
      </c>
    </row>
    <row r="29" spans="1:32" x14ac:dyDescent="0.25">
      <c r="A29" t="s">
        <v>24</v>
      </c>
      <c r="B29">
        <v>7000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C6" sqref="C6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9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" t="s">
        <v>40</v>
      </c>
      <c r="D2" s="42"/>
      <c r="E2" s="42"/>
      <c r="F2" s="42"/>
      <c r="G2" s="42"/>
      <c r="H2" s="42"/>
      <c r="I2" s="42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4" t="s">
        <v>71</v>
      </c>
      <c r="B4" s="14" t="s">
        <v>69</v>
      </c>
      <c r="C4" s="14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s="35" t="s">
        <v>226</v>
      </c>
      <c r="B25" s="35">
        <v>2020</v>
      </c>
      <c r="C25" s="35">
        <v>2021</v>
      </c>
      <c r="D25" s="35">
        <v>2022</v>
      </c>
      <c r="E25" s="35">
        <v>2023</v>
      </c>
      <c r="F25" s="35">
        <v>2024</v>
      </c>
      <c r="G25" s="35">
        <v>2025</v>
      </c>
      <c r="H25" s="35">
        <v>2026</v>
      </c>
      <c r="I25" s="35">
        <v>2027</v>
      </c>
      <c r="J25" s="35">
        <v>2028</v>
      </c>
      <c r="K25" s="35">
        <v>2029</v>
      </c>
      <c r="L25" s="35">
        <v>2030</v>
      </c>
      <c r="M25" s="35">
        <v>2031</v>
      </c>
      <c r="N25" s="35">
        <v>2032</v>
      </c>
      <c r="O25" s="35">
        <v>2033</v>
      </c>
      <c r="P25" s="35">
        <v>2034</v>
      </c>
      <c r="Q25" s="35">
        <v>2035</v>
      </c>
      <c r="R25" s="35">
        <v>2036</v>
      </c>
      <c r="S25" s="35">
        <v>2037</v>
      </c>
      <c r="T25" s="35">
        <v>2038</v>
      </c>
      <c r="U25" s="35">
        <v>2039</v>
      </c>
      <c r="V25" s="35">
        <v>2040</v>
      </c>
      <c r="W25" s="35">
        <v>2041</v>
      </c>
      <c r="X25" s="35">
        <v>2042</v>
      </c>
      <c r="Y25" s="35">
        <v>2043</v>
      </c>
      <c r="Z25" s="35">
        <v>2044</v>
      </c>
      <c r="AA25" s="35">
        <v>2045</v>
      </c>
      <c r="AB25" s="35">
        <v>2046</v>
      </c>
      <c r="AC25" s="35">
        <v>2047</v>
      </c>
      <c r="AD25" s="35">
        <v>2048</v>
      </c>
      <c r="AE25" s="35">
        <v>2049</v>
      </c>
      <c r="AF25" s="35">
        <v>2050</v>
      </c>
    </row>
    <row r="26" spans="1:33" x14ac:dyDescent="0.25">
      <c r="A26" s="7" t="s">
        <v>243</v>
      </c>
      <c r="B26" s="7">
        <v>1.7479700000000001E-6</v>
      </c>
      <c r="C26" s="7">
        <v>1.74947E-6</v>
      </c>
      <c r="D26" s="7">
        <v>1.72575E-6</v>
      </c>
      <c r="E26" s="7">
        <v>1.7111499999999999E-6</v>
      </c>
      <c r="F26" s="7">
        <v>1.7103899999999999E-6</v>
      </c>
      <c r="G26" s="7">
        <v>1.66824E-6</v>
      </c>
      <c r="H26" s="7">
        <v>1.64067E-6</v>
      </c>
      <c r="I26" s="7">
        <v>1.6394600000000001E-6</v>
      </c>
      <c r="J26" s="7">
        <v>1.6307900000000001E-6</v>
      </c>
      <c r="K26" s="7">
        <v>1.6369299999999999E-6</v>
      </c>
      <c r="L26" s="7">
        <v>1.6344800000000001E-6</v>
      </c>
      <c r="M26" s="7">
        <v>1.63342E-6</v>
      </c>
      <c r="N26" s="7">
        <v>1.62393E-6</v>
      </c>
      <c r="O26" s="7">
        <v>1.6209400000000001E-6</v>
      </c>
      <c r="P26" s="7">
        <v>1.61507E-6</v>
      </c>
      <c r="Q26" s="7">
        <v>1.60347E-6</v>
      </c>
      <c r="R26" s="7">
        <v>1.59052E-6</v>
      </c>
      <c r="S26" s="7">
        <v>1.5878099999999999E-6</v>
      </c>
      <c r="T26" s="7">
        <v>1.58723E-6</v>
      </c>
      <c r="U26" s="7">
        <v>1.58499E-6</v>
      </c>
      <c r="V26" s="7">
        <v>1.5892200000000001E-6</v>
      </c>
      <c r="W26" s="7">
        <v>1.58568E-6</v>
      </c>
      <c r="X26" s="7">
        <v>1.5765799999999999E-6</v>
      </c>
      <c r="Y26" s="7">
        <v>1.5669599999999999E-6</v>
      </c>
      <c r="Z26" s="7">
        <v>1.5624700000000001E-6</v>
      </c>
      <c r="AA26" s="7">
        <v>1.55986E-6</v>
      </c>
      <c r="AB26" s="7">
        <v>1.55745E-6</v>
      </c>
      <c r="AC26" s="7">
        <v>1.55277E-6</v>
      </c>
      <c r="AD26" s="7">
        <v>1.54545E-6</v>
      </c>
      <c r="AE26" s="7">
        <v>1.54658E-6</v>
      </c>
      <c r="AF26" s="7">
        <v>1.54427E-6</v>
      </c>
      <c r="AG26" s="7"/>
    </row>
    <row r="27" spans="1:33" x14ac:dyDescent="0.25">
      <c r="A27" s="7" t="s">
        <v>244</v>
      </c>
      <c r="B27" s="7">
        <v>2.1716000000000001E-6</v>
      </c>
      <c r="C27" s="7">
        <v>3.9828000000000002E-6</v>
      </c>
      <c r="D27" s="7">
        <v>7.3562E-6</v>
      </c>
      <c r="E27" s="7">
        <v>6.3347999999999999E-6</v>
      </c>
      <c r="F27" s="7">
        <v>4.7854E-6</v>
      </c>
      <c r="G27" s="7">
        <v>4.4495999999999997E-6</v>
      </c>
      <c r="H27" s="7">
        <v>4.1888999999999998E-6</v>
      </c>
      <c r="I27" s="7">
        <v>3.9280999999999997E-6</v>
      </c>
      <c r="J27" s="7">
        <v>3.6673999999999998E-6</v>
      </c>
      <c r="K27" s="7">
        <v>3.4056000000000001E-6</v>
      </c>
      <c r="L27" s="7">
        <v>3.1449000000000002E-6</v>
      </c>
      <c r="M27" s="7">
        <v>3.1878000000000002E-6</v>
      </c>
      <c r="N27" s="7">
        <v>3.2059999999999999E-6</v>
      </c>
      <c r="O27" s="7">
        <v>3.2532E-6</v>
      </c>
      <c r="P27" s="7">
        <v>3.2285000000000001E-6</v>
      </c>
      <c r="Q27" s="7">
        <v>3.2028000000000001E-6</v>
      </c>
      <c r="R27" s="7">
        <v>3.1964E-6</v>
      </c>
      <c r="S27" s="7">
        <v>3.1985E-6</v>
      </c>
      <c r="T27" s="7">
        <v>3.2123999999999999E-6</v>
      </c>
      <c r="U27" s="7">
        <v>3.2103E-6</v>
      </c>
      <c r="V27" s="7">
        <v>3.2382000000000002E-6</v>
      </c>
      <c r="W27" s="7">
        <v>3.2339000000000001E-6</v>
      </c>
      <c r="X27" s="7">
        <v>3.2156000000000002E-6</v>
      </c>
      <c r="Y27" s="7">
        <v>3.2071000000000002E-6</v>
      </c>
      <c r="Z27" s="7">
        <v>3.1652000000000002E-6</v>
      </c>
      <c r="AA27" s="7">
        <v>3.1535E-6</v>
      </c>
      <c r="AB27" s="7">
        <v>3.1491999999999999E-6</v>
      </c>
      <c r="AC27" s="7">
        <v>3.1395000000000002E-6</v>
      </c>
      <c r="AD27" s="7">
        <v>3.1522999999999999E-6</v>
      </c>
      <c r="AE27" s="7">
        <v>3.1352000000000001E-6</v>
      </c>
      <c r="AF27" s="7">
        <v>3.1277000000000001E-6</v>
      </c>
      <c r="AG27" s="7"/>
    </row>
    <row r="28" spans="1:33" x14ac:dyDescent="0.25">
      <c r="A28" s="7" t="s">
        <v>245</v>
      </c>
      <c r="B28" s="7">
        <v>6.0869000000000003E-7</v>
      </c>
      <c r="C28" s="7">
        <v>6.0719000000000003E-7</v>
      </c>
      <c r="D28" s="7">
        <v>6.0814999999999995E-7</v>
      </c>
      <c r="E28" s="7">
        <v>6.0986999999999999E-7</v>
      </c>
      <c r="F28" s="7">
        <v>6.1083000000000002E-7</v>
      </c>
      <c r="G28" s="7">
        <v>6.1254999999999996E-7</v>
      </c>
      <c r="H28" s="7">
        <v>6.1340999999999999E-7</v>
      </c>
      <c r="I28" s="7">
        <v>6.1524E-7</v>
      </c>
      <c r="J28" s="7">
        <v>6.1610000000000002E-7</v>
      </c>
      <c r="K28" s="7">
        <v>6.1791999999999996E-7</v>
      </c>
      <c r="L28" s="7">
        <v>6.1964000000000001E-7</v>
      </c>
      <c r="M28" s="7">
        <v>6.2060000000000004E-7</v>
      </c>
      <c r="N28" s="7">
        <v>6.2231999999999998E-7</v>
      </c>
      <c r="O28" s="7">
        <v>6.2414000000000003E-7</v>
      </c>
      <c r="P28" s="7">
        <v>6.2500000000000005E-7</v>
      </c>
      <c r="Q28" s="7">
        <v>6.2682E-7</v>
      </c>
      <c r="R28" s="7">
        <v>6.2854000000000004E-7</v>
      </c>
      <c r="S28" s="7">
        <v>6.2949999999999997E-7</v>
      </c>
      <c r="T28" s="7">
        <v>6.3122000000000001E-7</v>
      </c>
      <c r="U28" s="7">
        <v>6.3305000000000002E-7</v>
      </c>
      <c r="V28" s="7">
        <v>6.3476999999999996E-7</v>
      </c>
      <c r="W28" s="7">
        <v>6.3659000000000001E-7</v>
      </c>
      <c r="X28" s="7">
        <v>6.3830999999999995E-7</v>
      </c>
      <c r="Y28" s="7">
        <v>6.4013E-7</v>
      </c>
      <c r="Z28" s="7">
        <v>6.4194999999999995E-7</v>
      </c>
      <c r="AA28" s="7">
        <v>6.4366999999999999E-7</v>
      </c>
      <c r="AB28" s="7">
        <v>6.4549000000000004E-7</v>
      </c>
      <c r="AC28" s="7">
        <v>6.4720999999999998E-7</v>
      </c>
      <c r="AD28" s="7">
        <v>6.4903000000000004E-7</v>
      </c>
      <c r="AE28" s="7">
        <v>6.5074999999999997E-7</v>
      </c>
      <c r="AF28" s="7">
        <v>6.5257999999999998E-7</v>
      </c>
      <c r="AG28" s="7"/>
    </row>
    <row r="29" spans="1:33" x14ac:dyDescent="0.25">
      <c r="A29" s="7" t="s">
        <v>246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25">
      <c r="A30" s="7" t="s">
        <v>247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25">
      <c r="A31" s="7" t="s">
        <v>248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25">
      <c r="A32" s="7" t="s">
        <v>249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25">
      <c r="A33" s="7" t="s">
        <v>250</v>
      </c>
      <c r="B33" s="7">
        <v>2.0279999999999999E-6</v>
      </c>
      <c r="C33" s="7">
        <v>2.0279999999999999E-6</v>
      </c>
      <c r="D33" s="7">
        <v>2.0279999999999999E-6</v>
      </c>
      <c r="E33" s="7">
        <v>2.0279999999999999E-6</v>
      </c>
      <c r="F33" s="7">
        <v>2.0279999999999999E-6</v>
      </c>
      <c r="G33" s="7">
        <v>2.0279999999999999E-6</v>
      </c>
      <c r="H33" s="7">
        <v>2.0279999999999999E-6</v>
      </c>
      <c r="I33" s="7">
        <v>2.0279999999999999E-6</v>
      </c>
      <c r="J33" s="7">
        <v>2.0279999999999999E-6</v>
      </c>
      <c r="K33" s="7">
        <v>2.0279999999999999E-6</v>
      </c>
      <c r="L33" s="7">
        <v>2.0279999999999999E-6</v>
      </c>
      <c r="M33" s="7">
        <v>2.0279999999999999E-6</v>
      </c>
      <c r="N33" s="7">
        <v>2.0279999999999999E-6</v>
      </c>
      <c r="O33" s="7">
        <v>2.0279999999999999E-6</v>
      </c>
      <c r="P33" s="7">
        <v>2.0279999999999999E-6</v>
      </c>
      <c r="Q33" s="7">
        <v>2.0279999999999999E-6</v>
      </c>
      <c r="R33" s="7">
        <v>2.0279999999999999E-6</v>
      </c>
      <c r="S33" s="7">
        <v>2.0279999999999999E-6</v>
      </c>
      <c r="T33" s="7">
        <v>2.0279999999999999E-6</v>
      </c>
      <c r="U33" s="7">
        <v>2.0279999999999999E-6</v>
      </c>
      <c r="V33" s="7">
        <v>2.0279999999999999E-6</v>
      </c>
      <c r="W33" s="7">
        <v>2.0279999999999999E-6</v>
      </c>
      <c r="X33" s="7">
        <v>2.0279999999999999E-6</v>
      </c>
      <c r="Y33" s="7">
        <v>2.0279999999999999E-6</v>
      </c>
      <c r="Z33" s="7">
        <v>2.0279999999999999E-6</v>
      </c>
      <c r="AA33" s="7">
        <v>2.0279999999999999E-6</v>
      </c>
      <c r="AB33" s="7">
        <v>2.0279999999999999E-6</v>
      </c>
      <c r="AC33" s="7">
        <v>2.0279999999999999E-6</v>
      </c>
      <c r="AD33" s="7">
        <v>2.0279999999999999E-6</v>
      </c>
      <c r="AE33" s="7">
        <v>2.0279999999999999E-6</v>
      </c>
      <c r="AF33" s="7">
        <v>2.0279999999999999E-6</v>
      </c>
      <c r="AG33" s="7"/>
    </row>
    <row r="34" spans="1:33" x14ac:dyDescent="0.25">
      <c r="A34" s="7" t="s">
        <v>251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25">
      <c r="A35" s="7" t="s">
        <v>252</v>
      </c>
      <c r="B35" s="7">
        <v>1.5245999999999999E-5</v>
      </c>
      <c r="C35" s="7">
        <v>1.8575000000000001E-5</v>
      </c>
      <c r="D35" s="7">
        <v>2.8104999999999999E-5</v>
      </c>
      <c r="E35" s="7">
        <v>2.3201E-5</v>
      </c>
      <c r="F35" s="7">
        <v>2.1832E-5</v>
      </c>
      <c r="G35" s="7">
        <v>2.0462000000000002E-5</v>
      </c>
      <c r="H35" s="7">
        <v>1.9093000000000002E-5</v>
      </c>
      <c r="I35" s="7">
        <v>1.7723999999999998E-5</v>
      </c>
      <c r="J35" s="7">
        <v>1.6354999999999998E-5</v>
      </c>
      <c r="K35" s="7">
        <v>1.6475999999999999E-5</v>
      </c>
      <c r="L35" s="7">
        <v>1.6478999999999999E-5</v>
      </c>
      <c r="M35" s="7">
        <v>1.664E-5</v>
      </c>
      <c r="N35" s="7">
        <v>1.6752000000000002E-5</v>
      </c>
      <c r="O35" s="7">
        <v>1.6793E-5</v>
      </c>
      <c r="P35" s="7">
        <v>1.6889999999999999E-5</v>
      </c>
      <c r="Q35" s="7">
        <v>1.6979000000000001E-5</v>
      </c>
      <c r="R35" s="7">
        <v>1.7135000000000001E-5</v>
      </c>
      <c r="S35" s="7">
        <v>1.7306E-5</v>
      </c>
      <c r="T35" s="7">
        <v>1.7391999999999999E-5</v>
      </c>
      <c r="U35" s="7">
        <v>1.7450999999999999E-5</v>
      </c>
      <c r="V35" s="7">
        <v>1.7631000000000001E-5</v>
      </c>
      <c r="W35" s="7">
        <v>1.7708000000000001E-5</v>
      </c>
      <c r="X35" s="7">
        <v>1.7745999999999999E-5</v>
      </c>
      <c r="Y35" s="7">
        <v>1.7935999999999999E-5</v>
      </c>
      <c r="Z35" s="7">
        <v>1.8164000000000001E-5</v>
      </c>
      <c r="AA35" s="7">
        <v>1.825E-5</v>
      </c>
      <c r="AB35" s="7">
        <v>1.8457E-5</v>
      </c>
      <c r="AC35" s="7">
        <v>1.8513E-5</v>
      </c>
      <c r="AD35" s="7">
        <v>1.8468999999999999E-5</v>
      </c>
      <c r="AE35" s="7">
        <v>1.8461000000000002E-5</v>
      </c>
      <c r="AF35" s="7">
        <v>1.8417E-5</v>
      </c>
      <c r="AG35" s="7"/>
    </row>
    <row r="36" spans="1:33" x14ac:dyDescent="0.25">
      <c r="A36" s="7" t="s">
        <v>253</v>
      </c>
      <c r="B36" s="7">
        <v>2.1716000000000001E-6</v>
      </c>
      <c r="C36" s="7">
        <v>3.9828000000000002E-6</v>
      </c>
      <c r="D36" s="7">
        <v>7.3562E-6</v>
      </c>
      <c r="E36" s="7">
        <v>6.3347999999999999E-6</v>
      </c>
      <c r="F36" s="7">
        <v>4.7854E-6</v>
      </c>
      <c r="G36" s="7">
        <v>4.4495999999999997E-6</v>
      </c>
      <c r="H36" s="7">
        <v>4.1888999999999998E-6</v>
      </c>
      <c r="I36" s="7">
        <v>3.9280999999999997E-6</v>
      </c>
      <c r="J36" s="7">
        <v>3.6673999999999998E-6</v>
      </c>
      <c r="K36" s="7">
        <v>3.4056000000000001E-6</v>
      </c>
      <c r="L36" s="7">
        <v>3.1449000000000002E-6</v>
      </c>
      <c r="M36" s="7">
        <v>3.1878000000000002E-6</v>
      </c>
      <c r="N36" s="7">
        <v>3.2059999999999999E-6</v>
      </c>
      <c r="O36" s="7">
        <v>3.2532E-6</v>
      </c>
      <c r="P36" s="7">
        <v>3.2285000000000001E-6</v>
      </c>
      <c r="Q36" s="7">
        <v>3.2028000000000001E-6</v>
      </c>
      <c r="R36" s="7">
        <v>3.1964E-6</v>
      </c>
      <c r="S36" s="7">
        <v>3.1985E-6</v>
      </c>
      <c r="T36" s="7">
        <v>3.2123999999999999E-6</v>
      </c>
      <c r="U36" s="7">
        <v>3.2103E-6</v>
      </c>
      <c r="V36" s="7">
        <v>3.2382000000000002E-6</v>
      </c>
      <c r="W36" s="7">
        <v>3.2339000000000001E-6</v>
      </c>
      <c r="X36" s="7">
        <v>3.2156000000000002E-6</v>
      </c>
      <c r="Y36" s="7">
        <v>3.2071000000000002E-6</v>
      </c>
      <c r="Z36" s="7">
        <v>3.1652000000000002E-6</v>
      </c>
      <c r="AA36" s="7">
        <v>3.1535E-6</v>
      </c>
      <c r="AB36" s="7">
        <v>3.1491999999999999E-6</v>
      </c>
      <c r="AC36" s="7">
        <v>3.1395000000000002E-6</v>
      </c>
      <c r="AD36" s="7">
        <v>3.1522999999999999E-6</v>
      </c>
      <c r="AE36" s="7">
        <v>3.1352000000000001E-6</v>
      </c>
      <c r="AF36" s="7">
        <v>3.1277000000000001E-6</v>
      </c>
      <c r="AG36" s="7"/>
    </row>
    <row r="37" spans="1:33" x14ac:dyDescent="0.25">
      <c r="A37" s="7" t="s">
        <v>254</v>
      </c>
      <c r="B37" s="7">
        <v>1.6029999999999999E-6</v>
      </c>
      <c r="C37" s="7">
        <v>1.6051000000000001E-6</v>
      </c>
      <c r="D37" s="7">
        <v>1.5826000000000001E-6</v>
      </c>
      <c r="E37" s="7">
        <v>1.5697E-6</v>
      </c>
      <c r="F37" s="7">
        <v>1.5686999999999999E-6</v>
      </c>
      <c r="G37" s="7">
        <v>1.5301E-6</v>
      </c>
      <c r="H37" s="7">
        <v>1.5053E-6</v>
      </c>
      <c r="I37" s="7">
        <v>1.5042999999999999E-6</v>
      </c>
      <c r="J37" s="7">
        <v>1.4956999999999999E-6</v>
      </c>
      <c r="K37" s="7">
        <v>1.5010999999999999E-6</v>
      </c>
      <c r="L37" s="7">
        <v>1.499E-6</v>
      </c>
      <c r="M37" s="7">
        <v>1.4979000000000001E-6</v>
      </c>
      <c r="N37" s="7">
        <v>1.4893000000000001E-6</v>
      </c>
      <c r="O37" s="7">
        <v>1.4870999999999999E-6</v>
      </c>
      <c r="P37" s="7">
        <v>1.4816999999999999E-6</v>
      </c>
      <c r="Q37" s="7">
        <v>1.471E-6</v>
      </c>
      <c r="R37" s="7">
        <v>1.45921E-6</v>
      </c>
      <c r="S37" s="7">
        <v>1.45604E-6</v>
      </c>
      <c r="T37" s="7">
        <v>1.4559999999999999E-6</v>
      </c>
      <c r="U37" s="7">
        <v>1.4538599999999999E-6</v>
      </c>
      <c r="V37" s="7">
        <v>1.45813E-6</v>
      </c>
      <c r="W37" s="7">
        <v>1.4549100000000001E-6</v>
      </c>
      <c r="X37" s="7">
        <v>1.4463400000000001E-6</v>
      </c>
      <c r="Y37" s="7">
        <v>1.4377400000000001E-6</v>
      </c>
      <c r="Z37" s="7">
        <v>1.4334600000000001E-6</v>
      </c>
      <c r="AA37" s="7">
        <v>1.4313E-6</v>
      </c>
      <c r="AB37" s="7">
        <v>1.42815E-6</v>
      </c>
      <c r="AC37" s="7">
        <v>1.42386E-6</v>
      </c>
      <c r="AD37" s="7">
        <v>1.4174E-6</v>
      </c>
      <c r="AE37" s="7">
        <v>1.4184700000000001E-6</v>
      </c>
      <c r="AF37" s="7">
        <v>1.4163300000000001E-6</v>
      </c>
      <c r="AG37" s="7"/>
    </row>
    <row r="38" spans="1:33" x14ac:dyDescent="0.25">
      <c r="A38" s="7" t="s">
        <v>255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25">
      <c r="A39" s="7" t="s">
        <v>256</v>
      </c>
      <c r="B39" s="7">
        <v>5.8030000000000002E-6</v>
      </c>
      <c r="C39" s="7">
        <v>1.011E-5</v>
      </c>
      <c r="D39" s="7">
        <v>1.455E-5</v>
      </c>
      <c r="E39" s="7">
        <v>1.381E-5</v>
      </c>
      <c r="F39" s="7">
        <v>1.31E-5</v>
      </c>
      <c r="G39" s="7">
        <v>1.239E-5</v>
      </c>
      <c r="H39" s="7">
        <v>1.168E-5</v>
      </c>
      <c r="I39" s="7">
        <v>1.097E-5</v>
      </c>
      <c r="J39" s="7">
        <v>1.026E-5</v>
      </c>
      <c r="K39" s="7">
        <v>1.041E-5</v>
      </c>
      <c r="L39" s="7">
        <v>1.057E-5</v>
      </c>
      <c r="M39" s="7">
        <v>1.079E-5</v>
      </c>
      <c r="N39" s="7">
        <v>1.096E-5</v>
      </c>
      <c r="O39" s="7">
        <v>1.1080000000000001E-5</v>
      </c>
      <c r="P39" s="7">
        <v>1.114E-5</v>
      </c>
      <c r="Q39" s="7">
        <v>1.1250000000000001E-5</v>
      </c>
      <c r="R39" s="7">
        <v>1.1430000000000001E-5</v>
      </c>
      <c r="S39" s="7">
        <v>1.1559999999999999E-5</v>
      </c>
      <c r="T39" s="7">
        <v>1.171E-5</v>
      </c>
      <c r="U39" s="7">
        <v>1.1749999999999999E-5</v>
      </c>
      <c r="V39" s="7">
        <v>1.1970000000000001E-5</v>
      </c>
      <c r="W39" s="7">
        <v>1.2109999999999999E-5</v>
      </c>
      <c r="X39" s="7">
        <v>1.217E-5</v>
      </c>
      <c r="Y39" s="7">
        <v>1.238E-5</v>
      </c>
      <c r="Z39" s="7">
        <v>1.2629999999999999E-5</v>
      </c>
      <c r="AA39" s="7">
        <v>1.27E-5</v>
      </c>
      <c r="AB39" s="7">
        <v>1.289E-5</v>
      </c>
      <c r="AC39" s="7">
        <v>1.288E-5</v>
      </c>
      <c r="AD39" s="7">
        <v>1.29E-5</v>
      </c>
      <c r="AE39" s="7">
        <v>1.294E-5</v>
      </c>
      <c r="AF39" s="7">
        <v>1.29E-5</v>
      </c>
      <c r="AG39" s="7"/>
    </row>
    <row r="40" spans="1:33" x14ac:dyDescent="0.25">
      <c r="A40" s="7" t="s">
        <v>257</v>
      </c>
      <c r="B40" s="7">
        <v>1.344E-5</v>
      </c>
      <c r="C40" s="7">
        <v>1.931E-5</v>
      </c>
      <c r="D40" s="7">
        <v>3.4260000000000001E-5</v>
      </c>
      <c r="E40" s="7">
        <v>2.3289999999999999E-5</v>
      </c>
      <c r="F40" s="7">
        <v>2.1120000000000001E-5</v>
      </c>
      <c r="G40" s="7">
        <v>1.895E-5</v>
      </c>
      <c r="H40" s="7">
        <v>1.6779999999999999E-5</v>
      </c>
      <c r="I40" s="7">
        <v>1.4620000000000001E-5</v>
      </c>
      <c r="J40" s="7">
        <v>1.2449999999999999E-5</v>
      </c>
      <c r="K40" s="7">
        <v>1.253E-5</v>
      </c>
      <c r="L40" s="7">
        <v>1.261E-5</v>
      </c>
      <c r="M40" s="7">
        <v>1.2850000000000001E-5</v>
      </c>
      <c r="N40" s="7">
        <v>1.292E-5</v>
      </c>
      <c r="O40" s="7">
        <v>1.3040000000000001E-5</v>
      </c>
      <c r="P40" s="7">
        <v>1.306E-5</v>
      </c>
      <c r="Q40" s="7">
        <v>1.309E-5</v>
      </c>
      <c r="R40" s="7">
        <v>1.308E-5</v>
      </c>
      <c r="S40" s="7">
        <v>1.312E-5</v>
      </c>
      <c r="T40" s="7">
        <v>1.326E-5</v>
      </c>
      <c r="U40" s="7">
        <v>1.325E-5</v>
      </c>
      <c r="V40" s="7">
        <v>1.343E-5</v>
      </c>
      <c r="W40" s="7">
        <v>1.346E-5</v>
      </c>
      <c r="X40" s="7">
        <v>1.342E-5</v>
      </c>
      <c r="Y40" s="7">
        <v>1.3529999999999999E-5</v>
      </c>
      <c r="Z40" s="7">
        <v>1.3540000000000001E-5</v>
      </c>
      <c r="AA40" s="7">
        <v>1.3390000000000001E-5</v>
      </c>
      <c r="AB40" s="7">
        <v>1.358E-5</v>
      </c>
      <c r="AC40" s="7">
        <v>1.365E-5</v>
      </c>
      <c r="AD40" s="7">
        <v>1.3679999999999999E-5</v>
      </c>
      <c r="AE40" s="7">
        <v>1.3730000000000001E-5</v>
      </c>
      <c r="AF40" s="7">
        <v>1.3730000000000001E-5</v>
      </c>
      <c r="AG40" s="7"/>
    </row>
    <row r="41" spans="1:33" x14ac:dyDescent="0.25">
      <c r="A41" s="7" t="s">
        <v>258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s="35" t="s">
        <v>226</v>
      </c>
      <c r="B46" s="35">
        <v>2020</v>
      </c>
      <c r="C46" s="35">
        <v>2021</v>
      </c>
      <c r="D46" s="35">
        <v>2022</v>
      </c>
      <c r="E46" s="35">
        <v>2023</v>
      </c>
      <c r="F46" s="35">
        <v>2024</v>
      </c>
      <c r="G46" s="35">
        <v>2025</v>
      </c>
      <c r="H46" s="35">
        <v>2026</v>
      </c>
      <c r="I46" s="35">
        <v>2027</v>
      </c>
      <c r="J46" s="35">
        <v>2028</v>
      </c>
      <c r="K46" s="35">
        <v>2029</v>
      </c>
      <c r="L46" s="35">
        <v>2030</v>
      </c>
      <c r="M46" s="35">
        <v>2031</v>
      </c>
      <c r="N46" s="35">
        <v>2032</v>
      </c>
      <c r="O46" s="35">
        <v>2033</v>
      </c>
      <c r="P46" s="35">
        <v>2034</v>
      </c>
      <c r="Q46" s="35">
        <v>2035</v>
      </c>
      <c r="R46" s="35">
        <v>2036</v>
      </c>
      <c r="S46" s="35">
        <v>2037</v>
      </c>
      <c r="T46" s="35">
        <v>2038</v>
      </c>
      <c r="U46" s="35">
        <v>2039</v>
      </c>
      <c r="V46" s="35">
        <v>2040</v>
      </c>
      <c r="W46" s="35">
        <v>2041</v>
      </c>
      <c r="X46" s="35">
        <v>2042</v>
      </c>
      <c r="Y46" s="35">
        <v>2043</v>
      </c>
      <c r="Z46" s="35">
        <v>2044</v>
      </c>
      <c r="AA46" s="35">
        <v>2045</v>
      </c>
      <c r="AB46" s="35">
        <v>2046</v>
      </c>
      <c r="AC46" s="35">
        <v>2047</v>
      </c>
      <c r="AD46" s="35">
        <v>2048</v>
      </c>
      <c r="AE46" s="35">
        <v>2049</v>
      </c>
      <c r="AF46" s="35">
        <v>2050</v>
      </c>
    </row>
    <row r="47" spans="1:33" x14ac:dyDescent="0.25">
      <c r="A47" s="7" t="s">
        <v>259</v>
      </c>
      <c r="B47" s="7">
        <v>10528000</v>
      </c>
      <c r="C47" s="7">
        <v>10528000</v>
      </c>
      <c r="D47" s="7">
        <v>10528000</v>
      </c>
      <c r="E47" s="7">
        <v>10528000</v>
      </c>
      <c r="F47" s="7">
        <v>10528000</v>
      </c>
      <c r="G47" s="7">
        <v>10528000</v>
      </c>
      <c r="H47" s="7">
        <v>10528000</v>
      </c>
      <c r="I47" s="7">
        <v>10528000</v>
      </c>
      <c r="J47" s="7">
        <v>10528000</v>
      </c>
      <c r="K47" s="7">
        <v>10528000</v>
      </c>
      <c r="L47" s="7">
        <v>10528000</v>
      </c>
      <c r="M47" s="7">
        <v>10528000</v>
      </c>
      <c r="N47" s="7">
        <v>10528000</v>
      </c>
      <c r="O47" s="7">
        <v>10528000</v>
      </c>
      <c r="P47" s="7">
        <v>10528000</v>
      </c>
      <c r="Q47" s="7">
        <v>10528000</v>
      </c>
      <c r="R47" s="7">
        <v>10528000</v>
      </c>
      <c r="S47" s="7">
        <v>10528000</v>
      </c>
      <c r="T47" s="7">
        <v>10528000</v>
      </c>
      <c r="U47" s="7">
        <v>10528000</v>
      </c>
      <c r="V47" s="7">
        <v>10528000</v>
      </c>
      <c r="W47" s="7">
        <v>10528000</v>
      </c>
      <c r="X47" s="7">
        <v>10528000</v>
      </c>
      <c r="Y47" s="7">
        <v>10528000</v>
      </c>
      <c r="Z47" s="7">
        <v>10528000</v>
      </c>
      <c r="AA47" s="7">
        <v>10528000</v>
      </c>
      <c r="AB47" s="7">
        <v>10528000</v>
      </c>
      <c r="AC47" s="7">
        <v>10528000</v>
      </c>
      <c r="AD47" s="7">
        <v>10528000</v>
      </c>
      <c r="AE47" s="7">
        <v>10528000</v>
      </c>
      <c r="AF47" s="7">
        <v>10528000</v>
      </c>
      <c r="AG47" s="7"/>
    </row>
    <row r="48" spans="1:33" x14ac:dyDescent="0.25">
      <c r="A48" s="7" t="s">
        <v>260</v>
      </c>
      <c r="B48" s="7">
        <v>10409100</v>
      </c>
      <c r="C48" s="7">
        <v>10409100</v>
      </c>
      <c r="D48" s="7">
        <v>10409100</v>
      </c>
      <c r="E48" s="7">
        <v>10409100</v>
      </c>
      <c r="F48" s="7">
        <v>10409100</v>
      </c>
      <c r="G48" s="7">
        <v>10409100</v>
      </c>
      <c r="H48" s="7">
        <v>10409100</v>
      </c>
      <c r="I48" s="7">
        <v>10409100</v>
      </c>
      <c r="J48" s="7">
        <v>10409100</v>
      </c>
      <c r="K48" s="7">
        <v>10409100</v>
      </c>
      <c r="L48" s="7">
        <v>10409100</v>
      </c>
      <c r="M48" s="7">
        <v>10409100</v>
      </c>
      <c r="N48" s="7">
        <v>10409100</v>
      </c>
      <c r="O48" s="7">
        <v>10409100</v>
      </c>
      <c r="P48" s="7">
        <v>10409100</v>
      </c>
      <c r="Q48" s="7">
        <v>10409100</v>
      </c>
      <c r="R48" s="7">
        <v>10409100</v>
      </c>
      <c r="S48" s="7">
        <v>10409100</v>
      </c>
      <c r="T48" s="7">
        <v>10409100</v>
      </c>
      <c r="U48" s="7">
        <v>10409100</v>
      </c>
      <c r="V48" s="7">
        <v>10409100</v>
      </c>
      <c r="W48" s="7">
        <v>10409100</v>
      </c>
      <c r="X48" s="7">
        <v>10409100</v>
      </c>
      <c r="Y48" s="7">
        <v>10409100</v>
      </c>
      <c r="Z48" s="7">
        <v>10409100</v>
      </c>
      <c r="AA48" s="7">
        <v>10409100</v>
      </c>
      <c r="AB48" s="7">
        <v>10409100</v>
      </c>
      <c r="AC48" s="7">
        <v>10409100</v>
      </c>
      <c r="AD48" s="7">
        <v>10409100</v>
      </c>
      <c r="AE48" s="7">
        <v>10409100</v>
      </c>
      <c r="AF48" s="7">
        <v>10409100</v>
      </c>
      <c r="AG48" s="7"/>
    </row>
    <row r="49" spans="1:33" x14ac:dyDescent="0.25">
      <c r="A49" s="7" t="s">
        <v>261</v>
      </c>
      <c r="B49" s="7">
        <v>10446000</v>
      </c>
      <c r="C49" s="7">
        <v>10446000</v>
      </c>
      <c r="D49" s="7">
        <v>10446000</v>
      </c>
      <c r="E49" s="7">
        <v>10446000</v>
      </c>
      <c r="F49" s="7">
        <v>10446000</v>
      </c>
      <c r="G49" s="7">
        <v>10446000</v>
      </c>
      <c r="H49" s="7">
        <v>10446000</v>
      </c>
      <c r="I49" s="7">
        <v>10446000</v>
      </c>
      <c r="J49" s="7">
        <v>10446000</v>
      </c>
      <c r="K49" s="7">
        <v>10446000</v>
      </c>
      <c r="L49" s="7">
        <v>10446000</v>
      </c>
      <c r="M49" s="7">
        <v>10446000</v>
      </c>
      <c r="N49" s="7">
        <v>10446000</v>
      </c>
      <c r="O49" s="7">
        <v>10446000</v>
      </c>
      <c r="P49" s="7">
        <v>10446000</v>
      </c>
      <c r="Q49" s="7">
        <v>10446000</v>
      </c>
      <c r="R49" s="7">
        <v>10446000</v>
      </c>
      <c r="S49" s="7">
        <v>10446000</v>
      </c>
      <c r="T49" s="7">
        <v>10446000</v>
      </c>
      <c r="U49" s="7">
        <v>10446000</v>
      </c>
      <c r="V49" s="7">
        <v>10446000</v>
      </c>
      <c r="W49" s="7">
        <v>10446000</v>
      </c>
      <c r="X49" s="7">
        <v>10446000</v>
      </c>
      <c r="Y49" s="7">
        <v>10446000</v>
      </c>
      <c r="Z49" s="7">
        <v>10446000</v>
      </c>
      <c r="AA49" s="7">
        <v>10446000</v>
      </c>
      <c r="AB49" s="7">
        <v>10446000</v>
      </c>
      <c r="AC49" s="7">
        <v>10446000</v>
      </c>
      <c r="AD49" s="7">
        <v>10446000</v>
      </c>
      <c r="AE49" s="7">
        <v>10446000</v>
      </c>
      <c r="AF49" s="7">
        <v>10446000</v>
      </c>
      <c r="AG49" s="7"/>
    </row>
    <row r="50" spans="1:33" x14ac:dyDescent="0.25">
      <c r="A50" s="35" t="s">
        <v>262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</row>
    <row r="51" spans="1:33" x14ac:dyDescent="0.25">
      <c r="A51" s="35" t="s">
        <v>263</v>
      </c>
      <c r="B51" s="35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</row>
    <row r="52" spans="1:33" x14ac:dyDescent="0.25">
      <c r="A52" s="35" t="s">
        <v>264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</row>
    <row r="53" spans="1:33" x14ac:dyDescent="0.25">
      <c r="A53" s="35" t="s">
        <v>265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</row>
    <row r="54" spans="1:33" x14ac:dyDescent="0.25">
      <c r="A54" s="7" t="s">
        <v>266</v>
      </c>
      <c r="B54" s="7">
        <v>9510140</v>
      </c>
      <c r="C54" s="7">
        <v>9510140</v>
      </c>
      <c r="D54" s="7">
        <v>9510140</v>
      </c>
      <c r="E54" s="7">
        <v>9510140</v>
      </c>
      <c r="F54" s="7">
        <v>9510140</v>
      </c>
      <c r="G54" s="7">
        <v>9510140</v>
      </c>
      <c r="H54" s="7">
        <v>9510140</v>
      </c>
      <c r="I54" s="7">
        <v>9510140</v>
      </c>
      <c r="J54" s="7">
        <v>9510140</v>
      </c>
      <c r="K54" s="7">
        <v>9510140</v>
      </c>
      <c r="L54" s="7">
        <v>9510140</v>
      </c>
      <c r="M54" s="7">
        <v>9510140</v>
      </c>
      <c r="N54" s="7">
        <v>9510140</v>
      </c>
      <c r="O54" s="7">
        <v>9510140</v>
      </c>
      <c r="P54" s="7">
        <v>9510140</v>
      </c>
      <c r="Q54" s="7">
        <v>9510140</v>
      </c>
      <c r="R54" s="7">
        <v>9510140</v>
      </c>
      <c r="S54" s="7">
        <v>9510140</v>
      </c>
      <c r="T54" s="7">
        <v>9510140</v>
      </c>
      <c r="U54" s="7">
        <v>9510140</v>
      </c>
      <c r="V54" s="7">
        <v>9510140</v>
      </c>
      <c r="W54" s="7">
        <v>9510140</v>
      </c>
      <c r="X54" s="7">
        <v>9510140</v>
      </c>
      <c r="Y54" s="7">
        <v>9510140</v>
      </c>
      <c r="Z54" s="7">
        <v>9510140</v>
      </c>
      <c r="AA54" s="7">
        <v>9510140</v>
      </c>
      <c r="AB54" s="7">
        <v>9510140</v>
      </c>
      <c r="AC54" s="7">
        <v>9510140</v>
      </c>
      <c r="AD54" s="7">
        <v>9510140</v>
      </c>
      <c r="AE54" s="7">
        <v>9510140</v>
      </c>
      <c r="AF54" s="7">
        <v>9510140</v>
      </c>
      <c r="AG54" s="7"/>
    </row>
    <row r="55" spans="1:33" x14ac:dyDescent="0.25">
      <c r="A55" s="35" t="s">
        <v>267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</row>
    <row r="56" spans="1:33" x14ac:dyDescent="0.25">
      <c r="A56" s="7" t="s">
        <v>268</v>
      </c>
      <c r="B56" s="7">
        <v>10954700</v>
      </c>
      <c r="C56" s="7">
        <v>10954700</v>
      </c>
      <c r="D56" s="7">
        <v>10954700</v>
      </c>
      <c r="E56" s="7">
        <v>10954700</v>
      </c>
      <c r="F56" s="7">
        <v>10954700</v>
      </c>
      <c r="G56" s="7">
        <v>10954700</v>
      </c>
      <c r="H56" s="7">
        <v>10954700</v>
      </c>
      <c r="I56" s="7">
        <v>10954700</v>
      </c>
      <c r="J56" s="7">
        <v>10954700</v>
      </c>
      <c r="K56" s="7">
        <v>10954700</v>
      </c>
      <c r="L56" s="7">
        <v>10954700</v>
      </c>
      <c r="M56" s="7">
        <v>10954700</v>
      </c>
      <c r="N56" s="7">
        <v>10954700</v>
      </c>
      <c r="O56" s="7">
        <v>10954700</v>
      </c>
      <c r="P56" s="7">
        <v>10954700</v>
      </c>
      <c r="Q56" s="7">
        <v>10954700</v>
      </c>
      <c r="R56" s="7">
        <v>10954700</v>
      </c>
      <c r="S56" s="7">
        <v>10954700</v>
      </c>
      <c r="T56" s="7">
        <v>10954700</v>
      </c>
      <c r="U56" s="7">
        <v>10954700</v>
      </c>
      <c r="V56" s="7">
        <v>10954700</v>
      </c>
      <c r="W56" s="7">
        <v>10954700</v>
      </c>
      <c r="X56" s="7">
        <v>10954700</v>
      </c>
      <c r="Y56" s="7">
        <v>10954700</v>
      </c>
      <c r="Z56" s="7">
        <v>10954700</v>
      </c>
      <c r="AA56" s="7">
        <v>10954700</v>
      </c>
      <c r="AB56" s="7">
        <v>10954700</v>
      </c>
      <c r="AC56" s="7">
        <v>10954700</v>
      </c>
      <c r="AD56" s="7">
        <v>10954700</v>
      </c>
      <c r="AE56" s="7">
        <v>10954700</v>
      </c>
      <c r="AF56" s="7">
        <v>10954700</v>
      </c>
      <c r="AG56" s="7"/>
    </row>
    <row r="57" spans="1:33" x14ac:dyDescent="0.25">
      <c r="A57" s="7" t="s">
        <v>269</v>
      </c>
      <c r="B57" s="7">
        <v>9214210</v>
      </c>
      <c r="C57" s="7">
        <v>9214210</v>
      </c>
      <c r="D57" s="7">
        <v>9214210</v>
      </c>
      <c r="E57" s="7">
        <v>9214210</v>
      </c>
      <c r="F57" s="7">
        <v>9214210</v>
      </c>
      <c r="G57" s="7">
        <v>9214210</v>
      </c>
      <c r="H57" s="7">
        <v>9214210</v>
      </c>
      <c r="I57" s="7">
        <v>9214210</v>
      </c>
      <c r="J57" s="7">
        <v>9214210</v>
      </c>
      <c r="K57" s="7">
        <v>9214210</v>
      </c>
      <c r="L57" s="7">
        <v>9214210</v>
      </c>
      <c r="M57" s="7">
        <v>9214210</v>
      </c>
      <c r="N57" s="7">
        <v>9214210</v>
      </c>
      <c r="O57" s="7">
        <v>9214210</v>
      </c>
      <c r="P57" s="7">
        <v>9214210</v>
      </c>
      <c r="Q57" s="7">
        <v>9214210</v>
      </c>
      <c r="R57" s="7">
        <v>9214210</v>
      </c>
      <c r="S57" s="7">
        <v>9214210</v>
      </c>
      <c r="T57" s="7">
        <v>9214210</v>
      </c>
      <c r="U57" s="7">
        <v>9214210</v>
      </c>
      <c r="V57" s="7">
        <v>9214210</v>
      </c>
      <c r="W57" s="7">
        <v>9214210</v>
      </c>
      <c r="X57" s="7">
        <v>9214210</v>
      </c>
      <c r="Y57" s="7">
        <v>9214210</v>
      </c>
      <c r="Z57" s="7">
        <v>9214210</v>
      </c>
      <c r="AA57" s="7">
        <v>9214210</v>
      </c>
      <c r="AB57" s="7">
        <v>9214210</v>
      </c>
      <c r="AC57" s="7">
        <v>9214210</v>
      </c>
      <c r="AD57" s="7">
        <v>9214210</v>
      </c>
      <c r="AE57" s="7">
        <v>9214210</v>
      </c>
      <c r="AF57" s="7">
        <v>9214210</v>
      </c>
      <c r="AG57" s="7"/>
    </row>
    <row r="58" spans="1:33" x14ac:dyDescent="0.25">
      <c r="A58" s="7" t="s">
        <v>270</v>
      </c>
      <c r="B58" s="7">
        <v>11958500</v>
      </c>
      <c r="C58" s="7">
        <v>11958500</v>
      </c>
      <c r="D58" s="7">
        <v>11958500</v>
      </c>
      <c r="E58" s="7">
        <v>11958500</v>
      </c>
      <c r="F58" s="7">
        <v>11958500</v>
      </c>
      <c r="G58" s="7">
        <v>11958500</v>
      </c>
      <c r="H58" s="7">
        <v>11958500</v>
      </c>
      <c r="I58" s="7">
        <v>11958500</v>
      </c>
      <c r="J58" s="7">
        <v>11958500</v>
      </c>
      <c r="K58" s="7">
        <v>11958500</v>
      </c>
      <c r="L58" s="7">
        <v>11958500</v>
      </c>
      <c r="M58" s="7">
        <v>11958500</v>
      </c>
      <c r="N58" s="7">
        <v>11958500</v>
      </c>
      <c r="O58" s="7">
        <v>11958500</v>
      </c>
      <c r="P58" s="7">
        <v>11958500</v>
      </c>
      <c r="Q58" s="7">
        <v>11958500</v>
      </c>
      <c r="R58" s="7">
        <v>11958500</v>
      </c>
      <c r="S58" s="7">
        <v>11958500</v>
      </c>
      <c r="T58" s="7">
        <v>11958500</v>
      </c>
      <c r="U58" s="7">
        <v>11958500</v>
      </c>
      <c r="V58" s="7">
        <v>11958500</v>
      </c>
      <c r="W58" s="7">
        <v>11958500</v>
      </c>
      <c r="X58" s="7">
        <v>11958500</v>
      </c>
      <c r="Y58" s="7">
        <v>11958500</v>
      </c>
      <c r="Z58" s="7">
        <v>11958500</v>
      </c>
      <c r="AA58" s="7">
        <v>11958500</v>
      </c>
      <c r="AB58" s="7">
        <v>11958500</v>
      </c>
      <c r="AC58" s="7">
        <v>11958500</v>
      </c>
      <c r="AD58" s="7">
        <v>11958500</v>
      </c>
      <c r="AE58" s="7">
        <v>11958500</v>
      </c>
      <c r="AF58" s="7">
        <v>11958500</v>
      </c>
      <c r="AG58" s="7"/>
    </row>
    <row r="59" spans="1:33" x14ac:dyDescent="0.25">
      <c r="A59" s="35" t="s">
        <v>271</v>
      </c>
      <c r="B59" s="35">
        <v>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</row>
    <row r="60" spans="1:33" x14ac:dyDescent="0.25">
      <c r="A60" s="7" t="s">
        <v>272</v>
      </c>
      <c r="B60" s="7">
        <v>7319030</v>
      </c>
      <c r="C60" s="7">
        <v>7319030</v>
      </c>
      <c r="D60" s="7">
        <v>7319030</v>
      </c>
      <c r="E60" s="7">
        <v>7319030</v>
      </c>
      <c r="F60" s="7">
        <v>7319030</v>
      </c>
      <c r="G60" s="7">
        <v>7319030</v>
      </c>
      <c r="H60" s="7">
        <v>7319030</v>
      </c>
      <c r="I60" s="7">
        <v>7319030</v>
      </c>
      <c r="J60" s="7">
        <v>7319030</v>
      </c>
      <c r="K60" s="7">
        <v>7319030</v>
      </c>
      <c r="L60" s="7">
        <v>7319030</v>
      </c>
      <c r="M60" s="7">
        <v>7319030</v>
      </c>
      <c r="N60" s="7">
        <v>7319030</v>
      </c>
      <c r="O60" s="7">
        <v>7319030</v>
      </c>
      <c r="P60" s="7">
        <v>7319030</v>
      </c>
      <c r="Q60" s="7">
        <v>7319030</v>
      </c>
      <c r="R60" s="7">
        <v>7319030</v>
      </c>
      <c r="S60" s="7">
        <v>7319030</v>
      </c>
      <c r="T60" s="7">
        <v>7319030</v>
      </c>
      <c r="U60" s="7">
        <v>7319030</v>
      </c>
      <c r="V60" s="7">
        <v>7319030</v>
      </c>
      <c r="W60" s="7">
        <v>7319030</v>
      </c>
      <c r="X60" s="7">
        <v>7319030</v>
      </c>
      <c r="Y60" s="7">
        <v>7319030</v>
      </c>
      <c r="Z60" s="7">
        <v>7319030</v>
      </c>
      <c r="AA60" s="7">
        <v>7319030</v>
      </c>
      <c r="AB60" s="7">
        <v>7319030</v>
      </c>
      <c r="AC60" s="7">
        <v>7319030</v>
      </c>
      <c r="AD60" s="7">
        <v>7319030</v>
      </c>
      <c r="AE60" s="7">
        <v>7319030</v>
      </c>
      <c r="AF60" s="7">
        <v>7319030</v>
      </c>
      <c r="AG60" s="7"/>
    </row>
    <row r="61" spans="1:33" x14ac:dyDescent="0.25">
      <c r="A61" s="7" t="s">
        <v>273</v>
      </c>
      <c r="B61" s="7">
        <v>10914400</v>
      </c>
      <c r="C61" s="7">
        <v>10914400</v>
      </c>
      <c r="D61" s="7">
        <v>10914400</v>
      </c>
      <c r="E61" s="7">
        <v>10914400</v>
      </c>
      <c r="F61" s="7">
        <v>10914400</v>
      </c>
      <c r="G61" s="7">
        <v>10914400</v>
      </c>
      <c r="H61" s="7">
        <v>10914400</v>
      </c>
      <c r="I61" s="7">
        <v>10914400</v>
      </c>
      <c r="J61" s="7">
        <v>10914400</v>
      </c>
      <c r="K61" s="7">
        <v>10914400</v>
      </c>
      <c r="L61" s="7">
        <v>10914400</v>
      </c>
      <c r="M61" s="7">
        <v>10914400</v>
      </c>
      <c r="N61" s="7">
        <v>10914400</v>
      </c>
      <c r="O61" s="7">
        <v>10914400</v>
      </c>
      <c r="P61" s="7">
        <v>10914400</v>
      </c>
      <c r="Q61" s="7">
        <v>10914400</v>
      </c>
      <c r="R61" s="7">
        <v>10914400</v>
      </c>
      <c r="S61" s="7">
        <v>10914400</v>
      </c>
      <c r="T61" s="7">
        <v>10914400</v>
      </c>
      <c r="U61" s="7">
        <v>10914400</v>
      </c>
      <c r="V61" s="7">
        <v>10914400</v>
      </c>
      <c r="W61" s="7">
        <v>10914400</v>
      </c>
      <c r="X61" s="7">
        <v>10914400</v>
      </c>
      <c r="Y61" s="7">
        <v>10914400</v>
      </c>
      <c r="Z61" s="7">
        <v>10914400</v>
      </c>
      <c r="AA61" s="7">
        <v>10914400</v>
      </c>
      <c r="AB61" s="7">
        <v>10914400</v>
      </c>
      <c r="AC61" s="7">
        <v>10914400</v>
      </c>
      <c r="AD61" s="7">
        <v>10914400</v>
      </c>
      <c r="AE61" s="7">
        <v>10914400</v>
      </c>
      <c r="AF61" s="7">
        <v>10914400</v>
      </c>
      <c r="AG61" s="7"/>
    </row>
    <row r="62" spans="1:33" x14ac:dyDescent="0.25">
      <c r="A62" s="7" t="s">
        <v>274</v>
      </c>
      <c r="B62" s="7">
        <v>18510300</v>
      </c>
      <c r="C62" s="7">
        <v>18510300</v>
      </c>
      <c r="D62" s="7">
        <v>18510300</v>
      </c>
      <c r="E62" s="7">
        <v>18510300</v>
      </c>
      <c r="F62" s="7">
        <v>18510300</v>
      </c>
      <c r="G62" s="7">
        <v>18510300</v>
      </c>
      <c r="H62" s="7">
        <v>18510300</v>
      </c>
      <c r="I62" s="7">
        <v>18510300</v>
      </c>
      <c r="J62" s="7">
        <v>18510300</v>
      </c>
      <c r="K62" s="7">
        <v>18510300</v>
      </c>
      <c r="L62" s="7">
        <v>18510300</v>
      </c>
      <c r="M62" s="7">
        <v>18510300</v>
      </c>
      <c r="N62" s="7">
        <v>18510300</v>
      </c>
      <c r="O62" s="7">
        <v>18510300</v>
      </c>
      <c r="P62" s="7">
        <v>18510300</v>
      </c>
      <c r="Q62" s="7">
        <v>18510300</v>
      </c>
      <c r="R62" s="7">
        <v>18510300</v>
      </c>
      <c r="S62" s="7">
        <v>18510300</v>
      </c>
      <c r="T62" s="7">
        <v>18510300</v>
      </c>
      <c r="U62" s="7">
        <v>18510300</v>
      </c>
      <c r="V62" s="7">
        <v>18510300</v>
      </c>
      <c r="W62" s="7">
        <v>18510300</v>
      </c>
      <c r="X62" s="7">
        <v>18510300</v>
      </c>
      <c r="Y62" s="7">
        <v>18510300</v>
      </c>
      <c r="Z62" s="7">
        <v>18510300</v>
      </c>
      <c r="AA62" s="7">
        <v>18510300</v>
      </c>
      <c r="AB62" s="7">
        <v>18510300</v>
      </c>
      <c r="AC62" s="7">
        <v>18510300</v>
      </c>
      <c r="AD62" s="7">
        <v>18510300</v>
      </c>
      <c r="AE62" s="7">
        <v>18510300</v>
      </c>
      <c r="AF62" s="7">
        <v>18510300</v>
      </c>
      <c r="AG62" s="7"/>
    </row>
    <row r="64" spans="1:33" x14ac:dyDescent="0.25">
      <c r="A64" s="1" t="s">
        <v>43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6" spans="1:32" x14ac:dyDescent="0.25">
      <c r="A66" s="35" t="s">
        <v>226</v>
      </c>
      <c r="B66" s="35">
        <v>2020</v>
      </c>
      <c r="C66" s="35">
        <v>2021</v>
      </c>
      <c r="D66" s="35">
        <v>2022</v>
      </c>
      <c r="E66" s="35">
        <v>2023</v>
      </c>
      <c r="F66" s="35">
        <v>2024</v>
      </c>
      <c r="G66" s="35">
        <v>2025</v>
      </c>
      <c r="H66" s="35">
        <v>2026</v>
      </c>
      <c r="I66" s="35">
        <v>2027</v>
      </c>
      <c r="J66" s="35">
        <v>2028</v>
      </c>
      <c r="K66" s="35">
        <v>2029</v>
      </c>
      <c r="L66" s="35">
        <v>2030</v>
      </c>
      <c r="M66" s="35">
        <v>2031</v>
      </c>
      <c r="N66" s="35">
        <v>2032</v>
      </c>
      <c r="O66" s="35">
        <v>2033</v>
      </c>
      <c r="P66" s="35">
        <v>2034</v>
      </c>
      <c r="Q66" s="35">
        <v>2035</v>
      </c>
      <c r="R66" s="35">
        <v>2036</v>
      </c>
      <c r="S66" s="35">
        <v>2037</v>
      </c>
      <c r="T66" s="35">
        <v>2038</v>
      </c>
      <c r="U66" s="35">
        <v>2039</v>
      </c>
      <c r="V66" s="35">
        <v>2040</v>
      </c>
      <c r="W66" s="35">
        <v>2041</v>
      </c>
      <c r="X66" s="35">
        <v>2042</v>
      </c>
      <c r="Y66" s="35">
        <v>2043</v>
      </c>
      <c r="Z66" s="35">
        <v>2044</v>
      </c>
      <c r="AA66" s="35">
        <v>2045</v>
      </c>
      <c r="AB66" s="35">
        <v>2046</v>
      </c>
      <c r="AC66" s="35">
        <v>2047</v>
      </c>
      <c r="AD66" s="35">
        <v>2048</v>
      </c>
      <c r="AE66" s="35">
        <v>2049</v>
      </c>
      <c r="AF66" s="35">
        <v>2050</v>
      </c>
    </row>
    <row r="67" spans="1:32" x14ac:dyDescent="0.25">
      <c r="A67" s="35" t="s">
        <v>275</v>
      </c>
      <c r="B67" s="35">
        <v>0.44</v>
      </c>
      <c r="C67" s="35">
        <v>0.49331900000000001</v>
      </c>
      <c r="D67" s="35">
        <v>0.50041199999999997</v>
      </c>
      <c r="E67" s="35">
        <v>0.44</v>
      </c>
      <c r="F67" s="35">
        <v>0.44</v>
      </c>
      <c r="G67" s="35">
        <v>0.44</v>
      </c>
      <c r="H67" s="35">
        <v>0.44</v>
      </c>
      <c r="I67" s="35">
        <v>0.44</v>
      </c>
      <c r="J67" s="35">
        <v>0.44</v>
      </c>
      <c r="K67" s="35">
        <v>0.44</v>
      </c>
      <c r="L67" s="35">
        <v>0.44</v>
      </c>
      <c r="M67" s="35">
        <v>0.44</v>
      </c>
      <c r="N67" s="35">
        <v>0.44</v>
      </c>
      <c r="O67" s="35">
        <v>0.44</v>
      </c>
      <c r="P67" s="35">
        <v>0.44</v>
      </c>
      <c r="Q67" s="35">
        <v>0.44</v>
      </c>
      <c r="R67" s="35">
        <v>0.44</v>
      </c>
      <c r="S67" s="35">
        <v>0.44</v>
      </c>
      <c r="T67" s="35">
        <v>0.44</v>
      </c>
      <c r="U67" s="35">
        <v>0.44</v>
      </c>
      <c r="V67" s="35">
        <v>0.44</v>
      </c>
      <c r="W67" s="35">
        <v>0.44</v>
      </c>
      <c r="X67" s="35">
        <v>0.44</v>
      </c>
      <c r="Y67" s="35">
        <v>0.44</v>
      </c>
      <c r="Z67" s="35">
        <v>0.44</v>
      </c>
      <c r="AA67" s="35">
        <v>0.44</v>
      </c>
      <c r="AB67" s="35">
        <v>0.44</v>
      </c>
      <c r="AC67" s="35">
        <v>0.44</v>
      </c>
      <c r="AD67" s="35">
        <v>0.44</v>
      </c>
      <c r="AE67" s="35">
        <v>0.44</v>
      </c>
      <c r="AF67" s="35">
        <v>0.44</v>
      </c>
    </row>
    <row r="68" spans="1:32" x14ac:dyDescent="0.25">
      <c r="A68" s="35" t="s">
        <v>276</v>
      </c>
      <c r="B68" s="35">
        <v>0.54866899999999996</v>
      </c>
      <c r="C68" s="35">
        <v>0.52055300000000004</v>
      </c>
      <c r="D68" s="35">
        <v>0.50509499999999996</v>
      </c>
      <c r="E68" s="35">
        <v>0.14199999999999999</v>
      </c>
      <c r="F68" s="35">
        <v>0.14199999999999999</v>
      </c>
      <c r="G68" s="35">
        <v>0.14199999999999999</v>
      </c>
      <c r="H68" s="35">
        <v>0.14199999999999999</v>
      </c>
      <c r="I68" s="35">
        <v>0.14199999999999999</v>
      </c>
      <c r="J68" s="35">
        <v>0.14199999999999999</v>
      </c>
      <c r="K68" s="35">
        <v>0.14199999999999999</v>
      </c>
      <c r="L68" s="35">
        <v>0.14199999999999999</v>
      </c>
      <c r="M68" s="35">
        <v>0.14199999999999999</v>
      </c>
      <c r="N68" s="35">
        <v>0.14199999999999999</v>
      </c>
      <c r="O68" s="35">
        <v>0.14199999999999999</v>
      </c>
      <c r="P68" s="35">
        <v>0.14199999999999999</v>
      </c>
      <c r="Q68" s="35">
        <v>0.14199999999999999</v>
      </c>
      <c r="R68" s="35">
        <v>0.14199999999999999</v>
      </c>
      <c r="S68" s="35">
        <v>0.14199999999999999</v>
      </c>
      <c r="T68" s="35">
        <v>0.14199999999999999</v>
      </c>
      <c r="U68" s="35">
        <v>0.14199999999999999</v>
      </c>
      <c r="V68" s="35">
        <v>0.14199999999999999</v>
      </c>
      <c r="W68" s="35">
        <v>0.14199999999999999</v>
      </c>
      <c r="X68" s="35">
        <v>0.14199999999999999</v>
      </c>
      <c r="Y68" s="35">
        <v>0.14199999999999999</v>
      </c>
      <c r="Z68" s="35">
        <v>0.14199999999999999</v>
      </c>
      <c r="AA68" s="35">
        <v>0.14199999999999999</v>
      </c>
      <c r="AB68" s="35">
        <v>0.14199999999999999</v>
      </c>
      <c r="AC68" s="35">
        <v>0.14199999999999999</v>
      </c>
      <c r="AD68" s="35">
        <v>0.14199999999999999</v>
      </c>
      <c r="AE68" s="35">
        <v>0.14199999999999999</v>
      </c>
      <c r="AF68" s="35">
        <v>0.14199999999999999</v>
      </c>
    </row>
    <row r="69" spans="1:32" x14ac:dyDescent="0.25">
      <c r="A69" s="35" t="s">
        <v>277</v>
      </c>
      <c r="B69" s="35">
        <v>0.92400000000000004</v>
      </c>
      <c r="C69" s="35">
        <v>0.92400000000000004</v>
      </c>
      <c r="D69" s="35">
        <v>0.92400000000000004</v>
      </c>
      <c r="E69" s="35">
        <v>0.92400000000000004</v>
      </c>
      <c r="F69" s="35">
        <v>0.92400000000000004</v>
      </c>
      <c r="G69" s="35">
        <v>0.92400000000000004</v>
      </c>
      <c r="H69" s="35">
        <v>0.92400000000000004</v>
      </c>
      <c r="I69" s="35">
        <v>0.92400000000000004</v>
      </c>
      <c r="J69" s="35">
        <v>0.92400000000000004</v>
      </c>
      <c r="K69" s="35">
        <v>0.92400000000000004</v>
      </c>
      <c r="L69" s="35">
        <v>0.92400000000000004</v>
      </c>
      <c r="M69" s="35">
        <v>0.92400000000000004</v>
      </c>
      <c r="N69" s="35">
        <v>0.92400000000000004</v>
      </c>
      <c r="O69" s="35">
        <v>0.92400000000000004</v>
      </c>
      <c r="P69" s="35">
        <v>0.92400000000000004</v>
      </c>
      <c r="Q69" s="35">
        <v>0.92400000000000004</v>
      </c>
      <c r="R69" s="35">
        <v>0.92400000000000004</v>
      </c>
      <c r="S69" s="35">
        <v>0.92400000000000004</v>
      </c>
      <c r="T69" s="35">
        <v>0.92400000000000004</v>
      </c>
      <c r="U69" s="35">
        <v>0.92400000000000004</v>
      </c>
      <c r="V69" s="35">
        <v>0.92400000000000004</v>
      </c>
      <c r="W69" s="35">
        <v>0.92400000000000004</v>
      </c>
      <c r="X69" s="35">
        <v>0.92400000000000004</v>
      </c>
      <c r="Y69" s="35">
        <v>0.92400000000000004</v>
      </c>
      <c r="Z69" s="35">
        <v>0.92400000000000004</v>
      </c>
      <c r="AA69" s="35">
        <v>0.92400000000000004</v>
      </c>
      <c r="AB69" s="35">
        <v>0.92400000000000004</v>
      </c>
      <c r="AC69" s="35">
        <v>0.92400000000000004</v>
      </c>
      <c r="AD69" s="35">
        <v>0.92400000000000004</v>
      </c>
      <c r="AE69" s="35">
        <v>0.92400000000000004</v>
      </c>
      <c r="AF69" s="35">
        <v>0.92400000000000004</v>
      </c>
    </row>
    <row r="70" spans="1:32" x14ac:dyDescent="0.25">
      <c r="A70" s="35" t="s">
        <v>278</v>
      </c>
      <c r="B70" s="35">
        <v>0.40699999999999997</v>
      </c>
      <c r="C70" s="35">
        <v>0.40699999999999997</v>
      </c>
      <c r="D70" s="35">
        <v>0.40699999999999997</v>
      </c>
      <c r="E70" s="35">
        <v>0.40699999999999997</v>
      </c>
      <c r="F70" s="35">
        <v>0.40699999999999997</v>
      </c>
      <c r="G70" s="35">
        <v>0.40699999999999997</v>
      </c>
      <c r="H70" s="35">
        <v>0.40699999999999997</v>
      </c>
      <c r="I70" s="35">
        <v>0.40699999999999997</v>
      </c>
      <c r="J70" s="35">
        <v>0.40699999999999997</v>
      </c>
      <c r="K70" s="35">
        <v>0.40699999999999997</v>
      </c>
      <c r="L70" s="35">
        <v>0.40699999999999997</v>
      </c>
      <c r="M70" s="35">
        <v>0.40699999999999997</v>
      </c>
      <c r="N70" s="35">
        <v>0.40699999999999997</v>
      </c>
      <c r="O70" s="35">
        <v>0.40699999999999997</v>
      </c>
      <c r="P70" s="35">
        <v>0.40699999999999997</v>
      </c>
      <c r="Q70" s="35">
        <v>0.40699999999999997</v>
      </c>
      <c r="R70" s="35">
        <v>0.40699999999999997</v>
      </c>
      <c r="S70" s="35">
        <v>0.40699999999999997</v>
      </c>
      <c r="T70" s="35">
        <v>0.40699999999999997</v>
      </c>
      <c r="U70" s="35">
        <v>0.40699999999999997</v>
      </c>
      <c r="V70" s="35">
        <v>0.40699999999999997</v>
      </c>
      <c r="W70" s="35">
        <v>0.40699999999999997</v>
      </c>
      <c r="X70" s="35">
        <v>0.40699999999999997</v>
      </c>
      <c r="Y70" s="35">
        <v>0.40699999999999997</v>
      </c>
      <c r="Z70" s="35">
        <v>0.40699999999999997</v>
      </c>
      <c r="AA70" s="35">
        <v>0.40699999999999997</v>
      </c>
      <c r="AB70" s="35">
        <v>0.40699999999999997</v>
      </c>
      <c r="AC70" s="35">
        <v>0.40699999999999997</v>
      </c>
      <c r="AD70" s="35">
        <v>0.40699999999999997</v>
      </c>
      <c r="AE70" s="35">
        <v>0.40699999999999997</v>
      </c>
      <c r="AF70" s="35">
        <v>0.40699999999999997</v>
      </c>
    </row>
    <row r="71" spans="1:32" x14ac:dyDescent="0.25">
      <c r="A71" s="35" t="s">
        <v>279</v>
      </c>
      <c r="B71" s="35">
        <v>0.34787800000000002</v>
      </c>
      <c r="C71" s="35">
        <v>0.346829</v>
      </c>
      <c r="D71" s="35">
        <v>0.34581400000000001</v>
      </c>
      <c r="E71" s="35">
        <v>0.345391</v>
      </c>
      <c r="F71" s="35">
        <v>0.345225</v>
      </c>
      <c r="G71" s="35">
        <v>0.34522700000000001</v>
      </c>
      <c r="H71" s="35">
        <v>0.34419100000000002</v>
      </c>
      <c r="I71" s="35">
        <v>0.343945</v>
      </c>
      <c r="J71" s="35">
        <v>0.34404099999999999</v>
      </c>
      <c r="K71" s="35">
        <v>0.34364400000000001</v>
      </c>
      <c r="L71" s="35">
        <v>0.34365000000000001</v>
      </c>
      <c r="M71" s="35">
        <v>0.34376099999999998</v>
      </c>
      <c r="N71" s="35">
        <v>0.34399099999999999</v>
      </c>
      <c r="O71" s="35">
        <v>0.34402100000000002</v>
      </c>
      <c r="P71" s="35">
        <v>0.34373999999999999</v>
      </c>
      <c r="Q71" s="35">
        <v>0.34376000000000001</v>
      </c>
      <c r="R71" s="35">
        <v>0.34376899999999999</v>
      </c>
      <c r="S71" s="35">
        <v>0.34380300000000003</v>
      </c>
      <c r="T71" s="35">
        <v>0.34378300000000001</v>
      </c>
      <c r="U71" s="35">
        <v>0.34386</v>
      </c>
      <c r="V71" s="35">
        <v>0.343916</v>
      </c>
      <c r="W71" s="35">
        <v>0.34398600000000001</v>
      </c>
      <c r="X71" s="35">
        <v>0.34402500000000003</v>
      </c>
      <c r="Y71" s="35">
        <v>0.34412399999999999</v>
      </c>
      <c r="Z71" s="35">
        <v>0.34415899999999999</v>
      </c>
      <c r="AA71" s="35">
        <v>0.34423700000000002</v>
      </c>
      <c r="AB71" s="35">
        <v>0.344273</v>
      </c>
      <c r="AC71" s="35">
        <v>0.34432099999999999</v>
      </c>
      <c r="AD71" s="35">
        <v>0.34439599999999998</v>
      </c>
      <c r="AE71" s="35">
        <v>0.34448600000000001</v>
      </c>
      <c r="AF71" s="35">
        <v>0.344559</v>
      </c>
    </row>
    <row r="72" spans="1:32" x14ac:dyDescent="0.25">
      <c r="A72" s="35" t="s">
        <v>280</v>
      </c>
      <c r="B72" s="35">
        <v>0.240176</v>
      </c>
      <c r="C72" s="35">
        <v>0.23949000000000001</v>
      </c>
      <c r="D72" s="35">
        <v>0.23857</v>
      </c>
      <c r="E72" s="35">
        <v>0.237285</v>
      </c>
      <c r="F72" s="35">
        <v>0.236177</v>
      </c>
      <c r="G72" s="35">
        <v>0.23577500000000001</v>
      </c>
      <c r="H72" s="35">
        <v>0.23451900000000001</v>
      </c>
      <c r="I72" s="35">
        <v>0.23408599999999999</v>
      </c>
      <c r="J72" s="35">
        <v>0.23385</v>
      </c>
      <c r="K72" s="35">
        <v>0.23297499999999999</v>
      </c>
      <c r="L72" s="35">
        <v>0.23247699999999999</v>
      </c>
      <c r="M72" s="35">
        <v>0.232152</v>
      </c>
      <c r="N72" s="35">
        <v>0.23202800000000001</v>
      </c>
      <c r="O72" s="35">
        <v>0.231624</v>
      </c>
      <c r="P72" s="35">
        <v>0.23072100000000001</v>
      </c>
      <c r="Q72" s="35">
        <v>0.230269</v>
      </c>
      <c r="R72" s="35">
        <v>0.22980300000000001</v>
      </c>
      <c r="S72" s="35">
        <v>0.22938900000000001</v>
      </c>
      <c r="T72" s="35">
        <v>0.22886799999999999</v>
      </c>
      <c r="U72" s="35">
        <v>0.22852600000000001</v>
      </c>
      <c r="V72" s="35">
        <v>0.228184</v>
      </c>
      <c r="W72" s="35">
        <v>0.227857</v>
      </c>
      <c r="X72" s="35">
        <v>0.22747899999999999</v>
      </c>
      <c r="Y72" s="35">
        <v>0.227212</v>
      </c>
      <c r="Z72" s="35">
        <v>0.226856</v>
      </c>
      <c r="AA72" s="35">
        <v>0.226574</v>
      </c>
      <c r="AB72" s="35">
        <v>0.226191</v>
      </c>
      <c r="AC72" s="35">
        <v>0.22586600000000001</v>
      </c>
      <c r="AD72" s="35">
        <v>0.22559699999999999</v>
      </c>
      <c r="AE72" s="35">
        <v>0.225358</v>
      </c>
      <c r="AF72" s="35">
        <v>0.225104</v>
      </c>
    </row>
    <row r="73" spans="1:32" x14ac:dyDescent="0.25">
      <c r="A73" s="35" t="s">
        <v>281</v>
      </c>
      <c r="B73" s="35">
        <v>0.20599999999999999</v>
      </c>
      <c r="C73" s="35">
        <v>0.20599999999999999</v>
      </c>
      <c r="D73" s="35">
        <v>0.20599999999999999</v>
      </c>
      <c r="E73" s="35">
        <v>0.20599999999999999</v>
      </c>
      <c r="F73" s="35">
        <v>0.20599999999999999</v>
      </c>
      <c r="G73" s="35">
        <v>0.20599999999999999</v>
      </c>
      <c r="H73" s="35">
        <v>0.20599999999999999</v>
      </c>
      <c r="I73" s="35">
        <v>0.20599999999999999</v>
      </c>
      <c r="J73" s="35">
        <v>0.20599999999999999</v>
      </c>
      <c r="K73" s="35">
        <v>0.20599999999999999</v>
      </c>
      <c r="L73" s="35">
        <v>0.20599999999999999</v>
      </c>
      <c r="M73" s="35">
        <v>0.20599999999999999</v>
      </c>
      <c r="N73" s="35">
        <v>0.20599999999999999</v>
      </c>
      <c r="O73" s="35">
        <v>0.20599999999999999</v>
      </c>
      <c r="P73" s="35">
        <v>0.20599999999999999</v>
      </c>
      <c r="Q73" s="35">
        <v>0.20599999999999999</v>
      </c>
      <c r="R73" s="35">
        <v>0.20599999999999999</v>
      </c>
      <c r="S73" s="35">
        <v>0.20599999999999999</v>
      </c>
      <c r="T73" s="35">
        <v>0.20599999999999999</v>
      </c>
      <c r="U73" s="35">
        <v>0.20599999999999999</v>
      </c>
      <c r="V73" s="35">
        <v>0.20599999999999999</v>
      </c>
      <c r="W73" s="35">
        <v>0.20599999999999999</v>
      </c>
      <c r="X73" s="35">
        <v>0.20599999999999999</v>
      </c>
      <c r="Y73" s="35">
        <v>0.20599999999999999</v>
      </c>
      <c r="Z73" s="35">
        <v>0.20599999999999999</v>
      </c>
      <c r="AA73" s="35">
        <v>0.20599999999999999</v>
      </c>
      <c r="AB73" s="35">
        <v>0.20599999999999999</v>
      </c>
      <c r="AC73" s="35">
        <v>0.20599999999999999</v>
      </c>
      <c r="AD73" s="35">
        <v>0.20599999999999999</v>
      </c>
      <c r="AE73" s="35">
        <v>0.20599999999999999</v>
      </c>
      <c r="AF73" s="35">
        <v>0.20599999999999999</v>
      </c>
    </row>
    <row r="74" spans="1:32" x14ac:dyDescent="0.25">
      <c r="A74" s="35" t="s">
        <v>282</v>
      </c>
      <c r="B74" s="35">
        <v>0.86499999999999999</v>
      </c>
      <c r="C74" s="35">
        <v>0.86499999999999999</v>
      </c>
      <c r="D74" s="35">
        <v>0.86499999999999999</v>
      </c>
      <c r="E74" s="35">
        <v>0.86499999999999999</v>
      </c>
      <c r="F74" s="35">
        <v>0.86499999999999999</v>
      </c>
      <c r="G74" s="35">
        <v>0.86499999999999999</v>
      </c>
      <c r="H74" s="35">
        <v>0.86499999999999999</v>
      </c>
      <c r="I74" s="35">
        <v>0.86499999999999999</v>
      </c>
      <c r="J74" s="35">
        <v>0.86499999999999999</v>
      </c>
      <c r="K74" s="35">
        <v>0.86499999999999999</v>
      </c>
      <c r="L74" s="35">
        <v>0.86499999999999999</v>
      </c>
      <c r="M74" s="35">
        <v>0.86499999999999999</v>
      </c>
      <c r="N74" s="35">
        <v>0.86499999999999999</v>
      </c>
      <c r="O74" s="35">
        <v>0.86499999999999999</v>
      </c>
      <c r="P74" s="35">
        <v>0.86499999999999999</v>
      </c>
      <c r="Q74" s="35">
        <v>0.86499999999999999</v>
      </c>
      <c r="R74" s="35">
        <v>0.86499999999999999</v>
      </c>
      <c r="S74" s="35">
        <v>0.86499999999999999</v>
      </c>
      <c r="T74" s="35">
        <v>0.86499999999999999</v>
      </c>
      <c r="U74" s="35">
        <v>0.86499999999999999</v>
      </c>
      <c r="V74" s="35">
        <v>0.86499999999999999</v>
      </c>
      <c r="W74" s="35">
        <v>0.86499999999999999</v>
      </c>
      <c r="X74" s="35">
        <v>0.86499999999999999</v>
      </c>
      <c r="Y74" s="35">
        <v>0.86499999999999999</v>
      </c>
      <c r="Z74" s="35">
        <v>0.86499999999999999</v>
      </c>
      <c r="AA74" s="35">
        <v>0.86499999999999999</v>
      </c>
      <c r="AB74" s="35">
        <v>0.86499999999999999</v>
      </c>
      <c r="AC74" s="35">
        <v>0.86499999999999999</v>
      </c>
      <c r="AD74" s="35">
        <v>0.86499999999999999</v>
      </c>
      <c r="AE74" s="35">
        <v>0.86499999999999999</v>
      </c>
      <c r="AF74" s="35">
        <v>0.86499999999999999</v>
      </c>
    </row>
    <row r="75" spans="1:32" x14ac:dyDescent="0.25">
      <c r="A75" s="35" t="s">
        <v>283</v>
      </c>
      <c r="B75" s="35">
        <v>0.69099999999999995</v>
      </c>
      <c r="C75" s="35">
        <v>0.69099999999999995</v>
      </c>
      <c r="D75" s="35">
        <v>0.69099999999999995</v>
      </c>
      <c r="E75" s="35">
        <v>0.69099999999999995</v>
      </c>
      <c r="F75" s="35">
        <v>0.69099999999999995</v>
      </c>
      <c r="G75" s="35">
        <v>0.69099999999999995</v>
      </c>
      <c r="H75" s="35">
        <v>0.69099999999999995</v>
      </c>
      <c r="I75" s="35">
        <v>0.69099999999999995</v>
      </c>
      <c r="J75" s="35">
        <v>0.69099999999999995</v>
      </c>
      <c r="K75" s="35">
        <v>0.69099999999999995</v>
      </c>
      <c r="L75" s="35">
        <v>0.69099999999999995</v>
      </c>
      <c r="M75" s="35">
        <v>0.69099999999999995</v>
      </c>
      <c r="N75" s="35">
        <v>0.69099999999999995</v>
      </c>
      <c r="O75" s="35">
        <v>0.69099999999999995</v>
      </c>
      <c r="P75" s="35">
        <v>0.69099999999999995</v>
      </c>
      <c r="Q75" s="35">
        <v>0.69099999999999995</v>
      </c>
      <c r="R75" s="35">
        <v>0.69099999999999995</v>
      </c>
      <c r="S75" s="35">
        <v>0.69099999999999995</v>
      </c>
      <c r="T75" s="35">
        <v>0.69099999999999995</v>
      </c>
      <c r="U75" s="35">
        <v>0.69099999999999995</v>
      </c>
      <c r="V75" s="35">
        <v>0.69099999999999995</v>
      </c>
      <c r="W75" s="35">
        <v>0.69099999999999995</v>
      </c>
      <c r="X75" s="35">
        <v>0.69099999999999995</v>
      </c>
      <c r="Y75" s="35">
        <v>0.69099999999999995</v>
      </c>
      <c r="Z75" s="35">
        <v>0.69099999999999995</v>
      </c>
      <c r="AA75" s="35">
        <v>0.69099999999999995</v>
      </c>
      <c r="AB75" s="35">
        <v>0.69099999999999995</v>
      </c>
      <c r="AC75" s="35">
        <v>0.69099999999999995</v>
      </c>
      <c r="AD75" s="35">
        <v>0.69099999999999995</v>
      </c>
      <c r="AE75" s="35">
        <v>0.69099999999999995</v>
      </c>
      <c r="AF75" s="35">
        <v>0.69099999999999995</v>
      </c>
    </row>
    <row r="76" spans="1:32" x14ac:dyDescent="0.25">
      <c r="A76" s="35" t="s">
        <v>284</v>
      </c>
      <c r="B76" s="35">
        <v>5.6000000000000001E-2</v>
      </c>
      <c r="C76" s="35">
        <v>5.6000000000000001E-2</v>
      </c>
      <c r="D76" s="35">
        <v>5.6000000000000001E-2</v>
      </c>
      <c r="E76" s="35">
        <v>5.6000000000000001E-2</v>
      </c>
      <c r="F76" s="35">
        <v>5.6000000000000001E-2</v>
      </c>
      <c r="G76" s="35">
        <v>5.6000000000000001E-2</v>
      </c>
      <c r="H76" s="35">
        <v>5.6000000000000001E-2</v>
      </c>
      <c r="I76" s="35">
        <v>5.6000000000000001E-2</v>
      </c>
      <c r="J76" s="35">
        <v>5.6000000000000001E-2</v>
      </c>
      <c r="K76" s="35">
        <v>5.6000000000000001E-2</v>
      </c>
      <c r="L76" s="35">
        <v>5.6000000000000001E-2</v>
      </c>
      <c r="M76" s="35">
        <v>5.6000000000000001E-2</v>
      </c>
      <c r="N76" s="35">
        <v>5.6000000000000001E-2</v>
      </c>
      <c r="O76" s="35">
        <v>5.6000000000000001E-2</v>
      </c>
      <c r="P76" s="35">
        <v>5.6000000000000001E-2</v>
      </c>
      <c r="Q76" s="35">
        <v>5.6000000000000001E-2</v>
      </c>
      <c r="R76" s="35">
        <v>5.6000000000000001E-2</v>
      </c>
      <c r="S76" s="35">
        <v>5.6000000000000001E-2</v>
      </c>
      <c r="T76" s="35">
        <v>5.6000000000000001E-2</v>
      </c>
      <c r="U76" s="35">
        <v>5.6000000000000001E-2</v>
      </c>
      <c r="V76" s="35">
        <v>5.6000000000000001E-2</v>
      </c>
      <c r="W76" s="35">
        <v>5.6000000000000001E-2</v>
      </c>
      <c r="X76" s="35">
        <v>5.6000000000000001E-2</v>
      </c>
      <c r="Y76" s="35">
        <v>5.6000000000000001E-2</v>
      </c>
      <c r="Z76" s="35">
        <v>5.6000000000000001E-2</v>
      </c>
      <c r="AA76" s="35">
        <v>5.6000000000000001E-2</v>
      </c>
      <c r="AB76" s="35">
        <v>5.6000000000000001E-2</v>
      </c>
      <c r="AC76" s="35">
        <v>5.6000000000000001E-2</v>
      </c>
      <c r="AD76" s="35">
        <v>5.6000000000000001E-2</v>
      </c>
      <c r="AE76" s="35">
        <v>5.6000000000000001E-2</v>
      </c>
      <c r="AF76" s="35">
        <v>5.6000000000000001E-2</v>
      </c>
    </row>
    <row r="77" spans="1:32" x14ac:dyDescent="0.25">
      <c r="A77" s="35" t="s">
        <v>285</v>
      </c>
      <c r="B77" s="35">
        <v>0.13300000000000001</v>
      </c>
      <c r="C77" s="35">
        <v>0.13300000000000001</v>
      </c>
      <c r="D77" s="35">
        <v>0.13300000000000001</v>
      </c>
      <c r="E77" s="35">
        <v>0.13300000000000001</v>
      </c>
      <c r="F77" s="35">
        <v>0.13300000000000001</v>
      </c>
      <c r="G77" s="35">
        <v>0.13300000000000001</v>
      </c>
      <c r="H77" s="35">
        <v>0.13300000000000001</v>
      </c>
      <c r="I77" s="35">
        <v>0.13300000000000001</v>
      </c>
      <c r="J77" s="35">
        <v>0.13300000000000001</v>
      </c>
      <c r="K77" s="35">
        <v>0.13300000000000001</v>
      </c>
      <c r="L77" s="35">
        <v>0.13300000000000001</v>
      </c>
      <c r="M77" s="35">
        <v>0.13300000000000001</v>
      </c>
      <c r="N77" s="35">
        <v>0.13300000000000001</v>
      </c>
      <c r="O77" s="35">
        <v>0.13300000000000001</v>
      </c>
      <c r="P77" s="35">
        <v>0.13300000000000001</v>
      </c>
      <c r="Q77" s="35">
        <v>0.13300000000000001</v>
      </c>
      <c r="R77" s="35">
        <v>0.13300000000000001</v>
      </c>
      <c r="S77" s="35">
        <v>0.13300000000000001</v>
      </c>
      <c r="T77" s="35">
        <v>0.13300000000000001</v>
      </c>
      <c r="U77" s="35">
        <v>0.13300000000000001</v>
      </c>
      <c r="V77" s="35">
        <v>0.13300000000000001</v>
      </c>
      <c r="W77" s="35">
        <v>0.13300000000000001</v>
      </c>
      <c r="X77" s="35">
        <v>0.13300000000000001</v>
      </c>
      <c r="Y77" s="35">
        <v>0.13300000000000001</v>
      </c>
      <c r="Z77" s="35">
        <v>0.13300000000000001</v>
      </c>
      <c r="AA77" s="35">
        <v>0.13300000000000001</v>
      </c>
      <c r="AB77" s="35">
        <v>0.13300000000000001</v>
      </c>
      <c r="AC77" s="35">
        <v>0.13300000000000001</v>
      </c>
      <c r="AD77" s="35">
        <v>0.13300000000000001</v>
      </c>
      <c r="AE77" s="35">
        <v>0.13300000000000001</v>
      </c>
      <c r="AF77" s="35">
        <v>0.13300000000000001</v>
      </c>
    </row>
    <row r="78" spans="1:32" x14ac:dyDescent="0.25">
      <c r="A78" s="35" t="s">
        <v>286</v>
      </c>
      <c r="B78" s="35">
        <v>0.75800000000000001</v>
      </c>
      <c r="C78" s="35">
        <v>0.75800000000000001</v>
      </c>
      <c r="D78" s="35">
        <v>0.75800000000000001</v>
      </c>
      <c r="E78" s="35">
        <v>0.75800000000000001</v>
      </c>
      <c r="F78" s="35">
        <v>0.75800000000000001</v>
      </c>
      <c r="G78" s="35">
        <v>0.75800000000000001</v>
      </c>
      <c r="H78" s="35">
        <v>0.75800000000000001</v>
      </c>
      <c r="I78" s="35">
        <v>0.75800000000000001</v>
      </c>
      <c r="J78" s="35">
        <v>0.75800000000000001</v>
      </c>
      <c r="K78" s="35">
        <v>0.75800000000000001</v>
      </c>
      <c r="L78" s="35">
        <v>0.75800000000000001</v>
      </c>
      <c r="M78" s="35">
        <v>0.75800000000000001</v>
      </c>
      <c r="N78" s="35">
        <v>0.75800000000000001</v>
      </c>
      <c r="O78" s="35">
        <v>0.75800000000000001</v>
      </c>
      <c r="P78" s="35">
        <v>0.75800000000000001</v>
      </c>
      <c r="Q78" s="35">
        <v>0.75800000000000001</v>
      </c>
      <c r="R78" s="35">
        <v>0.75800000000000001</v>
      </c>
      <c r="S78" s="35">
        <v>0.75800000000000001</v>
      </c>
      <c r="T78" s="35">
        <v>0.75800000000000001</v>
      </c>
      <c r="U78" s="35">
        <v>0.75800000000000001</v>
      </c>
      <c r="V78" s="35">
        <v>0.75800000000000001</v>
      </c>
      <c r="W78" s="35">
        <v>0.75800000000000001</v>
      </c>
      <c r="X78" s="35">
        <v>0.75800000000000001</v>
      </c>
      <c r="Y78" s="35">
        <v>0.75800000000000001</v>
      </c>
      <c r="Z78" s="35">
        <v>0.75800000000000001</v>
      </c>
      <c r="AA78" s="35">
        <v>0.75800000000000001</v>
      </c>
      <c r="AB78" s="35">
        <v>0.75800000000000001</v>
      </c>
      <c r="AC78" s="35">
        <v>0.75800000000000001</v>
      </c>
      <c r="AD78" s="35">
        <v>0.75800000000000001</v>
      </c>
      <c r="AE78" s="35">
        <v>0.75800000000000001</v>
      </c>
      <c r="AF78" s="35">
        <v>0.75800000000000001</v>
      </c>
    </row>
    <row r="79" spans="1:32" x14ac:dyDescent="0.25">
      <c r="A79" s="35" t="s">
        <v>287</v>
      </c>
      <c r="B79" s="35">
        <v>0.48799999999999999</v>
      </c>
      <c r="C79" s="35">
        <v>0.48799999999999999</v>
      </c>
      <c r="D79" s="35">
        <v>0.48799999999999999</v>
      </c>
      <c r="E79" s="35">
        <v>0.48799999999999999</v>
      </c>
      <c r="F79" s="35">
        <v>0.48799999999999999</v>
      </c>
      <c r="G79" s="35">
        <v>0.48799999999999999</v>
      </c>
      <c r="H79" s="35">
        <v>0.48799999999999999</v>
      </c>
      <c r="I79" s="35">
        <v>0.48799999999999999</v>
      </c>
      <c r="J79" s="35">
        <v>0.48799999999999999</v>
      </c>
      <c r="K79" s="35">
        <v>0.48799999999999999</v>
      </c>
      <c r="L79" s="35">
        <v>0.48799999999999999</v>
      </c>
      <c r="M79" s="35">
        <v>0.48799999999999999</v>
      </c>
      <c r="N79" s="35">
        <v>0.48799999999999999</v>
      </c>
      <c r="O79" s="35">
        <v>0.48799999999999999</v>
      </c>
      <c r="P79" s="35">
        <v>0.48799999999999999</v>
      </c>
      <c r="Q79" s="35">
        <v>0.48799999999999999</v>
      </c>
      <c r="R79" s="35">
        <v>0.48799999999999999</v>
      </c>
      <c r="S79" s="35">
        <v>0.48799999999999999</v>
      </c>
      <c r="T79" s="35">
        <v>0.48799999999999999</v>
      </c>
      <c r="U79" s="35">
        <v>0.48799999999999999</v>
      </c>
      <c r="V79" s="35">
        <v>0.48799999999999999</v>
      </c>
      <c r="W79" s="35">
        <v>0.48799999999999999</v>
      </c>
      <c r="X79" s="35">
        <v>0.48799999999999999</v>
      </c>
      <c r="Y79" s="35">
        <v>0.48799999999999999</v>
      </c>
      <c r="Z79" s="35">
        <v>0.48799999999999999</v>
      </c>
      <c r="AA79" s="35">
        <v>0.48799999999999999</v>
      </c>
      <c r="AB79" s="35">
        <v>0.48799999999999999</v>
      </c>
      <c r="AC79" s="35">
        <v>0.48799999999999999</v>
      </c>
      <c r="AD79" s="35">
        <v>0.48799999999999999</v>
      </c>
      <c r="AE79" s="35">
        <v>0.48799999999999999</v>
      </c>
      <c r="AF79" s="35">
        <v>0.48799999999999999</v>
      </c>
    </row>
    <row r="80" spans="1:32" x14ac:dyDescent="0.25">
      <c r="A80" s="35" t="s">
        <v>288</v>
      </c>
      <c r="B80" s="35">
        <v>5.6000000000000001E-2</v>
      </c>
      <c r="C80" s="35">
        <v>5.6000000000000001E-2</v>
      </c>
      <c r="D80" s="35">
        <v>5.6000000000000001E-2</v>
      </c>
      <c r="E80" s="35">
        <v>5.6000000000000001E-2</v>
      </c>
      <c r="F80" s="35">
        <v>5.6000000000000001E-2</v>
      </c>
      <c r="G80" s="35">
        <v>5.6000000000000001E-2</v>
      </c>
      <c r="H80" s="35">
        <v>5.6000000000000001E-2</v>
      </c>
      <c r="I80" s="35">
        <v>5.6000000000000001E-2</v>
      </c>
      <c r="J80" s="35">
        <v>5.6000000000000001E-2</v>
      </c>
      <c r="K80" s="35">
        <v>5.6000000000000001E-2</v>
      </c>
      <c r="L80" s="35">
        <v>5.6000000000000001E-2</v>
      </c>
      <c r="M80" s="35">
        <v>5.6000000000000001E-2</v>
      </c>
      <c r="N80" s="35">
        <v>5.6000000000000001E-2</v>
      </c>
      <c r="O80" s="35">
        <v>5.6000000000000001E-2</v>
      </c>
      <c r="P80" s="35">
        <v>5.6000000000000001E-2</v>
      </c>
      <c r="Q80" s="35">
        <v>5.6000000000000001E-2</v>
      </c>
      <c r="R80" s="35">
        <v>5.6000000000000001E-2</v>
      </c>
      <c r="S80" s="35">
        <v>5.6000000000000001E-2</v>
      </c>
      <c r="T80" s="35">
        <v>5.6000000000000001E-2</v>
      </c>
      <c r="U80" s="35">
        <v>5.6000000000000001E-2</v>
      </c>
      <c r="V80" s="35">
        <v>5.6000000000000001E-2</v>
      </c>
      <c r="W80" s="35">
        <v>5.6000000000000001E-2</v>
      </c>
      <c r="X80" s="35">
        <v>5.6000000000000001E-2</v>
      </c>
      <c r="Y80" s="35">
        <v>5.6000000000000001E-2</v>
      </c>
      <c r="Z80" s="35">
        <v>5.6000000000000001E-2</v>
      </c>
      <c r="AA80" s="35">
        <v>5.6000000000000001E-2</v>
      </c>
      <c r="AB80" s="35">
        <v>5.6000000000000001E-2</v>
      </c>
      <c r="AC80" s="35">
        <v>5.6000000000000001E-2</v>
      </c>
      <c r="AD80" s="35">
        <v>5.6000000000000001E-2</v>
      </c>
      <c r="AE80" s="35">
        <v>5.6000000000000001E-2</v>
      </c>
      <c r="AF80" s="35">
        <v>5.6000000000000001E-2</v>
      </c>
    </row>
    <row r="81" spans="1:32" x14ac:dyDescent="0.25">
      <c r="A81" s="35" t="s">
        <v>289</v>
      </c>
      <c r="B81" s="35">
        <v>5.6000000000000001E-2</v>
      </c>
      <c r="C81" s="35">
        <v>5.6000000000000001E-2</v>
      </c>
      <c r="D81" s="35">
        <v>5.6000000000000001E-2</v>
      </c>
      <c r="E81" s="35">
        <v>5.6000000000000001E-2</v>
      </c>
      <c r="F81" s="35">
        <v>5.6000000000000001E-2</v>
      </c>
      <c r="G81" s="35">
        <v>5.6000000000000001E-2</v>
      </c>
      <c r="H81" s="35">
        <v>5.6000000000000001E-2</v>
      </c>
      <c r="I81" s="35">
        <v>5.6000000000000001E-2</v>
      </c>
      <c r="J81" s="35">
        <v>5.6000000000000001E-2</v>
      </c>
      <c r="K81" s="35">
        <v>5.6000000000000001E-2</v>
      </c>
      <c r="L81" s="35">
        <v>5.6000000000000001E-2</v>
      </c>
      <c r="M81" s="35">
        <v>5.6000000000000001E-2</v>
      </c>
      <c r="N81" s="35">
        <v>5.6000000000000001E-2</v>
      </c>
      <c r="O81" s="35">
        <v>5.6000000000000001E-2</v>
      </c>
      <c r="P81" s="35">
        <v>5.6000000000000001E-2</v>
      </c>
      <c r="Q81" s="35">
        <v>5.6000000000000001E-2</v>
      </c>
      <c r="R81" s="35">
        <v>5.6000000000000001E-2</v>
      </c>
      <c r="S81" s="35">
        <v>5.6000000000000001E-2</v>
      </c>
      <c r="T81" s="35">
        <v>5.6000000000000001E-2</v>
      </c>
      <c r="U81" s="35">
        <v>5.6000000000000001E-2</v>
      </c>
      <c r="V81" s="35">
        <v>5.6000000000000001E-2</v>
      </c>
      <c r="W81" s="35">
        <v>5.6000000000000001E-2</v>
      </c>
      <c r="X81" s="35">
        <v>5.6000000000000001E-2</v>
      </c>
      <c r="Y81" s="35">
        <v>5.6000000000000001E-2</v>
      </c>
      <c r="Z81" s="35">
        <v>5.6000000000000001E-2</v>
      </c>
      <c r="AA81" s="35">
        <v>5.6000000000000001E-2</v>
      </c>
      <c r="AB81" s="35">
        <v>5.6000000000000001E-2</v>
      </c>
      <c r="AC81" s="35">
        <v>5.6000000000000001E-2</v>
      </c>
      <c r="AD81" s="35">
        <v>5.6000000000000001E-2</v>
      </c>
      <c r="AE81" s="35">
        <v>5.6000000000000001E-2</v>
      </c>
      <c r="AF81" s="35">
        <v>5.6000000000000001E-2</v>
      </c>
    </row>
    <row r="82" spans="1:32" x14ac:dyDescent="0.25">
      <c r="A82" s="35" t="s">
        <v>290</v>
      </c>
      <c r="B82" s="35">
        <v>0.9</v>
      </c>
      <c r="C82" s="35">
        <v>0.9</v>
      </c>
      <c r="D82" s="35">
        <v>0.9</v>
      </c>
      <c r="E82" s="35">
        <v>0.9</v>
      </c>
      <c r="F82" s="35">
        <v>0.9</v>
      </c>
      <c r="G82" s="35">
        <v>0.9</v>
      </c>
      <c r="H82" s="35">
        <v>0.9</v>
      </c>
      <c r="I82" s="35">
        <v>0.9</v>
      </c>
      <c r="J82" s="35">
        <v>0.9</v>
      </c>
      <c r="K82" s="35">
        <v>0.9</v>
      </c>
      <c r="L82" s="35">
        <v>0.9</v>
      </c>
      <c r="M82" s="35">
        <v>0.9</v>
      </c>
      <c r="N82" s="35">
        <v>0.9</v>
      </c>
      <c r="O82" s="35">
        <v>0.9</v>
      </c>
      <c r="P82" s="35">
        <v>0.9</v>
      </c>
      <c r="Q82" s="35">
        <v>0.9</v>
      </c>
      <c r="R82" s="35">
        <v>0.9</v>
      </c>
      <c r="S82" s="35">
        <v>0.9</v>
      </c>
      <c r="T82" s="35">
        <v>0.9</v>
      </c>
      <c r="U82" s="35">
        <v>0.9</v>
      </c>
      <c r="V82" s="35">
        <v>0.9</v>
      </c>
      <c r="W82" s="35">
        <v>0.9</v>
      </c>
      <c r="X82" s="35">
        <v>0.9</v>
      </c>
      <c r="Y82" s="35">
        <v>0.9</v>
      </c>
      <c r="Z82" s="35">
        <v>0.9</v>
      </c>
      <c r="AA82" s="35">
        <v>0.9</v>
      </c>
      <c r="AB82" s="35">
        <v>0.9</v>
      </c>
      <c r="AC82" s="35">
        <v>0.9</v>
      </c>
      <c r="AD82" s="35">
        <v>0.9</v>
      </c>
      <c r="AE82" s="35">
        <v>0.9</v>
      </c>
      <c r="AF82" s="35">
        <v>0.9</v>
      </c>
    </row>
    <row r="84" spans="1:32" x14ac:dyDescent="0.25">
      <c r="A84" s="1" t="s">
        <v>42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x14ac:dyDescent="0.25">
      <c r="A85" s="35" t="s">
        <v>22</v>
      </c>
      <c r="B85" s="6">
        <f t="shared" ref="B85:B100" si="0">B5/(8760*B67)+C5+(B26*10^6)*B47/10^6</f>
        <v>26.612917218450253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x14ac:dyDescent="0.25">
      <c r="A86" s="35" t="s">
        <v>23</v>
      </c>
      <c r="B86" s="6">
        <f t="shared" si="0"/>
        <v>27.748329349990577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x14ac:dyDescent="0.25">
      <c r="A87" s="35" t="s">
        <v>24</v>
      </c>
      <c r="B87" s="6">
        <f t="shared" si="0"/>
        <v>25.768679019476849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x14ac:dyDescent="0.25">
      <c r="A88" s="35" t="s">
        <v>25</v>
      </c>
      <c r="B88" s="6">
        <f t="shared" si="0"/>
        <v>4.3508177489213855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x14ac:dyDescent="0.25">
      <c r="A89" s="35" t="s">
        <v>26</v>
      </c>
      <c r="B89" s="6">
        <f t="shared" si="0"/>
        <v>11.514960091620431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x14ac:dyDescent="0.25">
      <c r="A90" s="35" t="s">
        <v>55</v>
      </c>
      <c r="B90" s="6">
        <f t="shared" si="0"/>
        <v>14.696178626176801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x14ac:dyDescent="0.25">
      <c r="A91" s="35" t="s">
        <v>56</v>
      </c>
      <c r="B91" s="6">
        <f t="shared" si="0"/>
        <v>42.675873033386956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x14ac:dyDescent="0.25">
      <c r="A92" s="35" t="s">
        <v>29</v>
      </c>
      <c r="B92" s="6">
        <f t="shared" si="0"/>
        <v>44.464217707002774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x14ac:dyDescent="0.25">
      <c r="A93" s="35" t="s">
        <v>30</v>
      </c>
      <c r="B93" s="6">
        <f t="shared" si="0"/>
        <v>18.233707141607226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x14ac:dyDescent="0.25">
      <c r="A94" s="35" t="s">
        <v>31</v>
      </c>
      <c r="B94" s="6">
        <f t="shared" si="0"/>
        <v>197.94910761337218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x14ac:dyDescent="0.25">
      <c r="A95" t="s">
        <v>32</v>
      </c>
      <c r="B95" s="6">
        <f t="shared" si="0"/>
        <v>31.660981722804298</v>
      </c>
    </row>
    <row r="96" spans="1:32" x14ac:dyDescent="0.25">
      <c r="A96" t="s">
        <v>46</v>
      </c>
      <c r="B96" s="6">
        <f t="shared" si="0"/>
        <v>27.973053674958038</v>
      </c>
    </row>
    <row r="97" spans="1:4" x14ac:dyDescent="0.25">
      <c r="A97" t="s">
        <v>48</v>
      </c>
      <c r="B97" s="6">
        <f t="shared" si="0"/>
        <v>19.985791138095703</v>
      </c>
    </row>
    <row r="98" spans="1:4" x14ac:dyDescent="0.25">
      <c r="A98" t="s">
        <v>50</v>
      </c>
      <c r="B98" s="6">
        <f t="shared" si="0"/>
        <v>73.406082503372176</v>
      </c>
    </row>
    <row r="99" spans="1:4" x14ac:dyDescent="0.25">
      <c r="A99" t="s">
        <v>51</v>
      </c>
      <c r="B99" s="6">
        <f t="shared" si="0"/>
        <v>177.6232874133722</v>
      </c>
    </row>
    <row r="100" spans="1:4" x14ac:dyDescent="0.25">
      <c r="A100" t="s">
        <v>52</v>
      </c>
      <c r="B100" s="6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8">
        <f>B85/$B$85</f>
        <v>1</v>
      </c>
      <c r="C103" s="8"/>
      <c r="D103" s="13"/>
    </row>
    <row r="104" spans="1:4" x14ac:dyDescent="0.25">
      <c r="A104" t="s">
        <v>23</v>
      </c>
      <c r="B104" s="8">
        <f t="shared" ref="B104:B118" si="1">B86/$B$85</f>
        <v>1.0426639485713036</v>
      </c>
      <c r="C104" s="8"/>
      <c r="D104" s="13"/>
    </row>
    <row r="105" spans="1:4" x14ac:dyDescent="0.25">
      <c r="A105" t="s">
        <v>24</v>
      </c>
      <c r="B105" s="8">
        <f t="shared" si="1"/>
        <v>0.96827712677856648</v>
      </c>
      <c r="C105" s="8"/>
      <c r="D105" s="13"/>
    </row>
    <row r="106" spans="1:4" x14ac:dyDescent="0.25">
      <c r="A106" t="s">
        <v>25</v>
      </c>
      <c r="B106" s="8">
        <f t="shared" si="1"/>
        <v>0.16348518703184642</v>
      </c>
      <c r="C106" s="8"/>
      <c r="D106" s="13"/>
    </row>
    <row r="107" spans="1:4" x14ac:dyDescent="0.25">
      <c r="A107" t="s">
        <v>26</v>
      </c>
      <c r="B107" s="8">
        <f t="shared" si="1"/>
        <v>0.43268312139930748</v>
      </c>
      <c r="C107" s="8"/>
      <c r="D107" s="13"/>
    </row>
    <row r="108" spans="1:4" x14ac:dyDescent="0.25">
      <c r="A108" t="s">
        <v>55</v>
      </c>
      <c r="B108" s="8">
        <f t="shared" si="1"/>
        <v>0.55221975499883214</v>
      </c>
      <c r="C108" s="8"/>
      <c r="D108" s="13"/>
    </row>
    <row r="109" spans="1:4" x14ac:dyDescent="0.25">
      <c r="A109" t="s">
        <v>56</v>
      </c>
      <c r="B109" s="8">
        <f t="shared" si="1"/>
        <v>1.6035774163007033</v>
      </c>
      <c r="C109" s="8"/>
      <c r="D109" s="13"/>
    </row>
    <row r="110" spans="1:4" x14ac:dyDescent="0.25">
      <c r="A110" t="s">
        <v>29</v>
      </c>
      <c r="B110" s="8">
        <f t="shared" si="1"/>
        <v>1.6707757868865476</v>
      </c>
      <c r="C110" s="8"/>
      <c r="D110" s="13"/>
    </row>
    <row r="111" spans="1:4" x14ac:dyDescent="0.25">
      <c r="A111" t="s">
        <v>30</v>
      </c>
      <c r="B111" s="8">
        <f t="shared" si="1"/>
        <v>0.68514499902198345</v>
      </c>
      <c r="C111" s="8"/>
      <c r="D111" s="13"/>
    </row>
    <row r="112" spans="1:4" x14ac:dyDescent="0.25">
      <c r="A112" t="s">
        <v>31</v>
      </c>
      <c r="B112" s="8">
        <f t="shared" si="1"/>
        <v>7.4380837691907615</v>
      </c>
      <c r="C112" s="8"/>
      <c r="D112" s="13"/>
    </row>
    <row r="113" spans="1:4" x14ac:dyDescent="0.25">
      <c r="A113" t="s">
        <v>32</v>
      </c>
      <c r="B113" s="8">
        <f t="shared" si="1"/>
        <v>1.1896847483091524</v>
      </c>
      <c r="C113" s="8"/>
      <c r="D113" s="13"/>
    </row>
    <row r="114" spans="1:4" x14ac:dyDescent="0.25">
      <c r="A114" t="s">
        <v>46</v>
      </c>
      <c r="B114" s="8">
        <f t="shared" si="1"/>
        <v>1.0511081308878392</v>
      </c>
      <c r="C114" s="8"/>
      <c r="D114" s="13"/>
    </row>
    <row r="115" spans="1:4" x14ac:dyDescent="0.25">
      <c r="A115" t="s">
        <v>48</v>
      </c>
      <c r="B115" s="8">
        <f t="shared" si="1"/>
        <v>0.75098084791095043</v>
      </c>
      <c r="C115" s="8"/>
      <c r="D115" s="13"/>
    </row>
    <row r="116" spans="1:4" x14ac:dyDescent="0.25">
      <c r="A116" t="s">
        <v>50</v>
      </c>
      <c r="B116" s="8">
        <f t="shared" si="1"/>
        <v>2.7582877104686996</v>
      </c>
      <c r="C116" s="8"/>
      <c r="D116" s="13"/>
    </row>
    <row r="117" spans="1:4" x14ac:dyDescent="0.25">
      <c r="A117" t="s">
        <v>51</v>
      </c>
      <c r="B117" s="8">
        <f t="shared" si="1"/>
        <v>6.6743260783988454</v>
      </c>
      <c r="C117" s="8"/>
      <c r="D117" s="13"/>
    </row>
    <row r="118" spans="1:4" x14ac:dyDescent="0.25">
      <c r="A118" t="s">
        <v>52</v>
      </c>
      <c r="B118" s="8">
        <f t="shared" si="1"/>
        <v>1.463112993317933</v>
      </c>
      <c r="C118" s="8"/>
      <c r="D118" s="13"/>
    </row>
    <row r="119" spans="1:4" x14ac:dyDescent="0.25">
      <c r="D119" s="13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8"/>
  <sheetViews>
    <sheetView workbookViewId="0"/>
  </sheetViews>
  <sheetFormatPr defaultRowHeight="15" x14ac:dyDescent="0.25"/>
  <cols>
    <col min="1" max="1" width="32.8554687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4">
        <f>'High OGS Calibration'!B28</f>
        <v>7000</v>
      </c>
    </row>
    <row r="3" spans="1:2" x14ac:dyDescent="0.25">
      <c r="A3" t="s">
        <v>292</v>
      </c>
      <c r="B3" s="4">
        <f>$B$2*Weighting!B104</f>
        <v>7298.6476399991252</v>
      </c>
    </row>
    <row r="4" spans="1:2" s="38" customFormat="1" x14ac:dyDescent="0.25">
      <c r="A4" s="38" t="s">
        <v>293</v>
      </c>
      <c r="B4" s="4">
        <f>$B$2*Weighting!B104</f>
        <v>7298.6476399991252</v>
      </c>
    </row>
    <row r="5" spans="1:2" x14ac:dyDescent="0.25">
      <c r="A5" t="s">
        <v>24</v>
      </c>
      <c r="B5" s="4">
        <f>'High OGS Calibration'!B29</f>
        <v>7000</v>
      </c>
    </row>
    <row r="6" spans="1:2" x14ac:dyDescent="0.25">
      <c r="A6" t="s">
        <v>25</v>
      </c>
      <c r="B6" s="4">
        <f>$B$2*Weighting!B106</f>
        <v>1144.3963092229249</v>
      </c>
    </row>
    <row r="7" spans="1:2" x14ac:dyDescent="0.25">
      <c r="A7" t="s">
        <v>47</v>
      </c>
      <c r="B7" s="4">
        <v>0</v>
      </c>
    </row>
    <row r="8" spans="1:2" x14ac:dyDescent="0.25">
      <c r="A8" t="s">
        <v>27</v>
      </c>
      <c r="B8" s="4">
        <v>0</v>
      </c>
    </row>
    <row r="9" spans="1:2" x14ac:dyDescent="0.25">
      <c r="A9" t="s">
        <v>28</v>
      </c>
      <c r="B9" s="4">
        <f>$B$2*Weighting!B109</f>
        <v>11225.041914104922</v>
      </c>
    </row>
    <row r="10" spans="1:2" x14ac:dyDescent="0.25">
      <c r="A10" t="s">
        <v>29</v>
      </c>
      <c r="B10" s="4">
        <f>$B$2*Weighting!B110</f>
        <v>11695.430508205833</v>
      </c>
    </row>
    <row r="11" spans="1:2" x14ac:dyDescent="0.25">
      <c r="A11" t="s">
        <v>30</v>
      </c>
      <c r="B11" s="4">
        <f>$B$2*Weighting!B111</f>
        <v>4796.0149931538845</v>
      </c>
    </row>
    <row r="12" spans="1:2" x14ac:dyDescent="0.25">
      <c r="A12" s="5" t="s">
        <v>31</v>
      </c>
      <c r="B12" s="4">
        <v>0</v>
      </c>
    </row>
    <row r="13" spans="1:2" x14ac:dyDescent="0.25">
      <c r="A13" s="5" t="s">
        <v>32</v>
      </c>
      <c r="B13" s="4">
        <v>0</v>
      </c>
    </row>
    <row r="14" spans="1:2" x14ac:dyDescent="0.25">
      <c r="A14" t="s">
        <v>46</v>
      </c>
      <c r="B14" s="4">
        <f>$B$2*Weighting!B114</f>
        <v>7357.7569162148739</v>
      </c>
    </row>
    <row r="15" spans="1:2" x14ac:dyDescent="0.25">
      <c r="A15" t="s">
        <v>48</v>
      </c>
      <c r="B15" s="4">
        <v>0</v>
      </c>
    </row>
    <row r="16" spans="1:2" x14ac:dyDescent="0.25">
      <c r="A16" t="s">
        <v>50</v>
      </c>
      <c r="B16" s="4">
        <v>0</v>
      </c>
    </row>
    <row r="17" spans="1:2" x14ac:dyDescent="0.25">
      <c r="A17" t="s">
        <v>51</v>
      </c>
      <c r="B17" s="4">
        <v>0</v>
      </c>
    </row>
    <row r="18" spans="1:2" x14ac:dyDescent="0.25">
      <c r="A18" t="s">
        <v>52</v>
      </c>
      <c r="B18" s="4">
        <f>$B$2*Weighting!B118</f>
        <v>10241.790953225531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9 High OGS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2016-01-11T23:06:44Z</dcterms:created>
  <dcterms:modified xsi:type="dcterms:W3CDTF">2022-08-10T20:18:14Z</dcterms:modified>
</cp:coreProperties>
</file>