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SoESCaOMCbIC\"/>
    </mc:Choice>
  </mc:AlternateContent>
  <xr:revisionPtr revIDLastSave="0" documentId="13_ncr:1_{E8A8141E-E44C-4769-B7DD-E0A3F410BFEF}" xr6:coauthVersionLast="47" xr6:coauthVersionMax="47" xr10:uidLastSave="{00000000-0000-0000-0000-000000000000}"/>
  <bookViews>
    <workbookView xWindow="29385" yWindow="660" windowWidth="27195" windowHeight="14805" xr2:uid="{00000000-000D-0000-FFFF-FFFF00000000}"/>
  </bookViews>
  <sheets>
    <sheet name="About" sheetId="4" r:id="rId1"/>
    <sheet name="OECD Mapping" sheetId="2" r:id="rId2"/>
    <sheet name="Cost Breakdowns" sheetId="1" r:id="rId3"/>
    <sheet name="graphs_nrel" sheetId="7" r:id="rId4"/>
    <sheet name="SoESCaOMCbIC-capital" sheetId="3" r:id="rId5"/>
    <sheet name="SoESCaOMCbIC-fixedOM" sheetId="6" r:id="rId6"/>
    <sheet name="SoESCaOMCbIC-variableOM" sheetId="5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Q4" i="5" l="1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Q13" i="5"/>
  <c r="AP13" i="5"/>
  <c r="AO13" i="5"/>
  <c r="AN13" i="5"/>
  <c r="AM13" i="5"/>
  <c r="AL13" i="5"/>
  <c r="AK13" i="5"/>
  <c r="AJ13" i="5"/>
  <c r="AI13" i="5"/>
  <c r="AH13" i="5"/>
  <c r="AG13" i="5"/>
  <c r="AF13" i="5"/>
  <c r="AE13" i="5"/>
  <c r="AD13" i="5"/>
  <c r="AC13" i="5"/>
  <c r="AB13" i="5"/>
  <c r="AA13" i="5"/>
  <c r="Z13" i="5"/>
  <c r="Y13" i="5"/>
  <c r="X13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B13" i="5"/>
  <c r="AQ4" i="6"/>
  <c r="AP4" i="6"/>
  <c r="AO4" i="6"/>
  <c r="AN4" i="6"/>
  <c r="AM4" i="6"/>
  <c r="AL4" i="6"/>
  <c r="AK4" i="6"/>
  <c r="AJ4" i="6"/>
  <c r="AI4" i="6"/>
  <c r="AH4" i="6"/>
  <c r="AG4" i="6"/>
  <c r="AF4" i="6"/>
  <c r="AE4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B4" i="6"/>
  <c r="AQ13" i="6"/>
  <c r="AP13" i="6"/>
  <c r="AO13" i="6"/>
  <c r="AN13" i="6"/>
  <c r="AM13" i="6"/>
  <c r="AL13" i="6"/>
  <c r="AK13" i="6"/>
  <c r="AJ13" i="6"/>
  <c r="AI13" i="6"/>
  <c r="AH13" i="6"/>
  <c r="AG13" i="6"/>
  <c r="AF13" i="6"/>
  <c r="AE13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B13" i="6"/>
  <c r="AQ4" i="3"/>
  <c r="AP4" i="3"/>
  <c r="AO4" i="3"/>
  <c r="AN4" i="3"/>
  <c r="AM4" i="3"/>
  <c r="AL4" i="3"/>
  <c r="AK4" i="3"/>
  <c r="AJ4" i="3"/>
  <c r="AI4" i="3"/>
  <c r="AH4" i="3"/>
  <c r="AG4" i="3"/>
  <c r="AF4" i="3"/>
  <c r="AE4" i="3"/>
  <c r="AD4" i="3"/>
  <c r="AC4" i="3"/>
  <c r="AB4" i="3"/>
  <c r="AA4" i="3"/>
  <c r="Z4" i="3"/>
  <c r="Y4" i="3"/>
  <c r="X4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B4" i="3"/>
  <c r="AQ13" i="3"/>
  <c r="AP13" i="3"/>
  <c r="AO13" i="3"/>
  <c r="AN13" i="3"/>
  <c r="AM13" i="3"/>
  <c r="AL13" i="3"/>
  <c r="AK13" i="3"/>
  <c r="AJ13" i="3"/>
  <c r="AI13" i="3"/>
  <c r="AH13" i="3"/>
  <c r="AG13" i="3"/>
  <c r="AF13" i="3"/>
  <c r="AE13" i="3"/>
  <c r="AD13" i="3"/>
  <c r="AC13" i="3"/>
  <c r="AB13" i="3"/>
  <c r="AA13" i="3"/>
  <c r="Z13" i="3"/>
  <c r="Y13" i="3"/>
  <c r="X13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B13" i="3"/>
  <c r="B16" i="1"/>
  <c r="B15" i="1"/>
  <c r="R24" i="7"/>
  <c r="R23" i="7"/>
  <c r="B5" i="1" l="1"/>
  <c r="B6" i="1"/>
  <c r="B7" i="1"/>
  <c r="B8" i="1"/>
  <c r="B9" i="1"/>
  <c r="B10" i="1"/>
  <c r="B11" i="1"/>
  <c r="B12" i="1"/>
  <c r="B13" i="1"/>
  <c r="B4" i="1"/>
  <c r="R5" i="7"/>
  <c r="Q20" i="7"/>
  <c r="B8" i="3"/>
  <c r="B2" i="3"/>
  <c r="U11" i="7"/>
  <c r="R6" i="7"/>
  <c r="U12" i="7" s="1"/>
  <c r="R7" i="7"/>
  <c r="U13" i="7" s="1"/>
  <c r="R11" i="7"/>
  <c r="R12" i="7"/>
  <c r="U10" i="7" s="1"/>
  <c r="R13" i="7"/>
  <c r="U9" i="7" s="1"/>
  <c r="R14" i="7"/>
  <c r="U7" i="7" s="1"/>
  <c r="R15" i="7"/>
  <c r="U8" i="7" s="1"/>
  <c r="R17" i="7"/>
  <c r="U6" i="7" s="1"/>
  <c r="R19" i="7"/>
  <c r="U5" i="7" s="1"/>
  <c r="U14" i="7"/>
  <c r="D380" i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V3" i="7" l="1"/>
  <c r="C286" i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R11" i="5" l="1"/>
  <c r="P11" i="5"/>
  <c r="D313" i="1"/>
  <c r="AA11" i="5" s="1"/>
  <c r="C313" i="1"/>
  <c r="C280" i="1"/>
  <c r="D280" i="1"/>
  <c r="D233" i="1"/>
  <c r="C233" i="1"/>
  <c r="D232" i="1"/>
  <c r="C232" i="1"/>
  <c r="D217" i="1"/>
  <c r="P6" i="5" s="1"/>
  <c r="C217" i="1"/>
  <c r="D162" i="1"/>
  <c r="P5" i="5" s="1"/>
  <c r="C162" i="1"/>
  <c r="D141" i="1"/>
  <c r="C141" i="1"/>
  <c r="D106" i="1"/>
  <c r="C106" i="1"/>
  <c r="D295" i="1"/>
  <c r="C295" i="1"/>
  <c r="D15" i="1"/>
  <c r="R8" i="6" s="1"/>
  <c r="D16" i="1"/>
  <c r="AA5" i="5" l="1"/>
  <c r="AB6" i="5"/>
  <c r="P8" i="6"/>
  <c r="AB5" i="5"/>
  <c r="R5" i="5"/>
  <c r="AA6" i="5"/>
  <c r="AA8" i="6"/>
  <c r="AB8" i="6"/>
  <c r="R6" i="5"/>
  <c r="AB11" i="5"/>
  <c r="D373" i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AB15" i="6" l="1"/>
  <c r="R15" i="6"/>
  <c r="P15" i="6"/>
  <c r="AA15" i="6"/>
  <c r="AA15" i="3"/>
  <c r="AB15" i="3"/>
  <c r="R15" i="3"/>
  <c r="P15" i="3"/>
  <c r="D15" i="6"/>
  <c r="M15" i="3"/>
  <c r="D15" i="3"/>
  <c r="AQ15" i="6"/>
  <c r="M15" i="6"/>
  <c r="AP15" i="3"/>
  <c r="AQ15" i="3"/>
  <c r="AL15" i="6"/>
  <c r="AP15" i="6"/>
  <c r="I15" i="3"/>
  <c r="T15" i="3"/>
  <c r="AH15" i="3"/>
  <c r="E15" i="6"/>
  <c r="X15" i="6"/>
  <c r="AH15" i="6"/>
  <c r="B15" i="3"/>
  <c r="G15" i="3"/>
  <c r="K15" i="3"/>
  <c r="Q15" i="3"/>
  <c r="V15" i="3"/>
  <c r="Z15" i="3"/>
  <c r="AF15" i="3"/>
  <c r="AJ15" i="3"/>
  <c r="AN15" i="3"/>
  <c r="B15" i="6"/>
  <c r="G15" i="6"/>
  <c r="K15" i="6"/>
  <c r="Q15" i="6"/>
  <c r="V15" i="6"/>
  <c r="Z15" i="6"/>
  <c r="AF15" i="6"/>
  <c r="AJ15" i="6"/>
  <c r="AN15" i="6"/>
  <c r="E15" i="3"/>
  <c r="X15" i="3"/>
  <c r="AL15" i="3"/>
  <c r="I15" i="6"/>
  <c r="N15" i="6"/>
  <c r="AD15" i="6"/>
  <c r="C15" i="3"/>
  <c r="H15" i="3"/>
  <c r="L15" i="3"/>
  <c r="S15" i="3"/>
  <c r="W15" i="3"/>
  <c r="AC15" i="3"/>
  <c r="AG15" i="3"/>
  <c r="AK15" i="3"/>
  <c r="AO15" i="3"/>
  <c r="C15" i="6"/>
  <c r="H15" i="6"/>
  <c r="L15" i="6"/>
  <c r="S15" i="6"/>
  <c r="W15" i="6"/>
  <c r="AC15" i="6"/>
  <c r="AG15" i="6"/>
  <c r="AK15" i="6"/>
  <c r="AO15" i="6"/>
  <c r="N15" i="3"/>
  <c r="AD15" i="3"/>
  <c r="T15" i="6"/>
  <c r="F15" i="3"/>
  <c r="J15" i="3"/>
  <c r="O15" i="3"/>
  <c r="U15" i="3"/>
  <c r="Y15" i="3"/>
  <c r="AE15" i="3"/>
  <c r="AI15" i="3"/>
  <c r="AM15" i="3"/>
  <c r="F15" i="6"/>
  <c r="J15" i="6"/>
  <c r="O15" i="6"/>
  <c r="U15" i="6"/>
  <c r="Y15" i="6"/>
  <c r="AE15" i="6"/>
  <c r="AI15" i="6"/>
  <c r="AM15" i="6"/>
  <c r="D303" i="1"/>
  <c r="D301" i="1"/>
  <c r="D11" i="5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R11" i="6" l="1"/>
  <c r="AB11" i="6"/>
  <c r="P11" i="6"/>
  <c r="AA11" i="6"/>
  <c r="AA11" i="3"/>
  <c r="AB11" i="3"/>
  <c r="P11" i="3"/>
  <c r="R11" i="3"/>
  <c r="D11" i="6"/>
  <c r="D11" i="3"/>
  <c r="W11" i="6"/>
  <c r="M11" i="6"/>
  <c r="I11" i="5"/>
  <c r="M11" i="5"/>
  <c r="AJ11" i="3"/>
  <c r="M11" i="3"/>
  <c r="H11" i="5"/>
  <c r="AK11" i="5"/>
  <c r="AL11" i="3"/>
  <c r="E11" i="6"/>
  <c r="AO11" i="6"/>
  <c r="AC11" i="5"/>
  <c r="L11" i="6"/>
  <c r="AG11" i="6"/>
  <c r="S11" i="5"/>
  <c r="T11" i="3"/>
  <c r="I11" i="3"/>
  <c r="U11" i="3"/>
  <c r="AM11" i="3"/>
  <c r="AN11" i="6"/>
  <c r="AF11" i="6"/>
  <c r="V11" i="6"/>
  <c r="K11" i="6"/>
  <c r="B11" i="5"/>
  <c r="AJ11" i="5"/>
  <c r="Z11" i="5"/>
  <c r="Q11" i="5"/>
  <c r="G11" i="5"/>
  <c r="H11" i="3"/>
  <c r="C11" i="6"/>
  <c r="J11" i="3"/>
  <c r="W11" i="3"/>
  <c r="AO11" i="3"/>
  <c r="AM11" i="6"/>
  <c r="AE11" i="6"/>
  <c r="U11" i="6"/>
  <c r="J11" i="6"/>
  <c r="AQ11" i="5"/>
  <c r="AI11" i="5"/>
  <c r="Y11" i="5"/>
  <c r="O11" i="5"/>
  <c r="F11" i="5"/>
  <c r="B11" i="3"/>
  <c r="K11" i="3"/>
  <c r="Z11" i="3"/>
  <c r="AQ11" i="3"/>
  <c r="AL11" i="6"/>
  <c r="AD11" i="6"/>
  <c r="T11" i="6"/>
  <c r="I11" i="6"/>
  <c r="AP11" i="5"/>
  <c r="AH11" i="5"/>
  <c r="X11" i="5"/>
  <c r="N11" i="5"/>
  <c r="E11" i="5"/>
  <c r="C11" i="3"/>
  <c r="L11" i="3"/>
  <c r="AD11" i="3"/>
  <c r="AK11" i="6"/>
  <c r="AC11" i="6"/>
  <c r="S11" i="6"/>
  <c r="H11" i="6"/>
  <c r="AO11" i="5"/>
  <c r="AG11" i="5"/>
  <c r="W11" i="5"/>
  <c r="L11" i="5"/>
  <c r="C11" i="5"/>
  <c r="E11" i="3"/>
  <c r="N11" i="3"/>
  <c r="AE11" i="3"/>
  <c r="B11" i="6"/>
  <c r="AJ11" i="6"/>
  <c r="Z11" i="6"/>
  <c r="Q11" i="6"/>
  <c r="G11" i="6"/>
  <c r="AN11" i="5"/>
  <c r="AF11" i="5"/>
  <c r="V11" i="5"/>
  <c r="K11" i="5"/>
  <c r="F11" i="3"/>
  <c r="O11" i="3"/>
  <c r="AG11" i="3"/>
  <c r="AQ11" i="6"/>
  <c r="AI11" i="6"/>
  <c r="Y11" i="6"/>
  <c r="O11" i="6"/>
  <c r="F11" i="6"/>
  <c r="AM11" i="5"/>
  <c r="AE11" i="5"/>
  <c r="U11" i="5"/>
  <c r="J11" i="5"/>
  <c r="G11" i="3"/>
  <c r="Q11" i="3"/>
  <c r="AP11" i="6"/>
  <c r="AH11" i="6"/>
  <c r="X11" i="6"/>
  <c r="N11" i="6"/>
  <c r="AL11" i="5"/>
  <c r="AD11" i="5"/>
  <c r="T11" i="5"/>
  <c r="S11" i="3"/>
  <c r="AC11" i="3"/>
  <c r="AK11" i="3"/>
  <c r="V11" i="3"/>
  <c r="AF11" i="3"/>
  <c r="AN11" i="3"/>
  <c r="X11" i="3"/>
  <c r="AH11" i="3"/>
  <c r="AP11" i="3"/>
  <c r="Y11" i="3"/>
  <c r="AI11" i="3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6" i="5"/>
  <c r="AO6" i="5"/>
  <c r="AA9" i="6" l="1"/>
  <c r="AB9" i="6"/>
  <c r="P9" i="6"/>
  <c r="R9" i="6"/>
  <c r="D10" i="6"/>
  <c r="D18" i="6" s="1"/>
  <c r="R10" i="6"/>
  <c r="R18" i="6" s="1"/>
  <c r="AB10" i="6"/>
  <c r="AB18" i="6" s="1"/>
  <c r="P10" i="6"/>
  <c r="P18" i="6" s="1"/>
  <c r="AA10" i="6"/>
  <c r="AA18" i="6" s="1"/>
  <c r="R10" i="5"/>
  <c r="R18" i="5" s="1"/>
  <c r="AA10" i="5"/>
  <c r="AA18" i="5" s="1"/>
  <c r="AB10" i="5"/>
  <c r="AB18" i="5" s="1"/>
  <c r="P10" i="5"/>
  <c r="P18" i="5" s="1"/>
  <c r="B6" i="5"/>
  <c r="N6" i="5"/>
  <c r="O6" i="5"/>
  <c r="AD6" i="5"/>
  <c r="U6" i="5"/>
  <c r="D10" i="5"/>
  <c r="D18" i="5" s="1"/>
  <c r="V6" i="5"/>
  <c r="AC6" i="5"/>
  <c r="D9" i="6"/>
  <c r="AI6" i="5"/>
  <c r="H6" i="5"/>
  <c r="I6" i="5"/>
  <c r="AK6" i="5"/>
  <c r="AP6" i="5"/>
  <c r="M6" i="5"/>
  <c r="M10" i="5"/>
  <c r="M18" i="5" s="1"/>
  <c r="AM10" i="6"/>
  <c r="AM18" i="6" s="1"/>
  <c r="M10" i="6"/>
  <c r="M18" i="6" s="1"/>
  <c r="M9" i="6"/>
  <c r="J6" i="5"/>
  <c r="S6" i="5"/>
  <c r="X6" i="5"/>
  <c r="AE6" i="5"/>
  <c r="AL6" i="5"/>
  <c r="E6" i="5"/>
  <c r="F6" i="5"/>
  <c r="K6" i="5"/>
  <c r="T6" i="5"/>
  <c r="Y6" i="5"/>
  <c r="AH6" i="5"/>
  <c r="AN6" i="5"/>
  <c r="H10" i="5"/>
  <c r="H18" i="5" s="1"/>
  <c r="AD9" i="6"/>
  <c r="G10" i="5"/>
  <c r="G18" i="5" s="1"/>
  <c r="W10" i="6"/>
  <c r="W18" i="6" s="1"/>
  <c r="AN10" i="6"/>
  <c r="AN18" i="6" s="1"/>
  <c r="H9" i="6"/>
  <c r="Z10" i="5"/>
  <c r="Z18" i="5" s="1"/>
  <c r="S10" i="5"/>
  <c r="S18" i="5" s="1"/>
  <c r="AF6" i="5"/>
  <c r="B10" i="6"/>
  <c r="B18" i="6" s="1"/>
  <c r="AJ10" i="5"/>
  <c r="AJ18" i="5" s="1"/>
  <c r="K10" i="6"/>
  <c r="K18" i="6" s="1"/>
  <c r="L10" i="6"/>
  <c r="L18" i="6" s="1"/>
  <c r="L9" i="6"/>
  <c r="C6" i="5"/>
  <c r="L6" i="5"/>
  <c r="W6" i="5"/>
  <c r="AG6" i="5"/>
  <c r="AQ6" i="5"/>
  <c r="AF10" i="6"/>
  <c r="AF18" i="6" s="1"/>
  <c r="AQ10" i="5"/>
  <c r="AQ18" i="5" s="1"/>
  <c r="AG10" i="6"/>
  <c r="AG18" i="6" s="1"/>
  <c r="AC10" i="5"/>
  <c r="AC18" i="5" s="1"/>
  <c r="G6" i="5"/>
  <c r="Q6" i="5"/>
  <c r="Z6" i="5"/>
  <c r="AJ6" i="5"/>
  <c r="C10" i="6"/>
  <c r="C18" i="6" s="1"/>
  <c r="AO10" i="6"/>
  <c r="AO18" i="6" s="1"/>
  <c r="AK10" i="5"/>
  <c r="AK18" i="5" s="1"/>
  <c r="AJ9" i="6"/>
  <c r="AC9" i="6"/>
  <c r="V10" i="6"/>
  <c r="V18" i="6" s="1"/>
  <c r="Q10" i="5"/>
  <c r="Q18" i="5" s="1"/>
  <c r="AK9" i="6"/>
  <c r="Q9" i="6"/>
  <c r="AL9" i="6"/>
  <c r="AQ9" i="6"/>
  <c r="T9" i="6"/>
  <c r="C9" i="6"/>
  <c r="Z9" i="6"/>
  <c r="S9" i="6"/>
  <c r="G9" i="6"/>
  <c r="I9" i="6"/>
  <c r="J9" i="6"/>
  <c r="U9" i="6"/>
  <c r="AE9" i="6"/>
  <c r="AM9" i="6"/>
  <c r="B9" i="6"/>
  <c r="K9" i="6"/>
  <c r="V9" i="6"/>
  <c r="AF9" i="6"/>
  <c r="AN9" i="6"/>
  <c r="W9" i="6"/>
  <c r="AG9" i="6"/>
  <c r="AO9" i="6"/>
  <c r="E9" i="6"/>
  <c r="N9" i="6"/>
  <c r="X9" i="6"/>
  <c r="AH9" i="6"/>
  <c r="AP9" i="6"/>
  <c r="F9" i="6"/>
  <c r="O9" i="6"/>
  <c r="Y9" i="6"/>
  <c r="AI9" i="6"/>
  <c r="AM6" i="5"/>
  <c r="E10" i="6"/>
  <c r="E18" i="6" s="1"/>
  <c r="N10" i="6"/>
  <c r="N18" i="6" s="1"/>
  <c r="X10" i="6"/>
  <c r="X18" i="6" s="1"/>
  <c r="AH10" i="6"/>
  <c r="AH18" i="6" s="1"/>
  <c r="AP10" i="6"/>
  <c r="AP18" i="6" s="1"/>
  <c r="I10" i="5"/>
  <c r="I18" i="5" s="1"/>
  <c r="T10" i="5"/>
  <c r="T18" i="5" s="1"/>
  <c r="AD10" i="5"/>
  <c r="AD18" i="5" s="1"/>
  <c r="AL10" i="5"/>
  <c r="AL18" i="5" s="1"/>
  <c r="F10" i="6"/>
  <c r="F18" i="6" s="1"/>
  <c r="O10" i="6"/>
  <c r="O18" i="6" s="1"/>
  <c r="Y10" i="6"/>
  <c r="Y18" i="6" s="1"/>
  <c r="AI10" i="6"/>
  <c r="AI18" i="6" s="1"/>
  <c r="AQ10" i="6"/>
  <c r="AQ18" i="6" s="1"/>
  <c r="J10" i="5"/>
  <c r="J18" i="5" s="1"/>
  <c r="U10" i="5"/>
  <c r="U18" i="5" s="1"/>
  <c r="AE10" i="5"/>
  <c r="AE18" i="5" s="1"/>
  <c r="AM10" i="5"/>
  <c r="AM18" i="5" s="1"/>
  <c r="G10" i="6"/>
  <c r="G18" i="6" s="1"/>
  <c r="Q10" i="6"/>
  <c r="Q18" i="6" s="1"/>
  <c r="Z10" i="6"/>
  <c r="Z18" i="6" s="1"/>
  <c r="AJ10" i="6"/>
  <c r="AJ18" i="6" s="1"/>
  <c r="B10" i="5"/>
  <c r="B18" i="5" s="1"/>
  <c r="K10" i="5"/>
  <c r="K18" i="5" s="1"/>
  <c r="V10" i="5"/>
  <c r="V18" i="5" s="1"/>
  <c r="AF10" i="5"/>
  <c r="AF18" i="5" s="1"/>
  <c r="AN10" i="5"/>
  <c r="AN18" i="5" s="1"/>
  <c r="H10" i="6"/>
  <c r="H18" i="6" s="1"/>
  <c r="S10" i="6"/>
  <c r="S18" i="6" s="1"/>
  <c r="AC10" i="6"/>
  <c r="AC18" i="6" s="1"/>
  <c r="AK10" i="6"/>
  <c r="AK18" i="6" s="1"/>
  <c r="C10" i="5"/>
  <c r="C18" i="5" s="1"/>
  <c r="L10" i="5"/>
  <c r="L18" i="5" s="1"/>
  <c r="W10" i="5"/>
  <c r="W18" i="5" s="1"/>
  <c r="AG10" i="5"/>
  <c r="AG18" i="5" s="1"/>
  <c r="AO10" i="5"/>
  <c r="AO18" i="5" s="1"/>
  <c r="I10" i="6"/>
  <c r="I18" i="6" s="1"/>
  <c r="T10" i="6"/>
  <c r="T18" i="6" s="1"/>
  <c r="AD10" i="6"/>
  <c r="AD18" i="6" s="1"/>
  <c r="AL10" i="6"/>
  <c r="AL18" i="6" s="1"/>
  <c r="E10" i="5"/>
  <c r="E18" i="5" s="1"/>
  <c r="N10" i="5"/>
  <c r="N18" i="5" s="1"/>
  <c r="X10" i="5"/>
  <c r="X18" i="5" s="1"/>
  <c r="AH10" i="5"/>
  <c r="AH18" i="5" s="1"/>
  <c r="AP10" i="5"/>
  <c r="AP18" i="5" s="1"/>
  <c r="J10" i="6"/>
  <c r="J18" i="6" s="1"/>
  <c r="U10" i="6"/>
  <c r="U18" i="6" s="1"/>
  <c r="AE10" i="6"/>
  <c r="AE18" i="6" s="1"/>
  <c r="F10" i="5"/>
  <c r="F18" i="5" s="1"/>
  <c r="O10" i="5"/>
  <c r="O18" i="5" s="1"/>
  <c r="Y10" i="5"/>
  <c r="Y18" i="5" s="1"/>
  <c r="AI10" i="5"/>
  <c r="AI18" i="5" s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5" i="5"/>
  <c r="D160" i="1"/>
  <c r="D140" i="1"/>
  <c r="D142" i="1"/>
  <c r="D135" i="1"/>
  <c r="D136" i="1"/>
  <c r="D137" i="1"/>
  <c r="D105" i="1"/>
  <c r="D107" i="1"/>
  <c r="D100" i="1"/>
  <c r="D101" i="1"/>
  <c r="D102" i="1"/>
  <c r="D5" i="6" l="1"/>
  <c r="R5" i="6"/>
  <c r="P5" i="6"/>
  <c r="AA5" i="6"/>
  <c r="AB5" i="6"/>
  <c r="D6" i="6"/>
  <c r="P6" i="6"/>
  <c r="AB6" i="6"/>
  <c r="AA6" i="6"/>
  <c r="R6" i="6"/>
  <c r="AB14" i="5"/>
  <c r="P2" i="5"/>
  <c r="R2" i="5"/>
  <c r="AA2" i="5"/>
  <c r="P14" i="5"/>
  <c r="AB2" i="5"/>
  <c r="R14" i="5"/>
  <c r="AA14" i="5"/>
  <c r="AA3" i="5"/>
  <c r="P3" i="5"/>
  <c r="R3" i="5"/>
  <c r="AB3" i="5"/>
  <c r="R14" i="6"/>
  <c r="AB2" i="6"/>
  <c r="AA2" i="6"/>
  <c r="R2" i="6"/>
  <c r="P14" i="6"/>
  <c r="P2" i="6"/>
  <c r="AB14" i="6"/>
  <c r="AA14" i="6"/>
  <c r="R3" i="6"/>
  <c r="P3" i="6"/>
  <c r="AB3" i="6"/>
  <c r="AA3" i="6"/>
  <c r="D3" i="5"/>
  <c r="M3" i="6"/>
  <c r="M17" i="6" s="1"/>
  <c r="D3" i="6"/>
  <c r="D2" i="5"/>
  <c r="D14" i="5"/>
  <c r="D2" i="6"/>
  <c r="D14" i="6"/>
  <c r="M6" i="6"/>
  <c r="AK5" i="6"/>
  <c r="M5" i="6"/>
  <c r="AQ5" i="5"/>
  <c r="M5" i="5"/>
  <c r="M2" i="5"/>
  <c r="M14" i="5"/>
  <c r="M2" i="6"/>
  <c r="M14" i="6"/>
  <c r="M3" i="5"/>
  <c r="F14" i="6"/>
  <c r="V3" i="5"/>
  <c r="K5" i="6"/>
  <c r="AP2" i="5"/>
  <c r="AC5" i="5"/>
  <c r="T5" i="6"/>
  <c r="U5" i="6"/>
  <c r="AD5" i="6"/>
  <c r="AM5" i="6"/>
  <c r="AN5" i="6"/>
  <c r="J3" i="5"/>
  <c r="AJ14" i="5"/>
  <c r="V5" i="6"/>
  <c r="AK5" i="5"/>
  <c r="AJ14" i="6"/>
  <c r="I5" i="6"/>
  <c r="AF5" i="6"/>
  <c r="K3" i="5"/>
  <c r="B5" i="6"/>
  <c r="AE5" i="6"/>
  <c r="J5" i="6"/>
  <c r="AL5" i="6"/>
  <c r="U3" i="5"/>
  <c r="AI14" i="6"/>
  <c r="L5" i="6"/>
  <c r="E5" i="6"/>
  <c r="N5" i="6"/>
  <c r="X5" i="6"/>
  <c r="AH5" i="6"/>
  <c r="AP5" i="6"/>
  <c r="AL3" i="6"/>
  <c r="AG5" i="6"/>
  <c r="AO5" i="6"/>
  <c r="F5" i="6"/>
  <c r="O5" i="6"/>
  <c r="Y5" i="6"/>
  <c r="AI5" i="6"/>
  <c r="AQ5" i="6"/>
  <c r="O14" i="6"/>
  <c r="W5" i="6"/>
  <c r="G5" i="6"/>
  <c r="Q5" i="6"/>
  <c r="Z5" i="6"/>
  <c r="AJ5" i="6"/>
  <c r="H5" i="5"/>
  <c r="C5" i="6"/>
  <c r="AP6" i="6"/>
  <c r="Q2" i="5"/>
  <c r="AP2" i="6"/>
  <c r="H5" i="6"/>
  <c r="S5" i="6"/>
  <c r="AC5" i="6"/>
  <c r="S5" i="5"/>
  <c r="B14" i="5"/>
  <c r="I5" i="5"/>
  <c r="AF14" i="5"/>
  <c r="O2" i="5"/>
  <c r="AO2" i="5"/>
  <c r="V14" i="5"/>
  <c r="AE3" i="6"/>
  <c r="AH2" i="6"/>
  <c r="G5" i="5"/>
  <c r="Q5" i="5"/>
  <c r="Z5" i="5"/>
  <c r="AJ5" i="5"/>
  <c r="F6" i="6"/>
  <c r="J5" i="5"/>
  <c r="U5" i="5"/>
  <c r="AE5" i="5"/>
  <c r="AM5" i="5"/>
  <c r="Y6" i="6"/>
  <c r="C2" i="5"/>
  <c r="H14" i="5"/>
  <c r="F2" i="5"/>
  <c r="Z2" i="5"/>
  <c r="I14" i="5"/>
  <c r="AK14" i="5"/>
  <c r="AL3" i="5"/>
  <c r="Y14" i="6"/>
  <c r="AE3" i="5"/>
  <c r="B5" i="5"/>
  <c r="K5" i="5"/>
  <c r="V5" i="5"/>
  <c r="AF5" i="5"/>
  <c r="AN5" i="5"/>
  <c r="Z6" i="6"/>
  <c r="T5" i="5"/>
  <c r="G2" i="5"/>
  <c r="AG2" i="5"/>
  <c r="K14" i="5"/>
  <c r="AL14" i="5"/>
  <c r="E2" i="6"/>
  <c r="AF3" i="5"/>
  <c r="C5" i="5"/>
  <c r="L5" i="5"/>
  <c r="W5" i="5"/>
  <c r="AG5" i="5"/>
  <c r="AO5" i="5"/>
  <c r="AD14" i="5"/>
  <c r="AL5" i="5"/>
  <c r="X2" i="5"/>
  <c r="AP14" i="6"/>
  <c r="L2" i="5"/>
  <c r="AH2" i="5"/>
  <c r="S14" i="5"/>
  <c r="AN14" i="5"/>
  <c r="N2" i="6"/>
  <c r="AQ14" i="6"/>
  <c r="AM3" i="5"/>
  <c r="E5" i="5"/>
  <c r="N5" i="5"/>
  <c r="X5" i="5"/>
  <c r="AH5" i="5"/>
  <c r="AP5" i="5"/>
  <c r="AL6" i="6"/>
  <c r="AC14" i="5"/>
  <c r="W2" i="5"/>
  <c r="AD5" i="5"/>
  <c r="E2" i="5"/>
  <c r="L14" i="5"/>
  <c r="N2" i="5"/>
  <c r="AJ2" i="5"/>
  <c r="T14" i="5"/>
  <c r="X2" i="6"/>
  <c r="B3" i="5"/>
  <c r="AN3" i="5"/>
  <c r="F5" i="5"/>
  <c r="O5" i="5"/>
  <c r="Y5" i="5"/>
  <c r="AI5" i="5"/>
  <c r="AE6" i="6"/>
  <c r="AQ6" i="6"/>
  <c r="Y2" i="6"/>
  <c r="AN3" i="6"/>
  <c r="G6" i="6"/>
  <c r="Y2" i="5"/>
  <c r="AI2" i="5"/>
  <c r="AQ2" i="5"/>
  <c r="J14" i="5"/>
  <c r="U14" i="5"/>
  <c r="AE14" i="5"/>
  <c r="AM14" i="5"/>
  <c r="G2" i="6"/>
  <c r="Q2" i="6"/>
  <c r="Z2" i="6"/>
  <c r="AJ2" i="6"/>
  <c r="C3" i="6"/>
  <c r="L3" i="6"/>
  <c r="W3" i="6"/>
  <c r="AG3" i="6"/>
  <c r="AO3" i="6"/>
  <c r="H14" i="6"/>
  <c r="S14" i="6"/>
  <c r="AC14" i="6"/>
  <c r="AK14" i="6"/>
  <c r="C3" i="5"/>
  <c r="L3" i="5"/>
  <c r="W3" i="5"/>
  <c r="AG3" i="5"/>
  <c r="AO3" i="5"/>
  <c r="H6" i="6"/>
  <c r="S6" i="6"/>
  <c r="AC6" i="6"/>
  <c r="AK6" i="6"/>
  <c r="U3" i="6"/>
  <c r="O6" i="6"/>
  <c r="AQ2" i="6"/>
  <c r="G14" i="6"/>
  <c r="Q6" i="6"/>
  <c r="H2" i="6"/>
  <c r="N3" i="6"/>
  <c r="X3" i="6"/>
  <c r="AH3" i="6"/>
  <c r="AP3" i="6"/>
  <c r="I14" i="6"/>
  <c r="T14" i="6"/>
  <c r="AD14" i="6"/>
  <c r="AL14" i="6"/>
  <c r="E3" i="5"/>
  <c r="N3" i="5"/>
  <c r="X3" i="5"/>
  <c r="AH3" i="5"/>
  <c r="AP3" i="5"/>
  <c r="I6" i="6"/>
  <c r="T6" i="6"/>
  <c r="AD6" i="6"/>
  <c r="AM3" i="6"/>
  <c r="F2" i="6"/>
  <c r="V3" i="6"/>
  <c r="S2" i="6"/>
  <c r="AK2" i="5"/>
  <c r="AO14" i="5"/>
  <c r="I2" i="6"/>
  <c r="T2" i="6"/>
  <c r="AD2" i="6"/>
  <c r="AL2" i="6"/>
  <c r="F3" i="6"/>
  <c r="O3" i="6"/>
  <c r="Y3" i="6"/>
  <c r="AI3" i="6"/>
  <c r="AQ3" i="6"/>
  <c r="J14" i="6"/>
  <c r="U14" i="6"/>
  <c r="AE14" i="6"/>
  <c r="AM14" i="6"/>
  <c r="F3" i="5"/>
  <c r="O3" i="5"/>
  <c r="Y3" i="5"/>
  <c r="AI3" i="5"/>
  <c r="AQ3" i="5"/>
  <c r="J6" i="6"/>
  <c r="U6" i="6"/>
  <c r="AM6" i="6"/>
  <c r="O2" i="6"/>
  <c r="Z14" i="6"/>
  <c r="AC2" i="6"/>
  <c r="H2" i="5"/>
  <c r="C14" i="5"/>
  <c r="AG14" i="5"/>
  <c r="I2" i="5"/>
  <c r="T2" i="5"/>
  <c r="AD2" i="5"/>
  <c r="AL2" i="5"/>
  <c r="E14" i="5"/>
  <c r="N14" i="5"/>
  <c r="X14" i="5"/>
  <c r="AH14" i="5"/>
  <c r="AP14" i="5"/>
  <c r="B3" i="6"/>
  <c r="J2" i="6"/>
  <c r="U2" i="6"/>
  <c r="AE2" i="6"/>
  <c r="AM2" i="6"/>
  <c r="G3" i="6"/>
  <c r="Q3" i="6"/>
  <c r="Z3" i="6"/>
  <c r="AJ3" i="6"/>
  <c r="B14" i="6"/>
  <c r="K14" i="6"/>
  <c r="V14" i="6"/>
  <c r="AF14" i="6"/>
  <c r="AN14" i="6"/>
  <c r="G3" i="5"/>
  <c r="Q3" i="5"/>
  <c r="Z3" i="5"/>
  <c r="AJ3" i="5"/>
  <c r="B6" i="6"/>
  <c r="K6" i="6"/>
  <c r="V6" i="6"/>
  <c r="AF6" i="6"/>
  <c r="AN6" i="6"/>
  <c r="J3" i="6"/>
  <c r="AI6" i="6"/>
  <c r="K3" i="6"/>
  <c r="Q14" i="6"/>
  <c r="AJ6" i="6"/>
  <c r="E3" i="6"/>
  <c r="AC2" i="5"/>
  <c r="W14" i="5"/>
  <c r="J2" i="5"/>
  <c r="U2" i="5"/>
  <c r="AE2" i="5"/>
  <c r="AM2" i="5"/>
  <c r="F14" i="5"/>
  <c r="O14" i="5"/>
  <c r="Y14" i="5"/>
  <c r="AI14" i="5"/>
  <c r="AQ14" i="5"/>
  <c r="B2" i="6"/>
  <c r="K2" i="6"/>
  <c r="V2" i="6"/>
  <c r="AF2" i="6"/>
  <c r="AN2" i="6"/>
  <c r="H3" i="6"/>
  <c r="S3" i="6"/>
  <c r="AC3" i="6"/>
  <c r="AK3" i="6"/>
  <c r="C14" i="6"/>
  <c r="L14" i="6"/>
  <c r="W14" i="6"/>
  <c r="AG14" i="6"/>
  <c r="AO14" i="6"/>
  <c r="H3" i="5"/>
  <c r="S3" i="5"/>
  <c r="AC3" i="5"/>
  <c r="AK3" i="5"/>
  <c r="C6" i="6"/>
  <c r="L6" i="6"/>
  <c r="W6" i="6"/>
  <c r="AG6" i="6"/>
  <c r="AO6" i="6"/>
  <c r="AI2" i="6"/>
  <c r="AF3" i="6"/>
  <c r="AK2" i="6"/>
  <c r="S2" i="5"/>
  <c r="B2" i="5"/>
  <c r="K2" i="5"/>
  <c r="V2" i="5"/>
  <c r="AF2" i="5"/>
  <c r="AN2" i="5"/>
  <c r="G14" i="5"/>
  <c r="Q14" i="5"/>
  <c r="Z14" i="5"/>
  <c r="C2" i="6"/>
  <c r="L2" i="6"/>
  <c r="W2" i="6"/>
  <c r="AG2" i="6"/>
  <c r="AO2" i="6"/>
  <c r="I3" i="6"/>
  <c r="T3" i="6"/>
  <c r="AD3" i="6"/>
  <c r="E14" i="6"/>
  <c r="N14" i="6"/>
  <c r="X14" i="6"/>
  <c r="AH14" i="6"/>
  <c r="I3" i="5"/>
  <c r="T3" i="5"/>
  <c r="AD3" i="5"/>
  <c r="E6" i="6"/>
  <c r="N6" i="6"/>
  <c r="X6" i="6"/>
  <c r="AH6" i="6"/>
  <c r="D62" i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R17" i="6" l="1"/>
  <c r="R12" i="6"/>
  <c r="R16" i="6"/>
  <c r="AB17" i="5"/>
  <c r="AB12" i="5"/>
  <c r="AB16" i="5"/>
  <c r="R17" i="5"/>
  <c r="R12" i="5"/>
  <c r="R16" i="5"/>
  <c r="AB7" i="6"/>
  <c r="P7" i="6"/>
  <c r="AA7" i="6"/>
  <c r="R7" i="6"/>
  <c r="P17" i="5"/>
  <c r="P12" i="5"/>
  <c r="P16" i="5"/>
  <c r="AA16" i="5"/>
  <c r="AA12" i="5"/>
  <c r="AA17" i="5"/>
  <c r="P17" i="6"/>
  <c r="P12" i="6"/>
  <c r="P16" i="6"/>
  <c r="AA17" i="6"/>
  <c r="AA16" i="6"/>
  <c r="AA12" i="6"/>
  <c r="AB16" i="6"/>
  <c r="AB17" i="6"/>
  <c r="AB12" i="6"/>
  <c r="M12" i="6"/>
  <c r="AA7" i="3"/>
  <c r="AB7" i="3"/>
  <c r="P7" i="3"/>
  <c r="R7" i="3"/>
  <c r="D17" i="5"/>
  <c r="D12" i="5"/>
  <c r="D16" i="5"/>
  <c r="M16" i="6"/>
  <c r="D7" i="6"/>
  <c r="D7" i="3"/>
  <c r="D12" i="6"/>
  <c r="D17" i="6"/>
  <c r="D16" i="6"/>
  <c r="V12" i="5"/>
  <c r="M16" i="5"/>
  <c r="M17" i="5"/>
  <c r="M12" i="5"/>
  <c r="V17" i="5"/>
  <c r="M7" i="6"/>
  <c r="M7" i="3"/>
  <c r="V16" i="5"/>
  <c r="Y16" i="6"/>
  <c r="Y12" i="6"/>
  <c r="Y17" i="6"/>
  <c r="AO12" i="6"/>
  <c r="AO16" i="6"/>
  <c r="AO17" i="6"/>
  <c r="AD17" i="5"/>
  <c r="AD12" i="5"/>
  <c r="AD16" i="5"/>
  <c r="T17" i="6"/>
  <c r="T16" i="6"/>
  <c r="T12" i="6"/>
  <c r="AK12" i="5"/>
  <c r="AK17" i="5"/>
  <c r="AK16" i="5"/>
  <c r="K17" i="6"/>
  <c r="K12" i="6"/>
  <c r="K16" i="6"/>
  <c r="AJ16" i="5"/>
  <c r="AJ17" i="5"/>
  <c r="AJ12" i="5"/>
  <c r="F16" i="5"/>
  <c r="F12" i="5"/>
  <c r="F17" i="5"/>
  <c r="O16" i="6"/>
  <c r="O12" i="6"/>
  <c r="O17" i="6"/>
  <c r="AH16" i="5"/>
  <c r="AH17" i="5"/>
  <c r="AH12" i="5"/>
  <c r="AP16" i="6"/>
  <c r="AP12" i="6"/>
  <c r="AP17" i="6"/>
  <c r="W16" i="5"/>
  <c r="W17" i="5"/>
  <c r="W12" i="5"/>
  <c r="AG16" i="6"/>
  <c r="AG12" i="6"/>
  <c r="AG17" i="6"/>
  <c r="AN17" i="6"/>
  <c r="AN16" i="6"/>
  <c r="AN12" i="6"/>
  <c r="AN17" i="5"/>
  <c r="AN12" i="5"/>
  <c r="AN16" i="5"/>
  <c r="AL12" i="5"/>
  <c r="AL17" i="5"/>
  <c r="AL16" i="5"/>
  <c r="AD17" i="6"/>
  <c r="AD16" i="6"/>
  <c r="AD12" i="6"/>
  <c r="O16" i="5"/>
  <c r="O17" i="5"/>
  <c r="O12" i="5"/>
  <c r="AP16" i="5"/>
  <c r="AP17" i="5"/>
  <c r="AP12" i="5"/>
  <c r="AG16" i="5"/>
  <c r="AG17" i="5"/>
  <c r="AG12" i="5"/>
  <c r="AL17" i="6"/>
  <c r="AL16" i="6"/>
  <c r="AL12" i="6"/>
  <c r="U17" i="5"/>
  <c r="U12" i="5"/>
  <c r="U16" i="5"/>
  <c r="T17" i="5"/>
  <c r="T12" i="5"/>
  <c r="T16" i="5"/>
  <c r="I17" i="6"/>
  <c r="I16" i="6"/>
  <c r="I12" i="6"/>
  <c r="AF17" i="6"/>
  <c r="AF16" i="6"/>
  <c r="AF12" i="6"/>
  <c r="AC17" i="5"/>
  <c r="AC12" i="5"/>
  <c r="AC16" i="5"/>
  <c r="AK17" i="6"/>
  <c r="AK16" i="6"/>
  <c r="AK12" i="6"/>
  <c r="Z16" i="5"/>
  <c r="Z12" i="5"/>
  <c r="Z17" i="5"/>
  <c r="AJ16" i="6"/>
  <c r="AJ12" i="6"/>
  <c r="AJ17" i="6"/>
  <c r="B17" i="6"/>
  <c r="B16" i="6"/>
  <c r="B12" i="6"/>
  <c r="F16" i="6"/>
  <c r="F12" i="6"/>
  <c r="F17" i="6"/>
  <c r="V17" i="6"/>
  <c r="V16" i="6"/>
  <c r="V12" i="6"/>
  <c r="X16" i="5"/>
  <c r="X17" i="5"/>
  <c r="X12" i="5"/>
  <c r="AH16" i="6"/>
  <c r="AH12" i="6"/>
  <c r="AH17" i="6"/>
  <c r="U17" i="6"/>
  <c r="U12" i="6"/>
  <c r="U16" i="6"/>
  <c r="L16" i="5"/>
  <c r="L17" i="5"/>
  <c r="L12" i="5"/>
  <c r="W12" i="6"/>
  <c r="W16" i="6"/>
  <c r="W17" i="6"/>
  <c r="B17" i="5"/>
  <c r="B12" i="5"/>
  <c r="B16" i="5"/>
  <c r="AM17" i="5"/>
  <c r="AM12" i="5"/>
  <c r="AM16" i="5"/>
  <c r="AF17" i="5"/>
  <c r="AF12" i="5"/>
  <c r="AF16" i="5"/>
  <c r="I17" i="5"/>
  <c r="I12" i="5"/>
  <c r="I16" i="5"/>
  <c r="AC17" i="6"/>
  <c r="AC16" i="6"/>
  <c r="AC12" i="6"/>
  <c r="J17" i="6"/>
  <c r="J12" i="6"/>
  <c r="J16" i="6"/>
  <c r="Q16" i="5"/>
  <c r="Q17" i="5"/>
  <c r="Q12" i="5"/>
  <c r="Z16" i="6"/>
  <c r="Z12" i="6"/>
  <c r="Z17" i="6"/>
  <c r="N16" i="5"/>
  <c r="N17" i="5"/>
  <c r="N12" i="5"/>
  <c r="X12" i="6"/>
  <c r="X16" i="6"/>
  <c r="X17" i="6"/>
  <c r="C16" i="5"/>
  <c r="C17" i="5"/>
  <c r="C12" i="5"/>
  <c r="L16" i="6"/>
  <c r="L12" i="6"/>
  <c r="L17" i="6"/>
  <c r="AE17" i="6"/>
  <c r="AE16" i="6"/>
  <c r="AE12" i="6"/>
  <c r="S17" i="5"/>
  <c r="S12" i="5"/>
  <c r="S16" i="5"/>
  <c r="H17" i="5"/>
  <c r="H12" i="5"/>
  <c r="H16" i="5"/>
  <c r="S17" i="6"/>
  <c r="S16" i="6"/>
  <c r="S12" i="6"/>
  <c r="G16" i="5"/>
  <c r="G17" i="5"/>
  <c r="G12" i="5"/>
  <c r="Q16" i="6"/>
  <c r="Q12" i="6"/>
  <c r="Q17" i="6"/>
  <c r="AM17" i="6"/>
  <c r="AM16" i="6"/>
  <c r="AM12" i="6"/>
  <c r="E16" i="5"/>
  <c r="E17" i="5"/>
  <c r="E12" i="5"/>
  <c r="N16" i="6"/>
  <c r="N12" i="6"/>
  <c r="N17" i="6"/>
  <c r="C16" i="6"/>
  <c r="C12" i="6"/>
  <c r="C17" i="6"/>
  <c r="H17" i="6"/>
  <c r="H16" i="6"/>
  <c r="H12" i="6"/>
  <c r="G16" i="6"/>
  <c r="G12" i="6"/>
  <c r="G17" i="6"/>
  <c r="AQ16" i="5"/>
  <c r="AQ12" i="5"/>
  <c r="AQ17" i="5"/>
  <c r="K17" i="5"/>
  <c r="K12" i="5"/>
  <c r="K16" i="5"/>
  <c r="E12" i="6"/>
  <c r="E16" i="6"/>
  <c r="E17" i="6"/>
  <c r="AI16" i="5"/>
  <c r="AI12" i="5"/>
  <c r="AI17" i="5"/>
  <c r="AQ16" i="6"/>
  <c r="AQ12" i="6"/>
  <c r="AQ17" i="6"/>
  <c r="Y16" i="5"/>
  <c r="Y17" i="5"/>
  <c r="Y12" i="5"/>
  <c r="AI16" i="6"/>
  <c r="AI12" i="6"/>
  <c r="AI17" i="6"/>
  <c r="AO17" i="5"/>
  <c r="AO16" i="5"/>
  <c r="AO12" i="5"/>
  <c r="AE17" i="5"/>
  <c r="AE12" i="5"/>
  <c r="AE16" i="5"/>
  <c r="J17" i="5"/>
  <c r="J12" i="5"/>
  <c r="J16" i="5"/>
  <c r="F7" i="3"/>
  <c r="AH7" i="3"/>
  <c r="E7" i="3"/>
  <c r="AO7" i="3"/>
  <c r="C7" i="3"/>
  <c r="AQ7" i="6"/>
  <c r="AP7" i="6"/>
  <c r="AO7" i="6"/>
  <c r="AN7" i="6"/>
  <c r="AM7" i="6"/>
  <c r="AE7" i="6"/>
  <c r="U7" i="6"/>
  <c r="J7" i="6"/>
  <c r="S7" i="6"/>
  <c r="AJ7" i="6"/>
  <c r="AI7" i="6"/>
  <c r="AH7" i="6"/>
  <c r="E7" i="6"/>
  <c r="AF7" i="6"/>
  <c r="AL7" i="6"/>
  <c r="AD7" i="6"/>
  <c r="T7" i="6"/>
  <c r="I7" i="6"/>
  <c r="AC7" i="6"/>
  <c r="Z7" i="6"/>
  <c r="G7" i="6"/>
  <c r="Y7" i="6"/>
  <c r="F7" i="6"/>
  <c r="N7" i="6"/>
  <c r="W7" i="6"/>
  <c r="L7" i="6"/>
  <c r="V7" i="6"/>
  <c r="K7" i="6"/>
  <c r="AK7" i="6"/>
  <c r="H7" i="6"/>
  <c r="Q7" i="6"/>
  <c r="O7" i="6"/>
  <c r="X7" i="6"/>
  <c r="AG7" i="6"/>
  <c r="C7" i="6"/>
  <c r="B7" i="6"/>
  <c r="X7" i="3"/>
  <c r="AF7" i="3"/>
  <c r="K7" i="3"/>
  <c r="AM7" i="3"/>
  <c r="AE7" i="3"/>
  <c r="U7" i="3"/>
  <c r="J7" i="3"/>
  <c r="AP7" i="3"/>
  <c r="N7" i="3"/>
  <c r="AN7" i="3"/>
  <c r="V7" i="3"/>
  <c r="AL7" i="3"/>
  <c r="AD7" i="3"/>
  <c r="T7" i="3"/>
  <c r="I7" i="3"/>
  <c r="AK7" i="3"/>
  <c r="AC7" i="3"/>
  <c r="S7" i="3"/>
  <c r="H7" i="3"/>
  <c r="Q7" i="3"/>
  <c r="B7" i="3"/>
  <c r="AJ7" i="3"/>
  <c r="Z7" i="3"/>
  <c r="G7" i="3"/>
  <c r="AQ7" i="3"/>
  <c r="AI7" i="3"/>
  <c r="Y7" i="3"/>
  <c r="O7" i="3"/>
  <c r="AG7" i="3"/>
  <c r="W7" i="3"/>
  <c r="L7" i="3"/>
  <c r="C16" i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P9" i="3" l="1"/>
  <c r="AB9" i="3"/>
  <c r="AA9" i="3"/>
  <c r="R9" i="3"/>
  <c r="M9" i="3"/>
  <c r="D9" i="3"/>
  <c r="AF9" i="3"/>
  <c r="B9" i="3"/>
  <c r="C9" i="3"/>
  <c r="L9" i="3"/>
  <c r="W9" i="3"/>
  <c r="AG9" i="3"/>
  <c r="E9" i="3"/>
  <c r="N9" i="3"/>
  <c r="X9" i="3"/>
  <c r="AH9" i="3"/>
  <c r="G9" i="3"/>
  <c r="Q9" i="3"/>
  <c r="Z9" i="3"/>
  <c r="AJ9" i="3"/>
  <c r="H9" i="3"/>
  <c r="S9" i="3"/>
  <c r="AC9" i="3"/>
  <c r="AK9" i="3"/>
  <c r="I9" i="3"/>
  <c r="T9" i="3"/>
  <c r="AD9" i="3"/>
  <c r="J9" i="3"/>
  <c r="U9" i="3"/>
  <c r="AE9" i="3"/>
  <c r="AI9" i="3"/>
  <c r="AQ9" i="3"/>
  <c r="Y9" i="3"/>
  <c r="AP9" i="3"/>
  <c r="V9" i="3"/>
  <c r="AO9" i="3"/>
  <c r="O9" i="3"/>
  <c r="AN9" i="3"/>
  <c r="K9" i="3"/>
  <c r="AM9" i="3"/>
  <c r="F9" i="3"/>
  <c r="AL9" i="3"/>
  <c r="D222" i="1"/>
  <c r="D223" i="1"/>
  <c r="D224" i="1"/>
  <c r="D225" i="1"/>
  <c r="D227" i="1"/>
  <c r="R10" i="3" l="1"/>
  <c r="R18" i="3" s="1"/>
  <c r="AA10" i="3"/>
  <c r="AA18" i="3" s="1"/>
  <c r="P10" i="3"/>
  <c r="P18" i="3" s="1"/>
  <c r="AB10" i="3"/>
  <c r="AB18" i="3" s="1"/>
  <c r="D10" i="3"/>
  <c r="D18" i="3" s="1"/>
  <c r="M10" i="3"/>
  <c r="M18" i="3" s="1"/>
  <c r="AQ10" i="3"/>
  <c r="AQ18" i="3" s="1"/>
  <c r="U10" i="3"/>
  <c r="U18" i="3" s="1"/>
  <c r="N10" i="3"/>
  <c r="N18" i="3" s="1"/>
  <c r="AP10" i="3"/>
  <c r="AP18" i="3" s="1"/>
  <c r="F10" i="3"/>
  <c r="F18" i="3" s="1"/>
  <c r="Y10" i="3"/>
  <c r="Y18" i="3" s="1"/>
  <c r="Q10" i="3"/>
  <c r="Q18" i="3" s="1"/>
  <c r="AJ10" i="3"/>
  <c r="AJ18" i="3" s="1"/>
  <c r="H10" i="3"/>
  <c r="H18" i="3" s="1"/>
  <c r="S10" i="3"/>
  <c r="S18" i="3" s="1"/>
  <c r="AC10" i="3"/>
  <c r="AC18" i="3" s="1"/>
  <c r="AK10" i="3"/>
  <c r="AK18" i="3" s="1"/>
  <c r="AE10" i="3"/>
  <c r="AE18" i="3" s="1"/>
  <c r="E10" i="3"/>
  <c r="E18" i="3" s="1"/>
  <c r="AH10" i="3"/>
  <c r="AH18" i="3" s="1"/>
  <c r="O10" i="3"/>
  <c r="O18" i="3" s="1"/>
  <c r="AI10" i="3"/>
  <c r="AI18" i="3" s="1"/>
  <c r="G10" i="3"/>
  <c r="G18" i="3" s="1"/>
  <c r="Z10" i="3"/>
  <c r="Z18" i="3" s="1"/>
  <c r="I10" i="3"/>
  <c r="I18" i="3" s="1"/>
  <c r="T10" i="3"/>
  <c r="T18" i="3" s="1"/>
  <c r="AD10" i="3"/>
  <c r="AD18" i="3" s="1"/>
  <c r="AL10" i="3"/>
  <c r="AL18" i="3" s="1"/>
  <c r="V10" i="3"/>
  <c r="V18" i="3" s="1"/>
  <c r="AN10" i="3"/>
  <c r="AN18" i="3" s="1"/>
  <c r="J10" i="3"/>
  <c r="J18" i="3" s="1"/>
  <c r="B10" i="3"/>
  <c r="B18" i="3" s="1"/>
  <c r="K10" i="3"/>
  <c r="K18" i="3" s="1"/>
  <c r="AF10" i="3"/>
  <c r="AF18" i="3" s="1"/>
  <c r="C10" i="3"/>
  <c r="C18" i="3" s="1"/>
  <c r="L10" i="3"/>
  <c r="L18" i="3" s="1"/>
  <c r="W10" i="3"/>
  <c r="W18" i="3" s="1"/>
  <c r="AG10" i="3"/>
  <c r="AG18" i="3" s="1"/>
  <c r="AO10" i="3"/>
  <c r="AO18" i="3" s="1"/>
  <c r="AM10" i="3"/>
  <c r="AM18" i="3" s="1"/>
  <c r="X10" i="3"/>
  <c r="X18" i="3" s="1"/>
  <c r="C225" i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P6" i="3" l="1"/>
  <c r="R6" i="3"/>
  <c r="AB6" i="3"/>
  <c r="AA6" i="3"/>
  <c r="M6" i="3"/>
  <c r="D6" i="3"/>
  <c r="AO6" i="3"/>
  <c r="C6" i="3"/>
  <c r="F6" i="3"/>
  <c r="E6" i="3"/>
  <c r="L6" i="3"/>
  <c r="AF6" i="3"/>
  <c r="AG6" i="3"/>
  <c r="AN6" i="3"/>
  <c r="V6" i="3"/>
  <c r="K6" i="3"/>
  <c r="AM6" i="3"/>
  <c r="AE6" i="3"/>
  <c r="U6" i="3"/>
  <c r="J6" i="3"/>
  <c r="AL6" i="3"/>
  <c r="T6" i="3"/>
  <c r="AC6" i="3"/>
  <c r="S6" i="3"/>
  <c r="H6" i="3"/>
  <c r="W6" i="3"/>
  <c r="AD6" i="3"/>
  <c r="I6" i="3"/>
  <c r="AK6" i="3"/>
  <c r="B6" i="3"/>
  <c r="AJ6" i="3"/>
  <c r="Z6" i="3"/>
  <c r="Q6" i="3"/>
  <c r="G6" i="3"/>
  <c r="AI6" i="3"/>
  <c r="O6" i="3"/>
  <c r="AQ6" i="3"/>
  <c r="Y6" i="3"/>
  <c r="AP6" i="3"/>
  <c r="AH6" i="3"/>
  <c r="X6" i="3"/>
  <c r="N6" i="3"/>
  <c r="D149" i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R3" i="3" l="1"/>
  <c r="P3" i="3"/>
  <c r="AA3" i="3"/>
  <c r="AB3" i="3"/>
  <c r="R5" i="3"/>
  <c r="AA5" i="3"/>
  <c r="AB5" i="3"/>
  <c r="P5" i="3"/>
  <c r="AA8" i="3"/>
  <c r="P8" i="3"/>
  <c r="AB8" i="3"/>
  <c r="R8" i="3"/>
  <c r="AA2" i="3"/>
  <c r="AB2" i="3"/>
  <c r="R14" i="3"/>
  <c r="P14" i="3"/>
  <c r="P2" i="3"/>
  <c r="AA14" i="3"/>
  <c r="AB14" i="3"/>
  <c r="R2" i="3"/>
  <c r="D5" i="3"/>
  <c r="D8" i="6"/>
  <c r="D2" i="3"/>
  <c r="D14" i="3"/>
  <c r="M8" i="3"/>
  <c r="D8" i="3"/>
  <c r="M3" i="3"/>
  <c r="M17" i="3" s="1"/>
  <c r="D3" i="3"/>
  <c r="M5" i="3"/>
  <c r="M8" i="6"/>
  <c r="M2" i="3"/>
  <c r="M14" i="3"/>
  <c r="AN8" i="6"/>
  <c r="AF8" i="6"/>
  <c r="V8" i="6"/>
  <c r="K8" i="6"/>
  <c r="B8" i="6"/>
  <c r="N8" i="6"/>
  <c r="AO8" i="6"/>
  <c r="C8" i="6"/>
  <c r="AM8" i="6"/>
  <c r="AE8" i="6"/>
  <c r="U8" i="6"/>
  <c r="J8" i="6"/>
  <c r="AL8" i="6"/>
  <c r="AD8" i="6"/>
  <c r="T8" i="6"/>
  <c r="I8" i="6"/>
  <c r="AP8" i="6"/>
  <c r="W8" i="6"/>
  <c r="AK8" i="6"/>
  <c r="AC8" i="6"/>
  <c r="S8" i="6"/>
  <c r="H8" i="6"/>
  <c r="AJ8" i="6"/>
  <c r="Z8" i="6"/>
  <c r="Q8" i="6"/>
  <c r="G8" i="6"/>
  <c r="X8" i="6"/>
  <c r="L8" i="6"/>
  <c r="AQ8" i="6"/>
  <c r="AI8" i="6"/>
  <c r="Y8" i="6"/>
  <c r="O8" i="6"/>
  <c r="F8" i="6"/>
  <c r="AH8" i="6"/>
  <c r="E8" i="6"/>
  <c r="AG8" i="6"/>
  <c r="C8" i="3"/>
  <c r="AK8" i="3"/>
  <c r="T3" i="3"/>
  <c r="AK14" i="3"/>
  <c r="J3" i="3"/>
  <c r="C5" i="3"/>
  <c r="AP14" i="3"/>
  <c r="F3" i="3"/>
  <c r="AK5" i="3"/>
  <c r="AC8" i="3"/>
  <c r="S8" i="3"/>
  <c r="C14" i="3"/>
  <c r="AN8" i="3"/>
  <c r="V8" i="3"/>
  <c r="AH3" i="3"/>
  <c r="N3" i="3"/>
  <c r="I14" i="3"/>
  <c r="AD14" i="3"/>
  <c r="AN5" i="3"/>
  <c r="V5" i="3"/>
  <c r="AM8" i="3"/>
  <c r="AE8" i="3"/>
  <c r="U8" i="3"/>
  <c r="J8" i="3"/>
  <c r="H2" i="3"/>
  <c r="AO3" i="3"/>
  <c r="AG3" i="3"/>
  <c r="W3" i="3"/>
  <c r="L3" i="3"/>
  <c r="C3" i="3"/>
  <c r="J14" i="3"/>
  <c r="U14" i="3"/>
  <c r="AE14" i="3"/>
  <c r="AM14" i="3"/>
  <c r="AM5" i="3"/>
  <c r="AE5" i="3"/>
  <c r="U5" i="3"/>
  <c r="J5" i="3"/>
  <c r="H8" i="3"/>
  <c r="U3" i="3"/>
  <c r="AF8" i="3"/>
  <c r="K8" i="3"/>
  <c r="Q2" i="3"/>
  <c r="AP3" i="3"/>
  <c r="X3" i="3"/>
  <c r="E3" i="3"/>
  <c r="T14" i="3"/>
  <c r="AL14" i="3"/>
  <c r="AF5" i="3"/>
  <c r="K5" i="3"/>
  <c r="AL8" i="3"/>
  <c r="AD8" i="3"/>
  <c r="T8" i="3"/>
  <c r="I8" i="3"/>
  <c r="AN3" i="3"/>
  <c r="AF3" i="3"/>
  <c r="V3" i="3"/>
  <c r="K3" i="3"/>
  <c r="B14" i="3"/>
  <c r="K14" i="3"/>
  <c r="V14" i="3"/>
  <c r="AF14" i="3"/>
  <c r="AN14" i="3"/>
  <c r="AL5" i="3"/>
  <c r="AD5" i="3"/>
  <c r="T5" i="3"/>
  <c r="I5" i="3"/>
  <c r="AM3" i="3"/>
  <c r="W14" i="3"/>
  <c r="Q8" i="3"/>
  <c r="AD3" i="3"/>
  <c r="E14" i="3"/>
  <c r="AH14" i="3"/>
  <c r="AJ5" i="3"/>
  <c r="AQ8" i="3"/>
  <c r="AI8" i="3"/>
  <c r="Y8" i="3"/>
  <c r="O8" i="3"/>
  <c r="F8" i="3"/>
  <c r="AQ2" i="3"/>
  <c r="Z2" i="3"/>
  <c r="AK3" i="3"/>
  <c r="AC3" i="3"/>
  <c r="S3" i="3"/>
  <c r="H3" i="3"/>
  <c r="F14" i="3"/>
  <c r="O14" i="3"/>
  <c r="Y14" i="3"/>
  <c r="AI14" i="3"/>
  <c r="AQ14" i="3"/>
  <c r="AQ5" i="3"/>
  <c r="AI5" i="3"/>
  <c r="Y5" i="3"/>
  <c r="O5" i="3"/>
  <c r="F5" i="3"/>
  <c r="AE3" i="3"/>
  <c r="L14" i="3"/>
  <c r="AO14" i="3"/>
  <c r="S5" i="3"/>
  <c r="Z8" i="3"/>
  <c r="AL3" i="3"/>
  <c r="I3" i="3"/>
  <c r="X14" i="3"/>
  <c r="B5" i="3"/>
  <c r="Q5" i="3"/>
  <c r="AP8" i="3"/>
  <c r="AH8" i="3"/>
  <c r="X8" i="3"/>
  <c r="N8" i="3"/>
  <c r="E8" i="3"/>
  <c r="AK2" i="3"/>
  <c r="I2" i="3"/>
  <c r="B3" i="3"/>
  <c r="AJ3" i="3"/>
  <c r="Z3" i="3"/>
  <c r="Q3" i="3"/>
  <c r="G3" i="3"/>
  <c r="G14" i="3"/>
  <c r="Q14" i="3"/>
  <c r="Z14" i="3"/>
  <c r="AJ14" i="3"/>
  <c r="AP5" i="3"/>
  <c r="AH5" i="3"/>
  <c r="X5" i="3"/>
  <c r="N5" i="3"/>
  <c r="E5" i="3"/>
  <c r="AG14" i="3"/>
  <c r="AC5" i="3"/>
  <c r="H5" i="3"/>
  <c r="AJ8" i="3"/>
  <c r="G8" i="3"/>
  <c r="N14" i="3"/>
  <c r="Z5" i="3"/>
  <c r="G5" i="3"/>
  <c r="AO8" i="3"/>
  <c r="AG8" i="3"/>
  <c r="W8" i="3"/>
  <c r="L8" i="3"/>
  <c r="S2" i="3"/>
  <c r="AQ3" i="3"/>
  <c r="AI3" i="3"/>
  <c r="Y3" i="3"/>
  <c r="O3" i="3"/>
  <c r="H14" i="3"/>
  <c r="S14" i="3"/>
  <c r="AC14" i="3"/>
  <c r="AO5" i="3"/>
  <c r="AG5" i="3"/>
  <c r="W5" i="3"/>
  <c r="L5" i="3"/>
  <c r="G2" i="3"/>
  <c r="AI2" i="3"/>
  <c r="AC2" i="3"/>
  <c r="AJ2" i="3"/>
  <c r="O2" i="3"/>
  <c r="F2" i="3"/>
  <c r="AP2" i="3"/>
  <c r="AH2" i="3"/>
  <c r="X2" i="3"/>
  <c r="N2" i="3"/>
  <c r="E2" i="3"/>
  <c r="Y2" i="3"/>
  <c r="L2" i="3"/>
  <c r="C2" i="3"/>
  <c r="AO2" i="3"/>
  <c r="AN2" i="3"/>
  <c r="AF2" i="3"/>
  <c r="V2" i="3"/>
  <c r="K2" i="3"/>
  <c r="W2" i="3"/>
  <c r="AM2" i="3"/>
  <c r="AE2" i="3"/>
  <c r="U2" i="3"/>
  <c r="J2" i="3"/>
  <c r="AG2" i="3"/>
  <c r="AL2" i="3"/>
  <c r="AD2" i="3"/>
  <c r="T2" i="3"/>
  <c r="AB12" i="3" l="1"/>
  <c r="AB16" i="3"/>
  <c r="AB17" i="3"/>
  <c r="AA12" i="3"/>
  <c r="AA16" i="3"/>
  <c r="AA17" i="3"/>
  <c r="P12" i="3"/>
  <c r="P17" i="3"/>
  <c r="P16" i="3"/>
  <c r="R12" i="3"/>
  <c r="R16" i="3"/>
  <c r="R17" i="3"/>
  <c r="M12" i="3"/>
  <c r="M16" i="3"/>
  <c r="D12" i="3"/>
  <c r="D16" i="3"/>
  <c r="D17" i="3"/>
  <c r="AQ16" i="3"/>
  <c r="AQ12" i="3"/>
  <c r="AQ17" i="3"/>
  <c r="AK17" i="3"/>
  <c r="AK12" i="3"/>
  <c r="AK16" i="3"/>
  <c r="AP16" i="3"/>
  <c r="AP17" i="3"/>
  <c r="AP12" i="3"/>
  <c r="B17" i="3"/>
  <c r="B12" i="3"/>
  <c r="B16" i="3"/>
  <c r="AG16" i="3"/>
  <c r="AG17" i="3"/>
  <c r="AG12" i="3"/>
  <c r="T17" i="3"/>
  <c r="T12" i="3"/>
  <c r="T16" i="3"/>
  <c r="AE17" i="3"/>
  <c r="AE12" i="3"/>
  <c r="AE16" i="3"/>
  <c r="K17" i="3"/>
  <c r="K16" i="3"/>
  <c r="K12" i="3"/>
  <c r="AO16" i="3"/>
  <c r="AO17" i="3"/>
  <c r="AO12" i="3"/>
  <c r="Q16" i="3"/>
  <c r="Q12" i="3"/>
  <c r="Q17" i="3"/>
  <c r="AM17" i="3"/>
  <c r="AM12" i="3"/>
  <c r="AM16" i="3"/>
  <c r="W16" i="3"/>
  <c r="W17" i="3"/>
  <c r="W12" i="3"/>
  <c r="O16" i="3"/>
  <c r="O12" i="3"/>
  <c r="O17" i="3"/>
  <c r="AD17" i="3"/>
  <c r="AD12" i="3"/>
  <c r="AD16" i="3"/>
  <c r="V17" i="3"/>
  <c r="V16" i="3"/>
  <c r="V12" i="3"/>
  <c r="AJ16" i="3"/>
  <c r="AJ12" i="3"/>
  <c r="AJ17" i="3"/>
  <c r="Y16" i="3"/>
  <c r="Y12" i="3"/>
  <c r="Y17" i="3"/>
  <c r="I17" i="3"/>
  <c r="I12" i="3"/>
  <c r="I16" i="3"/>
  <c r="AF17" i="3"/>
  <c r="AF12" i="3"/>
  <c r="AF16" i="3"/>
  <c r="U12" i="3"/>
  <c r="U17" i="3"/>
  <c r="U16" i="3"/>
  <c r="N16" i="3"/>
  <c r="N17" i="3"/>
  <c r="N12" i="3"/>
  <c r="F16" i="3"/>
  <c r="F12" i="3"/>
  <c r="F17" i="3"/>
  <c r="AI16" i="3"/>
  <c r="AI12" i="3"/>
  <c r="AI17" i="3"/>
  <c r="G16" i="3"/>
  <c r="G12" i="3"/>
  <c r="G17" i="3"/>
  <c r="AL17" i="3"/>
  <c r="AL12" i="3"/>
  <c r="AL16" i="3"/>
  <c r="H12" i="3"/>
  <c r="H17" i="3"/>
  <c r="H16" i="3"/>
  <c r="AN17" i="3"/>
  <c r="AN16" i="3"/>
  <c r="AN12" i="3"/>
  <c r="AH16" i="3"/>
  <c r="AH17" i="3"/>
  <c r="AH12" i="3"/>
  <c r="S17" i="3"/>
  <c r="S12" i="3"/>
  <c r="S16" i="3"/>
  <c r="C16" i="3"/>
  <c r="C17" i="3"/>
  <c r="C12" i="3"/>
  <c r="E16" i="3"/>
  <c r="E17" i="3"/>
  <c r="E12" i="3"/>
  <c r="Z16" i="3"/>
  <c r="Z12" i="3"/>
  <c r="Z17" i="3"/>
  <c r="AC12" i="3"/>
  <c r="AC17" i="3"/>
  <c r="AC16" i="3"/>
  <c r="X16" i="3"/>
  <c r="X17" i="3"/>
  <c r="X12" i="3"/>
  <c r="L16" i="3"/>
  <c r="L17" i="3"/>
  <c r="L12" i="3"/>
  <c r="J17" i="3"/>
  <c r="J12" i="3"/>
  <c r="J16" i="3"/>
  <c r="B143" i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<sst xmlns="http://schemas.openxmlformats.org/spreadsheetml/2006/main" count="1213" uniqueCount="472">
  <si>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</si>
  <si>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</si>
  <si>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</si>
  <si>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</si>
  <si>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</si>
  <si>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</si>
  <si>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</si>
  <si>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</si>
  <si>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</si>
  <si>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</si>
  <si>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</si>
  <si>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</si>
  <si>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</si>
  <si>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</si>
  <si>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</si>
  <si>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</si>
  <si>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</si>
  <si>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</si>
  <si>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</si>
  <si>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</si>
  <si>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</si>
  <si>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</si>
  <si>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</si>
  <si>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</si>
  <si>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</si>
  <si>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</si>
  <si>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</si>
  <si>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</si>
  <si>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</si>
  <si>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</si>
  <si>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</si>
  <si>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</si>
  <si>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</si>
  <si>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</si>
  <si>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</si>
  <si>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</si>
  <si>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</si>
  <si>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</si>
  <si>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</si>
  <si>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</si>
  <si>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</si>
  <si>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</si>
  <si>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</si>
  <si>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</si>
  <si>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</si>
  <si>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</si>
  <si>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</si>
  <si>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</si>
  <si>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</si>
  <si>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</si>
  <si>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</si>
  <si>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</si>
  <si>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</si>
  <si>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</si>
  <si>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</si>
  <si>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</si>
  <si>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</si>
  <si>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</si>
  <si>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</si>
  <si>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</si>
  <si>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</si>
  <si>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</si>
  <si>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</si>
  <si>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</si>
  <si>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</si>
  <si>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</si>
  <si>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</si>
  <si>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</si>
  <si>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</si>
  <si>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</si>
  <si>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</si>
  <si>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</si>
  <si>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</si>
  <si>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</si>
  <si>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</si>
  <si>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</si>
  <si>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</si>
  <si>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</si>
  <si>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</si>
  <si>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</si>
  <si>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</si>
  <si>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</si>
  <si>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</si>
  <si>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</si>
  <si>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</si>
  <si>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</si>
  <si>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</si>
  <si>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</si>
  <si>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</si>
  <si>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</si>
  <si>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</si>
  <si>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</si>
  <si>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</si>
  <si>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</si>
  <si>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</si>
  <si>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</si>
  <si>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</si>
  <si>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</si>
  <si>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</si>
  <si>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</si>
  <si>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</si>
  <si>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</si>
  <si>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</si>
  <si>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</si>
  <si>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</si>
  <si>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</si>
  <si>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</si>
  <si>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</si>
  <si>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</si>
  <si>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</si>
  <si>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</si>
  <si>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</si>
  <si>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</si>
  <si>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</si>
  <si>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</si>
  <si>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</si>
  <si>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</si>
  <si>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</si>
  <si>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</si>
  <si>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</si>
  <si>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</si>
  <si>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</si>
  <si>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</si>
  <si>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</si>
  <si>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</si>
  <si>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</si>
  <si>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</si>
  <si>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</si>
  <si>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</si>
  <si>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</si>
  <si>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</si>
  <si>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</si>
  <si>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</si>
  <si>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</si>
  <si>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</si>
  <si>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</si>
  <si>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</si>
  <si>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</si>
  <si>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</si>
  <si>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</si>
  <si>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</si>
  <si>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</si>
  <si>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</si>
  <si>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</si>
  <si>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</si>
  <si>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</si>
  <si>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</si>
  <si>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</si>
  <si>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</si>
  <si>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</si>
  <si>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</si>
  <si>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</si>
  <si>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</si>
  <si>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</si>
  <si>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</si>
  <si>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</si>
  <si>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</si>
  <si>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</si>
  <si>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</si>
  <si>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</si>
  <si>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</si>
  <si>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</si>
  <si>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</si>
  <si>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</si>
  <si>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</si>
  <si>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</si>
  <si>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</si>
  <si>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</si>
  <si>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</si>
  <si>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</si>
  <si>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</si>
  <si>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</si>
  <si>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</si>
  <si>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</si>
  <si>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</si>
  <si>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</si>
  <si>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</si>
  <si>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</si>
  <si>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</si>
  <si>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</si>
  <si>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</si>
  <si>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</si>
  <si>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</si>
  <si>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</si>
  <si>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</si>
  <si>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</si>
  <si>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</si>
  <si>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</si>
  <si>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</si>
  <si>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</si>
  <si>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</si>
  <si>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</si>
  <si>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</si>
  <si>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</si>
  <si>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</si>
  <si>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</si>
  <si>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</si>
  <si>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</si>
  <si>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</si>
  <si>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</si>
  <si>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</si>
  <si>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</si>
  <si>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</si>
  <si>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</si>
  <si>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</si>
  <si>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</si>
  <si>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</si>
  <si>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</si>
  <si>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</si>
  <si>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</si>
  <si>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</si>
  <si>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</si>
  <si>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</si>
  <si>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</si>
  <si>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</si>
  <si>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</si>
  <si>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</si>
  <si>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</si>
  <si>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</si>
  <si>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</si>
  <si>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</si>
  <si>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</si>
  <si>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</si>
  <si>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</si>
  <si>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</si>
  <si>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</si>
  <si>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</si>
  <si>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</si>
  <si>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</si>
  <si>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</si>
  <si>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</si>
  <si>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</si>
  <si>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</si>
  <si>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</si>
  <si>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</si>
  <si>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</si>
  <si>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</si>
  <si>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</si>
  <si>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</si>
  <si>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</si>
  <si>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</si>
  <si>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</si>
  <si>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</si>
  <si>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</si>
  <si>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</si>
  <si>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</si>
  <si>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</si>
  <si>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</si>
  <si>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</si>
  <si>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</si>
  <si>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</si>
  <si>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</si>
  <si>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</si>
  <si>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</si>
  <si>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</si>
  <si>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</si>
  <si>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</si>
  <si>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</si>
  <si>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</si>
  <si>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</si>
  <si>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</si>
  <si>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</si>
  <si>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</si>
  <si>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</si>
  <si>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</si>
  <si>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</si>
  <si>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</si>
  <si>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</si>
  <si>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</si>
  <si>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</si>
  <si>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</si>
  <si>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</si>
  <si>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</si>
  <si>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</si>
  <si>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</si>
  <si>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</si>
  <si>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</si>
  <si>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</si>
  <si>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</si>
  <si>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</si>
  <si>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</si>
  <si>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</si>
  <si>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</si>
  <si>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</si>
  <si>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</si>
  <si>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</si>
  <si>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</si>
  <si>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</si>
  <si>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</si>
  <si>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</si>
  <si>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</si>
  <si>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</si>
  <si>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</si>
  <si>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</si>
  <si>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</si>
  <si>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</si>
  <si>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</si>
  <si>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</si>
  <si>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</si>
  <si>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</si>
  <si>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</si>
  <si>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</si>
  <si>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</si>
  <si>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</si>
  <si>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</si>
  <si>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</si>
  <si>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</si>
  <si>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</si>
  <si>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</si>
  <si>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</si>
  <si>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</si>
  <si>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</si>
  <si>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</si>
  <si>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</si>
  <si>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</si>
  <si>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</si>
  <si>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</si>
  <si>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</si>
  <si>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</si>
  <si>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</si>
  <si>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</si>
  <si>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</si>
  <si>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</si>
  <si>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</si>
  <si>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</si>
  <si>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</si>
  <si>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</si>
  <si>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</si>
  <si>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</si>
  <si>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</si>
  <si>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</si>
  <si>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</si>
  <si>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</si>
  <si>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</si>
  <si>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</si>
  <si>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</si>
  <si>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</si>
  <si>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</si>
  <si>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</si>
  <si>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</si>
  <si>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</si>
  <si>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</si>
  <si>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</si>
  <si>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</si>
  <si>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</si>
  <si>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</si>
  <si>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</si>
  <si>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</si>
  <si>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</si>
  <si>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</si>
  <si>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</si>
  <si>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</si>
  <si>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</si>
  <si>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</si>
  <si>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</si>
  <si>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</si>
  <si>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</si>
  <si>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</si>
  <si>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</si>
  <si>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</si>
  <si>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</si>
  <si>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</si>
  <si>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</si>
  <si>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</si>
  <si>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</si>
  <si>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</si>
  <si>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</si>
  <si>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</si>
  <si>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</si>
  <si>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</si>
  <si>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</si>
  <si>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</si>
  <si>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</si>
  <si>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</si>
  <si>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</si>
  <si>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</si>
  <si>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</si>
  <si>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</si>
  <si>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</si>
  <si>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</si>
  <si>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</si>
  <si>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</si>
  <si>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</si>
  <si>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</si>
  <si>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</si>
  <si>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</si>
  <si>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</si>
  <si>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</si>
  <si>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</si>
  <si>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</si>
  <si>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</si>
  <si>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</si>
  <si>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</si>
  <si>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</si>
  <si>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</si>
  <si>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</si>
  <si>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</si>
  <si>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</si>
  <si>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</si>
  <si>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</si>
  <si>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</si>
  <si>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</si>
  <si>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</si>
  <si>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</si>
  <si>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</si>
  <si>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</si>
  <si>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</si>
  <si>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</si>
  <si>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</si>
  <si>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</si>
  <si>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</si>
  <si>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</si>
  <si>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</si>
  <si>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</si>
  <si>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</si>
  <si>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</si>
  <si>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</si>
  <si>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</si>
  <si>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</si>
  <si>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</si>
  <si>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</si>
  <si>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</si>
  <si>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</si>
  <si>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</si>
  <si>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</si>
  <si>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</si>
  <si>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</si>
  <si>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</si>
  <si>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</si>
  <si>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</si>
  <si>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</si>
  <si>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</si>
  <si>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</si>
  <si>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</si>
  <si>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</si>
  <si>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</si>
  <si>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</si>
  <si>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</si>
  <si>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</si>
  <si>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</si>
  <si>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</si>
  <si>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</si>
  <si>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</si>
  <si>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</si>
  <si>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</si>
  <si>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</si>
  <si>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</si>
  <si>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</si>
  <si>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https://www.nrel.gov/docs/fy22osti/80694.pdf</t>
  </si>
  <si>
    <t>U.S. Solar Photovoltaic System Cost Benchmark: Q1 2021</t>
  </si>
  <si>
    <t>Figure 24</t>
  </si>
  <si>
    <t>EPC</t>
  </si>
  <si>
    <t>Developer overhead</t>
  </si>
  <si>
    <t>contingency</t>
  </si>
  <si>
    <t>transmission line</t>
  </si>
  <si>
    <t>interconnection fee</t>
  </si>
  <si>
    <t>permitting fee</t>
  </si>
  <si>
    <t>sale tax</t>
  </si>
  <si>
    <t>epc overhead</t>
  </si>
  <si>
    <t xml:space="preserve">install labor </t>
  </si>
  <si>
    <t>electrical bos</t>
  </si>
  <si>
    <t>structural bos</t>
  </si>
  <si>
    <t>bidirectional inverter</t>
  </si>
  <si>
    <t>solar inverter</t>
  </si>
  <si>
    <t>lithiomion battery</t>
  </si>
  <si>
    <t>pv module</t>
  </si>
  <si>
    <t>total</t>
  </si>
  <si>
    <t>percent</t>
  </si>
  <si>
    <t>SUMMARY</t>
  </si>
  <si>
    <t>natural gas steam turbine</t>
  </si>
  <si>
    <t>natural gas combined cycle</t>
  </si>
  <si>
    <t>Unit: dimensionless (share of costs)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</si>
</sst>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"/>
    <numFmt numFmtId="165" formatCode="0.0%"/>
    <numFmt numFmtId="166" formatCode="0.0000"/>
    <numFmt numFmtId="167" formatCode="0.00000000000000000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52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9" fontId="0" fillId="0" borderId="0" xfId="1" applyFont="1"/>
    <xf numFmtId="9" fontId="0" fillId="0" borderId="0" xfId="0" applyNumberFormat="1"/>
    <xf numFmtId="9" fontId="3" fillId="0" borderId="0" xfId="1" applyFont="1"/>
    <xf numFmtId="0" fontId="3" fillId="6" borderId="0" xfId="0" applyFont="1" applyFill="1"/>
    <xf numFmtId="0" fontId="0" fillId="6" borderId="0" xfId="0" applyFill="1"/>
    <xf numFmtId="164" fontId="0" fillId="0" borderId="2" xfId="0" applyNumberForma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165" fontId="8" fillId="7" borderId="6" xfId="1" applyNumberFormat="1" applyFont="1" applyFill="1" applyBorder="1" applyAlignment="1" applyProtection="1"/>
    <xf numFmtId="1" fontId="0" fillId="7" borderId="2" xfId="0" applyNumberFormat="1" applyFill="1" applyBorder="1" applyAlignment="1"/>
    <xf numFmtId="165" fontId="0" fillId="7" borderId="6" xfId="1" applyNumberFormat="1" applyFont="1" applyFill="1" applyBorder="1"/>
    <xf numFmtId="0" fontId="3" fillId="0" borderId="28" xfId="0" applyFont="1" applyBorder="1"/>
    <xf numFmtId="0" fontId="0" fillId="0" borderId="28" xfId="0" applyBorder="1"/>
    <xf numFmtId="1" fontId="8" fillId="0" borderId="0" xfId="0" applyNumberFormat="1" applyFont="1" applyBorder="1" applyAlignment="1" applyProtection="1"/>
    <xf numFmtId="9" fontId="0" fillId="0" borderId="0" xfId="0" applyNumberFormat="1" applyBorder="1"/>
    <xf numFmtId="1" fontId="5" fillId="0" borderId="0" xfId="0" quotePrefix="1" applyNumberFormat="1" applyFont="1" applyBorder="1" applyAlignment="1" applyProtection="1">
      <alignment horizontal="left"/>
    </xf>
    <xf numFmtId="1" fontId="0" fillId="0" borderId="0" xfId="0" applyNumberFormat="1" applyBorder="1" applyAlignment="1"/>
    <xf numFmtId="165" fontId="0" fillId="0" borderId="0" xfId="1" applyNumberFormat="1" applyFont="1" applyBorder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15" fillId="0" borderId="0" xfId="0" applyFont="1"/>
    <xf numFmtId="0" fontId="16" fillId="0" borderId="0" xfId="0" applyFont="1"/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6350</xdr:colOff>
      <xdr:row>2</xdr:row>
      <xdr:rowOff>31750</xdr:rowOff>
    </xdr:from>
    <xdr:to>
      <xdr:col>9</xdr:col>
      <xdr:colOff>355600</xdr:colOff>
      <xdr:row>54</xdr:row>
      <xdr:rowOff>36902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6FE40D4-11F9-B88B-6E11-5FB9FA28036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2647"/>
        <a:stretch/>
      </xdr:blipFill>
      <xdr:spPr>
        <a:xfrm>
          <a:off x="6350" y="400050"/>
          <a:ext cx="5835650" cy="9580952"/>
        </a:xfrm>
        <a:prstGeom prst="rect">
          <a:avLst/>
        </a:prstGeom>
      </xdr:spPr>
    </xdr:pic>
    <xdr:clientData/>
  </xdr:twoCellAnchor>
  <xdr:twoCellAnchor editAs="oneCell">
    <xdr:from>
      <xdr:col>9</xdr:col>
      <xdr:colOff>414867</xdr:colOff>
      <xdr:row>2</xdr:row>
      <xdr:rowOff>6350</xdr:rowOff>
    </xdr:from>
    <xdr:to>
      <xdr:col>14</xdr:col>
      <xdr:colOff>317664</xdr:colOff>
      <xdr:row>55</xdr:row>
      <xdr:rowOff>51719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81C9186-B8C3-234A-1954-30AAF8B725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80972"/>
        <a:stretch/>
      </xdr:blipFill>
      <xdr:spPr>
        <a:xfrm>
          <a:off x="5901267" y="374650"/>
          <a:ext cx="2950797" cy="98053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1.eere.energy.gov/water/pdfs/doewater-00662.pdf" TargetMode="External"/><Relationship Id="rId3" Type="http://schemas.openxmlformats.org/officeDocument/2006/relationships/hyperlink" Target="https://www.world-nuclear.org/information-library/economic-aspects/economics-of-nuclear-power.aspx" TargetMode="External"/><Relationship Id="rId7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natural-gas.html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nrel.gov/analysis/jedi/wind.html" TargetMode="External"/><Relationship Id="rId5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nventional-hydro.html" TargetMode="External"/><Relationship Id="rId9" Type="http://schemas.openxmlformats.org/officeDocument/2006/relationships/hyperlink" Target="https://www.nrel.gov/analysis/jedi/csp.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9" Type="http://schemas.openxmlformats.org/officeDocument/2006/relationships/hyperlink" Target="https://www.nrel.gov/analysis/jedi/international.html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Relationship Id="rId20" Type="http://schemas.openxmlformats.org/officeDocument/2006/relationships/hyperlink" Target="https://www.nrel.gov/analysis/jedi/international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2"/>
  <sheetViews>
    <sheetView tabSelected="1" workbookViewId="0"/>
  </sheetViews>
  <sheetFormatPr defaultRowHeight="15" x14ac:dyDescent="0.25"/>
  <cols>
    <col min="2" max="2" width="61.85546875" customWidth="1"/>
    <col min="3" max="3" width="4.5703125" customWidth="1"/>
    <col min="4" max="4" width="65.7109375" customWidth="1"/>
    <col min="5" max="5" width="5.7109375" customWidth="1"/>
    <col min="6" max="6" width="63.42578125" customWidth="1"/>
  </cols>
  <sheetData>
    <row r="1" spans="1:6" x14ac:dyDescent="0.25">
      <c r="A1" s="74" t="s">
        <v>424</v>
      </c>
    </row>
    <row r="3" spans="1:6" x14ac:dyDescent="0.25">
      <c r="A3" s="74" t="s">
        <v>214</v>
      </c>
      <c r="B3" s="82" t="s">
        <v>326</v>
      </c>
      <c r="D3" s="82" t="s">
        <v>334</v>
      </c>
      <c r="F3" s="82" t="s">
        <v>335</v>
      </c>
    </row>
    <row r="4" spans="1:6" x14ac:dyDescent="0.25">
      <c r="B4" t="s">
        <v>215</v>
      </c>
      <c r="D4" t="s">
        <v>215</v>
      </c>
      <c r="F4" t="s">
        <v>218</v>
      </c>
    </row>
    <row r="5" spans="1:6" x14ac:dyDescent="0.25">
      <c r="B5" s="83">
        <v>2022</v>
      </c>
      <c r="D5" s="83">
        <v>2016</v>
      </c>
      <c r="F5" s="83">
        <v>2020</v>
      </c>
    </row>
    <row r="6" spans="1:6" x14ac:dyDescent="0.25">
      <c r="B6" t="s">
        <v>449</v>
      </c>
      <c r="D6" t="s">
        <v>216</v>
      </c>
      <c r="F6" t="s">
        <v>219</v>
      </c>
    </row>
    <row r="7" spans="1:6" x14ac:dyDescent="0.25">
      <c r="B7" s="68" t="s">
        <v>448</v>
      </c>
      <c r="D7" s="68" t="s">
        <v>15</v>
      </c>
      <c r="F7" s="58" t="s">
        <v>56</v>
      </c>
    </row>
    <row r="8" spans="1:6" x14ac:dyDescent="0.25">
      <c r="B8" t="s">
        <v>450</v>
      </c>
      <c r="D8" t="s">
        <v>288</v>
      </c>
      <c r="F8" t="s">
        <v>220</v>
      </c>
    </row>
    <row r="10" spans="1:6" x14ac:dyDescent="0.25">
      <c r="B10" s="82" t="s">
        <v>327</v>
      </c>
      <c r="D10" s="82" t="s">
        <v>333</v>
      </c>
      <c r="F10" s="82" t="s">
        <v>221</v>
      </c>
    </row>
    <row r="11" spans="1:6" x14ac:dyDescent="0.25">
      <c r="B11" t="s">
        <v>215</v>
      </c>
      <c r="D11" t="s">
        <v>215</v>
      </c>
      <c r="F11" t="s">
        <v>215</v>
      </c>
    </row>
    <row r="12" spans="1:6" x14ac:dyDescent="0.25">
      <c r="B12" s="83">
        <v>2019</v>
      </c>
      <c r="D12" s="83">
        <v>2017</v>
      </c>
      <c r="F12" s="83">
        <v>2016</v>
      </c>
    </row>
    <row r="13" spans="1:6" x14ac:dyDescent="0.25">
      <c r="B13" t="s">
        <v>287</v>
      </c>
      <c r="D13" t="s">
        <v>217</v>
      </c>
      <c r="F13" t="s">
        <v>222</v>
      </c>
    </row>
    <row r="14" spans="1:6" x14ac:dyDescent="0.25">
      <c r="B14" s="68" t="s">
        <v>286</v>
      </c>
      <c r="D14" s="68" t="s">
        <v>42</v>
      </c>
      <c r="F14" s="68" t="s">
        <v>73</v>
      </c>
    </row>
    <row r="15" spans="1:6" x14ac:dyDescent="0.25">
      <c r="B15" t="s">
        <v>288</v>
      </c>
      <c r="D15" t="s">
        <v>288</v>
      </c>
      <c r="F15" t="s">
        <v>288</v>
      </c>
    </row>
    <row r="17" spans="2:6" x14ac:dyDescent="0.25">
      <c r="B17" s="82" t="s">
        <v>223</v>
      </c>
      <c r="D17" s="82" t="s">
        <v>361</v>
      </c>
      <c r="F17" s="82" t="s">
        <v>336</v>
      </c>
    </row>
    <row r="18" spans="2:6" x14ac:dyDescent="0.25">
      <c r="B18" t="s">
        <v>215</v>
      </c>
      <c r="D18" t="s">
        <v>362</v>
      </c>
      <c r="F18" t="s">
        <v>312</v>
      </c>
    </row>
    <row r="19" spans="2:6" x14ac:dyDescent="0.25">
      <c r="B19" s="83">
        <v>2016</v>
      </c>
      <c r="D19" s="83">
        <v>2020</v>
      </c>
      <c r="F19" s="83">
        <v>2003</v>
      </c>
    </row>
    <row r="20" spans="2:6" ht="30" x14ac:dyDescent="0.25">
      <c r="B20" s="115" t="s">
        <v>224</v>
      </c>
      <c r="C20" s="116"/>
      <c r="D20" s="115" t="s">
        <v>364</v>
      </c>
      <c r="E20" s="116"/>
      <c r="F20" s="115" t="s">
        <v>311</v>
      </c>
    </row>
    <row r="21" spans="2:6" ht="30" x14ac:dyDescent="0.25">
      <c r="B21" s="117" t="s">
        <v>114</v>
      </c>
      <c r="C21" s="116"/>
      <c r="D21" s="117" t="s">
        <v>70</v>
      </c>
      <c r="E21" s="116"/>
      <c r="F21" s="117" t="s">
        <v>309</v>
      </c>
    </row>
    <row r="22" spans="2:6" x14ac:dyDescent="0.25">
      <c r="B22" t="s">
        <v>330</v>
      </c>
      <c r="D22" t="s">
        <v>363</v>
      </c>
      <c r="F22" t="s">
        <v>313</v>
      </c>
    </row>
    <row r="24" spans="2:6" x14ac:dyDescent="0.25">
      <c r="B24" s="82" t="s">
        <v>328</v>
      </c>
      <c r="D24" s="82" t="s">
        <v>365</v>
      </c>
      <c r="F24" s="82" t="s">
        <v>354</v>
      </c>
    </row>
    <row r="25" spans="2:6" x14ac:dyDescent="0.25">
      <c r="B25" t="s">
        <v>215</v>
      </c>
      <c r="D25" t="s">
        <v>215</v>
      </c>
      <c r="F25" t="s">
        <v>215</v>
      </c>
    </row>
    <row r="26" spans="2:6" x14ac:dyDescent="0.25">
      <c r="B26" s="83">
        <v>2016</v>
      </c>
      <c r="D26" s="83">
        <v>2017</v>
      </c>
      <c r="F26" s="83">
        <v>2016</v>
      </c>
    </row>
    <row r="27" spans="2:6" x14ac:dyDescent="0.25">
      <c r="B27" t="s">
        <v>329</v>
      </c>
      <c r="D27" t="s">
        <v>420</v>
      </c>
      <c r="F27" t="s">
        <v>224</v>
      </c>
    </row>
    <row r="28" spans="2:6" x14ac:dyDescent="0.25">
      <c r="B28" s="68" t="s">
        <v>255</v>
      </c>
      <c r="D28" s="68" t="s">
        <v>286</v>
      </c>
      <c r="F28" s="68" t="s">
        <v>114</v>
      </c>
    </row>
    <row r="29" spans="2:6" x14ac:dyDescent="0.25">
      <c r="B29" t="s">
        <v>288</v>
      </c>
      <c r="D29" t="s">
        <v>288</v>
      </c>
      <c r="F29" t="s">
        <v>288</v>
      </c>
    </row>
    <row r="33" spans="1:1" x14ac:dyDescent="0.25">
      <c r="A33" s="74" t="s">
        <v>331</v>
      </c>
    </row>
    <row r="34" spans="1:1" x14ac:dyDescent="0.25">
      <c r="A34" t="s">
        <v>423</v>
      </c>
    </row>
    <row r="35" spans="1:1" x14ac:dyDescent="0.25">
      <c r="A35" t="s">
        <v>332</v>
      </c>
    </row>
    <row r="37" spans="1:1" x14ac:dyDescent="0.25">
      <c r="A37" t="s">
        <v>422</v>
      </c>
    </row>
    <row r="38" spans="1:1" x14ac:dyDescent="0.25">
      <c r="A38" t="s">
        <v>419</v>
      </c>
    </row>
    <row r="40" spans="1:1" x14ac:dyDescent="0.25">
      <c r="A40" t="s">
        <v>421</v>
      </c>
    </row>
    <row r="42" spans="1:1" x14ac:dyDescent="0.25">
      <c r="A42" t="s">
        <v>355</v>
      </c>
    </row>
  </sheetData>
  <hyperlinks>
    <hyperlink ref="D7" r:id="rId1" xr:uid="{00000000-0004-0000-0000-000001000000}"/>
    <hyperlink ref="D14" r:id="rId2" xr:uid="{00000000-0004-0000-0000-000002000000}"/>
    <hyperlink ref="F7" r:id="rId3" xr:uid="{00000000-0004-0000-0000-000003000000}"/>
    <hyperlink ref="F14" r:id="rId4" xr:uid="{00000000-0004-0000-0000-000004000000}"/>
    <hyperlink ref="B21" r:id="rId5" xr:uid="{00000000-0004-0000-0000-000005000000}"/>
    <hyperlink ref="F28" r:id="rId6" xr:uid="{00000000-0004-0000-0000-000006000000}"/>
    <hyperlink ref="B14" r:id="rId7" xr:uid="{00000000-0004-0000-0000-000007000000}"/>
    <hyperlink ref="F21" r:id="rId8" xr:uid="{00000000-0004-0000-0000-000008000000}"/>
    <hyperlink ref="B28" r:id="rId9" xr:uid="{00000000-0004-0000-0000-000009000000}"/>
    <hyperlink ref="D21" r:id="rId10" xr:uid="{00000000-0004-0000-0000-00000A000000}"/>
    <hyperlink ref="D28" r:id="rId11" xr:uid="{00000000-0004-0000-0000-00000B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3"/>
  <sheetViews>
    <sheetView zoomScaleNormal="100" workbookViewId="0">
      <selection sqref="A1:B1048576"/>
    </sheetView>
  </sheetViews>
  <sheetFormatPr defaultRowHeight="15" x14ac:dyDescent="0.25"/>
  <cols>
    <col min="1" max="1" width="77.42578125" bestFit="1" customWidth="1"/>
    <col min="2" max="2" width="12.140625" bestFit="1" customWidth="1"/>
    <col min="3" max="3" width="20.42578125" bestFit="1" customWidth="1"/>
    <col min="4" max="4" width="17.7109375" bestFit="1" customWidth="1"/>
    <col min="5" max="5" width="17.7109375" customWidth="1"/>
    <col min="6" max="6" width="14" bestFit="1" customWidth="1"/>
    <col min="7" max="7" width="21.5703125" bestFit="1" customWidth="1"/>
    <col min="8" max="9" width="12" bestFit="1" customWidth="1"/>
  </cols>
  <sheetData>
    <row r="1" spans="1:2" s="74" customFormat="1" x14ac:dyDescent="0.25">
      <c r="A1" s="74" t="s">
        <v>194</v>
      </c>
      <c r="B1" s="74" t="s">
        <v>195</v>
      </c>
    </row>
    <row r="2" spans="1:2" x14ac:dyDescent="0.25">
      <c r="A2" t="s">
        <v>123</v>
      </c>
      <c r="B2" t="s">
        <v>163</v>
      </c>
    </row>
    <row r="3" spans="1:2" x14ac:dyDescent="0.25">
      <c r="A3" t="s">
        <v>429</v>
      </c>
      <c r="B3" t="s">
        <v>432</v>
      </c>
    </row>
    <row r="4" spans="1:2" x14ac:dyDescent="0.25">
      <c r="A4" t="s">
        <v>430</v>
      </c>
      <c r="B4" t="s">
        <v>431</v>
      </c>
    </row>
    <row r="5" spans="1:2" x14ac:dyDescent="0.25">
      <c r="A5" t="s">
        <v>447</v>
      </c>
      <c r="B5" t="s">
        <v>164</v>
      </c>
    </row>
    <row r="6" spans="1:2" x14ac:dyDescent="0.25">
      <c r="A6" t="s">
        <v>124</v>
      </c>
      <c r="B6" t="s">
        <v>165</v>
      </c>
    </row>
    <row r="7" spans="1:2" x14ac:dyDescent="0.25">
      <c r="A7" t="s">
        <v>125</v>
      </c>
      <c r="B7" t="s">
        <v>166</v>
      </c>
    </row>
    <row r="8" spans="1:2" x14ac:dyDescent="0.25">
      <c r="A8" t="s">
        <v>126</v>
      </c>
      <c r="B8" t="s">
        <v>167</v>
      </c>
    </row>
    <row r="9" spans="1:2" x14ac:dyDescent="0.25">
      <c r="A9" t="s">
        <v>127</v>
      </c>
      <c r="B9" t="s">
        <v>168</v>
      </c>
    </row>
    <row r="10" spans="1:2" x14ac:dyDescent="0.25">
      <c r="A10" t="s">
        <v>128</v>
      </c>
      <c r="B10" t="s">
        <v>169</v>
      </c>
    </row>
    <row r="11" spans="1:2" x14ac:dyDescent="0.25">
      <c r="A11" t="s">
        <v>129</v>
      </c>
      <c r="B11" t="s">
        <v>170</v>
      </c>
    </row>
    <row r="12" spans="1:2" x14ac:dyDescent="0.25">
      <c r="A12" t="s">
        <v>428</v>
      </c>
      <c r="B12" t="s">
        <v>425</v>
      </c>
    </row>
    <row r="13" spans="1:2" x14ac:dyDescent="0.25">
      <c r="A13" t="s">
        <v>427</v>
      </c>
      <c r="B13" t="s">
        <v>426</v>
      </c>
    </row>
    <row r="14" spans="1:2" x14ac:dyDescent="0.25">
      <c r="A14" t="s">
        <v>130</v>
      </c>
      <c r="B14" t="s">
        <v>171</v>
      </c>
    </row>
    <row r="15" spans="1:2" x14ac:dyDescent="0.25">
      <c r="A15" t="s">
        <v>440</v>
      </c>
      <c r="B15" t="s">
        <v>433</v>
      </c>
    </row>
    <row r="16" spans="1:2" x14ac:dyDescent="0.25">
      <c r="A16" t="s">
        <v>441</v>
      </c>
      <c r="B16" t="s">
        <v>434</v>
      </c>
    </row>
    <row r="17" spans="1:2" x14ac:dyDescent="0.25">
      <c r="A17" t="s">
        <v>442</v>
      </c>
      <c r="B17" t="s">
        <v>435</v>
      </c>
    </row>
    <row r="18" spans="1:2" x14ac:dyDescent="0.25">
      <c r="A18" t="s">
        <v>443</v>
      </c>
      <c r="B18" t="s">
        <v>436</v>
      </c>
    </row>
    <row r="19" spans="1:2" x14ac:dyDescent="0.25">
      <c r="A19" t="s">
        <v>131</v>
      </c>
      <c r="B19" t="s">
        <v>172</v>
      </c>
    </row>
    <row r="20" spans="1:2" x14ac:dyDescent="0.25">
      <c r="A20" t="s">
        <v>132</v>
      </c>
      <c r="B20" t="s">
        <v>173</v>
      </c>
    </row>
    <row r="21" spans="1:2" x14ac:dyDescent="0.25">
      <c r="A21" t="s">
        <v>133</v>
      </c>
      <c r="B21" t="s">
        <v>174</v>
      </c>
    </row>
    <row r="22" spans="1:2" x14ac:dyDescent="0.25">
      <c r="A22" t="s">
        <v>134</v>
      </c>
      <c r="B22" t="s">
        <v>175</v>
      </c>
    </row>
    <row r="23" spans="1:2" x14ac:dyDescent="0.25">
      <c r="A23" t="s">
        <v>135</v>
      </c>
      <c r="B23" t="s">
        <v>176</v>
      </c>
    </row>
    <row r="24" spans="1:2" x14ac:dyDescent="0.25">
      <c r="A24" t="s">
        <v>136</v>
      </c>
      <c r="B24" t="s">
        <v>177</v>
      </c>
    </row>
    <row r="25" spans="1:2" x14ac:dyDescent="0.25">
      <c r="A25" t="s">
        <v>137</v>
      </c>
      <c r="B25" t="s">
        <v>178</v>
      </c>
    </row>
    <row r="26" spans="1:2" x14ac:dyDescent="0.25">
      <c r="A26" t="s">
        <v>444</v>
      </c>
      <c r="B26" t="s">
        <v>437</v>
      </c>
    </row>
    <row r="27" spans="1:2" x14ac:dyDescent="0.25">
      <c r="A27" t="s">
        <v>445</v>
      </c>
      <c r="B27" t="s">
        <v>438</v>
      </c>
    </row>
    <row r="28" spans="1:2" x14ac:dyDescent="0.25">
      <c r="A28" t="s">
        <v>446</v>
      </c>
      <c r="B28" t="s">
        <v>439</v>
      </c>
    </row>
    <row r="29" spans="1:2" x14ac:dyDescent="0.25">
      <c r="A29" t="s">
        <v>138</v>
      </c>
      <c r="B29" t="s">
        <v>179</v>
      </c>
    </row>
    <row r="30" spans="1:2" x14ac:dyDescent="0.25">
      <c r="A30" t="s">
        <v>139</v>
      </c>
      <c r="B30" t="s">
        <v>180</v>
      </c>
    </row>
    <row r="31" spans="1:2" x14ac:dyDescent="0.25">
      <c r="A31" t="s">
        <v>140</v>
      </c>
      <c r="B31" t="s">
        <v>181</v>
      </c>
    </row>
    <row r="32" spans="1:2" x14ac:dyDescent="0.25">
      <c r="A32" t="s">
        <v>141</v>
      </c>
      <c r="B32" t="s">
        <v>182</v>
      </c>
    </row>
    <row r="33" spans="1:2" x14ac:dyDescent="0.25">
      <c r="A33" t="s">
        <v>142</v>
      </c>
      <c r="B33" t="s">
        <v>183</v>
      </c>
    </row>
    <row r="34" spans="1:2" x14ac:dyDescent="0.25">
      <c r="A34" t="s">
        <v>143</v>
      </c>
      <c r="B34" t="s">
        <v>184</v>
      </c>
    </row>
    <row r="35" spans="1:2" x14ac:dyDescent="0.25">
      <c r="A35" t="s">
        <v>144</v>
      </c>
      <c r="B35" t="s">
        <v>185</v>
      </c>
    </row>
    <row r="36" spans="1:2" x14ac:dyDescent="0.25">
      <c r="A36" t="s">
        <v>145</v>
      </c>
      <c r="B36" t="s">
        <v>186</v>
      </c>
    </row>
    <row r="37" spans="1:2" x14ac:dyDescent="0.25">
      <c r="A37" t="s">
        <v>146</v>
      </c>
      <c r="B37" t="s">
        <v>187</v>
      </c>
    </row>
    <row r="38" spans="1:2" x14ac:dyDescent="0.25">
      <c r="A38" t="s">
        <v>147</v>
      </c>
      <c r="B38" t="s">
        <v>188</v>
      </c>
    </row>
    <row r="39" spans="1:2" x14ac:dyDescent="0.25">
      <c r="A39" t="s">
        <v>148</v>
      </c>
      <c r="B39" t="s">
        <v>189</v>
      </c>
    </row>
    <row r="40" spans="1:2" x14ac:dyDescent="0.25">
      <c r="A40" t="s">
        <v>149</v>
      </c>
      <c r="B40" t="s">
        <v>190</v>
      </c>
    </row>
    <row r="41" spans="1:2" x14ac:dyDescent="0.25">
      <c r="A41" t="s">
        <v>150</v>
      </c>
      <c r="B41" t="s">
        <v>191</v>
      </c>
    </row>
    <row r="42" spans="1:2" x14ac:dyDescent="0.25">
      <c r="A42" t="s">
        <v>151</v>
      </c>
      <c r="B42" t="s">
        <v>192</v>
      </c>
    </row>
    <row r="43" spans="1:2" x14ac:dyDescent="0.2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81"/>
  <sheetViews>
    <sheetView topLeftCell="A249" zoomScale="85" zoomScaleNormal="85" workbookViewId="0">
      <selection activeCell="B114" sqref="B114"/>
    </sheetView>
  </sheetViews>
  <sheetFormatPr defaultRowHeight="15" x14ac:dyDescent="0.25"/>
  <cols>
    <col min="1" max="1" width="65.7109375" bestFit="1" customWidth="1"/>
    <col min="2" max="2" width="11.5703125" bestFit="1" customWidth="1"/>
    <col min="3" max="3" width="46.140625" customWidth="1"/>
    <col min="4" max="4" width="23.5703125" bestFit="1" customWidth="1"/>
    <col min="5" max="5" width="48.5703125" customWidth="1"/>
    <col min="6" max="6" width="60.42578125" customWidth="1"/>
  </cols>
  <sheetData>
    <row r="1" spans="1:6" ht="18.75" x14ac:dyDescent="0.3">
      <c r="A1" s="146" t="s">
        <v>0</v>
      </c>
      <c r="B1" s="147"/>
      <c r="C1" s="147"/>
      <c r="D1" s="147"/>
      <c r="E1" s="147"/>
      <c r="F1" s="148"/>
    </row>
    <row r="2" spans="1:6" x14ac:dyDescent="0.2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25">
      <c r="A3" s="5" t="s">
        <v>6</v>
      </c>
      <c r="B3" s="2" t="s">
        <v>7</v>
      </c>
      <c r="C3" s="21"/>
      <c r="D3" s="21"/>
      <c r="E3" s="21"/>
      <c r="F3" s="6"/>
    </row>
    <row r="4" spans="1:6" x14ac:dyDescent="0.25">
      <c r="A4" s="7" t="s">
        <v>153</v>
      </c>
      <c r="B4" s="132">
        <f>graphs_nrel!U5</f>
        <v>0.39285714285714285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25">
      <c r="A5" s="7" t="s">
        <v>154</v>
      </c>
      <c r="B5" s="132">
        <f>graphs_nrel!U6</f>
        <v>4.7619047619047616E-2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25">
      <c r="A6" s="7" t="s">
        <v>155</v>
      </c>
      <c r="B6" s="132">
        <f>graphs_nrel!U7</f>
        <v>8.3333333333333329E-2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25">
      <c r="A7" s="7" t="s">
        <v>156</v>
      </c>
      <c r="B7" s="132">
        <f>graphs_nrel!U8</f>
        <v>0.14285714285714285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25">
      <c r="A8" s="7" t="s">
        <v>157</v>
      </c>
      <c r="B8" s="132">
        <f>graphs_nrel!U9</f>
        <v>0.13095238095238096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25">
      <c r="A9" s="7" t="s">
        <v>158</v>
      </c>
      <c r="B9" s="132">
        <f>graphs_nrel!U10</f>
        <v>5.9523809523809521E-2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25">
      <c r="A10" s="7" t="s">
        <v>159</v>
      </c>
      <c r="B10" s="132">
        <f>graphs_nrel!U11</f>
        <v>4.7619047619047616E-2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25">
      <c r="A11" s="7" t="s">
        <v>160</v>
      </c>
      <c r="B11" s="132">
        <f>graphs_nrel!U12</f>
        <v>2.3809523809523808E-2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25">
      <c r="A12" s="7" t="s">
        <v>10</v>
      </c>
      <c r="B12" s="132">
        <f>graphs_nrel!U13</f>
        <v>2.3809523809523808E-2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5.75" thickBot="1" x14ac:dyDescent="0.3">
      <c r="A13" s="59" t="s">
        <v>161</v>
      </c>
      <c r="B13" s="132">
        <f>graphs_nrel!U14</f>
        <v>4.7619047619047616E-2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25">
      <c r="A14" s="11" t="s">
        <v>8</v>
      </c>
      <c r="B14" s="133"/>
      <c r="C14" s="13"/>
      <c r="D14" s="129"/>
      <c r="E14" s="13"/>
      <c r="F14" s="14"/>
    </row>
    <row r="15" spans="1:6" s="76" customFormat="1" x14ac:dyDescent="0.25">
      <c r="A15" s="7" t="s">
        <v>257</v>
      </c>
      <c r="B15" s="134">
        <f>graphs_nrel!R23</f>
        <v>0.53533333333333433</v>
      </c>
      <c r="C15" s="8" t="str">
        <f>'OECD Mapping'!A29</f>
        <v>D41T43: Construction</v>
      </c>
      <c r="D15" s="130" t="str">
        <f>'OECD Mapping'!B29</f>
        <v>ISIC 41T43</v>
      </c>
      <c r="E15" s="94" t="s">
        <v>198</v>
      </c>
      <c r="F15" s="16" t="s">
        <v>114</v>
      </c>
    </row>
    <row r="16" spans="1:6" s="91" customFormat="1" ht="15.75" thickBot="1" x14ac:dyDescent="0.3">
      <c r="A16" s="17" t="s">
        <v>258</v>
      </c>
      <c r="B16" s="134">
        <f>graphs_nrel!R24</f>
        <v>0.46466666666666567</v>
      </c>
      <c r="C16" s="9" t="str">
        <f>'OECD Mapping'!A20</f>
        <v>D26: Computer, electronic and optical products</v>
      </c>
      <c r="D16" s="131" t="str">
        <f>'OECD Mapping'!B20</f>
        <v>ISIC 26</v>
      </c>
      <c r="E16" s="98" t="s">
        <v>198</v>
      </c>
      <c r="F16" s="19" t="s">
        <v>114</v>
      </c>
    </row>
    <row r="17" spans="1:6" ht="15.75" thickBot="1" x14ac:dyDescent="0.3"/>
    <row r="18" spans="1:6" ht="19.5" thickBot="1" x14ac:dyDescent="0.35">
      <c r="A18" s="142" t="s">
        <v>9</v>
      </c>
      <c r="B18" s="143"/>
      <c r="C18" s="143"/>
      <c r="D18" s="144"/>
      <c r="E18" s="144"/>
      <c r="F18" s="145"/>
    </row>
    <row r="19" spans="1:6" x14ac:dyDescent="0.2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2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25">
      <c r="A21" s="20" t="s">
        <v>237</v>
      </c>
      <c r="B21" s="15"/>
      <c r="C21" s="21"/>
      <c r="D21" s="21"/>
      <c r="E21" s="94"/>
      <c r="F21" s="58"/>
    </row>
    <row r="22" spans="1:6" x14ac:dyDescent="0.25">
      <c r="A22" s="20" t="s">
        <v>259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305</v>
      </c>
      <c r="F22" s="16"/>
    </row>
    <row r="23" spans="1:6" x14ac:dyDescent="0.25">
      <c r="A23" s="20" t="s">
        <v>260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305</v>
      </c>
      <c r="F23" s="16"/>
    </row>
    <row r="24" spans="1:6" x14ac:dyDescent="0.25">
      <c r="A24" s="20" t="s">
        <v>261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305</v>
      </c>
      <c r="F24" s="16"/>
    </row>
    <row r="25" spans="1:6" x14ac:dyDescent="0.25">
      <c r="A25" s="20" t="s">
        <v>262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305</v>
      </c>
      <c r="F25" s="16"/>
    </row>
    <row r="26" spans="1:6" x14ac:dyDescent="0.25">
      <c r="A26" s="20" t="s">
        <v>263</v>
      </c>
      <c r="B26" s="15">
        <v>0.70633337006146968</v>
      </c>
      <c r="C26" s="21"/>
      <c r="D26" s="21"/>
      <c r="E26" s="94"/>
      <c r="F26" s="16"/>
    </row>
    <row r="27" spans="1:6" x14ac:dyDescent="0.25">
      <c r="A27" s="20" t="s">
        <v>118</v>
      </c>
      <c r="B27" s="15"/>
      <c r="C27" s="21"/>
      <c r="D27" s="21"/>
      <c r="E27" s="94"/>
      <c r="F27" s="16"/>
    </row>
    <row r="28" spans="1:6" x14ac:dyDescent="0.25">
      <c r="A28" s="20" t="s">
        <v>228</v>
      </c>
      <c r="B28" s="15"/>
      <c r="C28" s="21"/>
      <c r="D28" s="21"/>
      <c r="E28" s="94"/>
      <c r="F28" s="16"/>
    </row>
    <row r="29" spans="1:6" x14ac:dyDescent="0.25">
      <c r="A29" s="20" t="s">
        <v>264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305</v>
      </c>
      <c r="F29" s="16"/>
    </row>
    <row r="30" spans="1:6" x14ac:dyDescent="0.25">
      <c r="A30" s="20" t="s">
        <v>265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305</v>
      </c>
      <c r="F30" s="16"/>
    </row>
    <row r="31" spans="1:6" x14ac:dyDescent="0.25">
      <c r="A31" s="20" t="s">
        <v>266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305</v>
      </c>
      <c r="F31" s="16"/>
    </row>
    <row r="32" spans="1:6" x14ac:dyDescent="0.25">
      <c r="A32" s="20" t="s">
        <v>267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305</v>
      </c>
      <c r="F32" s="6"/>
    </row>
    <row r="33" spans="1:6" x14ac:dyDescent="0.25">
      <c r="A33" s="20" t="s">
        <v>268</v>
      </c>
      <c r="B33" s="15">
        <v>0.14801120473020407</v>
      </c>
      <c r="C33" s="8"/>
      <c r="D33" s="8"/>
      <c r="E33" s="94"/>
      <c r="F33" s="16"/>
    </row>
    <row r="34" spans="1:6" x14ac:dyDescent="0.25">
      <c r="A34" s="20" t="s">
        <v>231</v>
      </c>
      <c r="B34" s="15"/>
      <c r="C34" s="8"/>
      <c r="D34" s="8"/>
      <c r="E34" s="94"/>
      <c r="F34" s="16"/>
    </row>
    <row r="35" spans="1:6" x14ac:dyDescent="0.25">
      <c r="A35" s="20" t="s">
        <v>269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305</v>
      </c>
      <c r="F35" s="6"/>
    </row>
    <row r="36" spans="1:6" x14ac:dyDescent="0.25">
      <c r="A36" s="20" t="s">
        <v>270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305</v>
      </c>
      <c r="F36" s="6"/>
    </row>
    <row r="37" spans="1:6" x14ac:dyDescent="0.25">
      <c r="A37" s="20" t="s">
        <v>236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305</v>
      </c>
      <c r="F37" s="6"/>
    </row>
    <row r="38" spans="1:6" x14ac:dyDescent="0.25">
      <c r="A38" s="20" t="s">
        <v>271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305</v>
      </c>
      <c r="F38" s="6"/>
    </row>
    <row r="39" spans="1:6" x14ac:dyDescent="0.25">
      <c r="A39" s="20" t="s">
        <v>272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305</v>
      </c>
      <c r="F39" s="6"/>
    </row>
    <row r="40" spans="1:6" x14ac:dyDescent="0.25">
      <c r="A40" s="20" t="s">
        <v>273</v>
      </c>
      <c r="B40" s="15">
        <v>6.9859401097753071E-2</v>
      </c>
      <c r="C40" s="21"/>
      <c r="D40" s="21"/>
      <c r="E40" s="21"/>
      <c r="F40" s="6"/>
    </row>
    <row r="41" spans="1:6" x14ac:dyDescent="0.25">
      <c r="A41" s="20" t="s">
        <v>274</v>
      </c>
      <c r="B41" s="15"/>
      <c r="C41" s="21"/>
      <c r="D41" s="21"/>
      <c r="E41" s="21"/>
      <c r="F41" s="6"/>
    </row>
    <row r="42" spans="1:6" x14ac:dyDescent="0.25">
      <c r="A42" s="20" t="s">
        <v>275</v>
      </c>
      <c r="B42" s="15"/>
      <c r="C42" s="21"/>
      <c r="D42" s="21"/>
      <c r="E42" s="21"/>
      <c r="F42" s="6"/>
    </row>
    <row r="43" spans="1:6" x14ac:dyDescent="0.25">
      <c r="A43" s="20" t="s">
        <v>276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305</v>
      </c>
      <c r="F43" s="6"/>
    </row>
    <row r="44" spans="1:6" x14ac:dyDescent="0.25">
      <c r="A44" s="20" t="s">
        <v>277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305</v>
      </c>
      <c r="F44" s="6"/>
    </row>
    <row r="45" spans="1:6" x14ac:dyDescent="0.25">
      <c r="A45" s="20" t="s">
        <v>278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305</v>
      </c>
      <c r="F45" s="6"/>
    </row>
    <row r="46" spans="1:6" x14ac:dyDescent="0.25">
      <c r="A46" s="20" t="s">
        <v>279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305</v>
      </c>
      <c r="F46" s="6"/>
    </row>
    <row r="47" spans="1:6" x14ac:dyDescent="0.25">
      <c r="A47" s="20" t="s">
        <v>280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305</v>
      </c>
      <c r="F47" s="6"/>
    </row>
    <row r="48" spans="1:6" x14ac:dyDescent="0.25">
      <c r="A48" s="20" t="s">
        <v>281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305</v>
      </c>
      <c r="F48" s="6"/>
    </row>
    <row r="49" spans="1:6" x14ac:dyDescent="0.25">
      <c r="A49" s="20" t="s">
        <v>282</v>
      </c>
      <c r="B49" s="15">
        <v>2.6344325694184541E-2</v>
      </c>
      <c r="C49" s="21"/>
      <c r="D49" s="21"/>
      <c r="E49" s="21"/>
      <c r="F49" s="6"/>
    </row>
    <row r="50" spans="1:6" x14ac:dyDescent="0.25">
      <c r="A50" s="20" t="s">
        <v>283</v>
      </c>
      <c r="B50" s="15">
        <v>0.24421493152214169</v>
      </c>
      <c r="C50" s="21"/>
      <c r="D50" s="21"/>
      <c r="E50" s="21"/>
      <c r="F50" s="6"/>
    </row>
    <row r="51" spans="1:6" x14ac:dyDescent="0.25">
      <c r="A51" s="20" t="s">
        <v>284</v>
      </c>
      <c r="B51" s="15">
        <v>0.95054830158361137</v>
      </c>
      <c r="C51" s="21"/>
      <c r="D51" s="21"/>
      <c r="E51" s="21"/>
      <c r="F51" s="6"/>
    </row>
    <row r="52" spans="1:6" x14ac:dyDescent="0.25">
      <c r="A52" s="20" t="s">
        <v>285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305</v>
      </c>
      <c r="F52" s="6"/>
    </row>
    <row r="53" spans="1:6" ht="15.75" thickBot="1" x14ac:dyDescent="0.3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25">
      <c r="A54" s="11" t="s">
        <v>8</v>
      </c>
      <c r="B54" s="12"/>
      <c r="C54" s="13"/>
      <c r="D54" s="13"/>
      <c r="E54" s="13"/>
      <c r="F54" s="14"/>
    </row>
    <row r="55" spans="1:6" x14ac:dyDescent="0.25">
      <c r="A55" s="20" t="s">
        <v>65</v>
      </c>
      <c r="B55" s="21"/>
      <c r="C55" s="21"/>
      <c r="D55" s="21"/>
      <c r="E55" s="21"/>
      <c r="F55" s="6"/>
    </row>
    <row r="56" spans="1:6" x14ac:dyDescent="0.25">
      <c r="A56" s="20" t="s">
        <v>289</v>
      </c>
      <c r="B56" s="21"/>
      <c r="C56" s="21"/>
      <c r="D56" s="21"/>
      <c r="E56" s="21"/>
      <c r="F56" s="6"/>
    </row>
    <row r="57" spans="1:6" x14ac:dyDescent="0.25">
      <c r="A57" s="20" t="s">
        <v>290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305</v>
      </c>
      <c r="F57" s="6"/>
    </row>
    <row r="58" spans="1:6" x14ac:dyDescent="0.25">
      <c r="A58" s="20" t="s">
        <v>291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305</v>
      </c>
      <c r="F58" s="6"/>
    </row>
    <row r="59" spans="1:6" x14ac:dyDescent="0.25">
      <c r="A59" s="20" t="s">
        <v>292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305</v>
      </c>
      <c r="F59" s="6"/>
    </row>
    <row r="60" spans="1:6" x14ac:dyDescent="0.25">
      <c r="A60" s="20" t="s">
        <v>293</v>
      </c>
      <c r="B60" s="15">
        <v>0.10023479013176176</v>
      </c>
      <c r="C60" s="21"/>
      <c r="D60" s="21"/>
      <c r="E60" s="21"/>
      <c r="F60" s="6"/>
    </row>
    <row r="61" spans="1:6" x14ac:dyDescent="0.25">
      <c r="A61" s="20" t="s">
        <v>105</v>
      </c>
      <c r="B61" s="15"/>
      <c r="C61" s="21"/>
      <c r="D61" s="21"/>
      <c r="E61" s="21"/>
      <c r="F61" s="6"/>
    </row>
    <row r="62" spans="1:6" x14ac:dyDescent="0.25">
      <c r="A62" s="20" t="s">
        <v>294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305</v>
      </c>
      <c r="F62" s="6"/>
    </row>
    <row r="63" spans="1:6" x14ac:dyDescent="0.25">
      <c r="A63" s="20" t="s">
        <v>295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305</v>
      </c>
      <c r="F63" s="6"/>
    </row>
    <row r="64" spans="1:6" x14ac:dyDescent="0.25">
      <c r="A64" s="20" t="s">
        <v>296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305</v>
      </c>
      <c r="F64" s="6"/>
    </row>
    <row r="65" spans="1:6" x14ac:dyDescent="0.25">
      <c r="A65" s="20" t="s">
        <v>297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305</v>
      </c>
      <c r="F65" s="6"/>
    </row>
    <row r="66" spans="1:6" x14ac:dyDescent="0.25">
      <c r="A66" s="20" t="s">
        <v>298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305</v>
      </c>
      <c r="F66" s="6"/>
    </row>
    <row r="67" spans="1:6" x14ac:dyDescent="0.25">
      <c r="A67" s="20" t="s">
        <v>299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305</v>
      </c>
      <c r="F67" s="6"/>
    </row>
    <row r="68" spans="1:6" x14ac:dyDescent="0.25">
      <c r="A68" s="20" t="s">
        <v>300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305</v>
      </c>
      <c r="F68" s="6"/>
    </row>
    <row r="69" spans="1:6" x14ac:dyDescent="0.25">
      <c r="A69" s="20" t="s">
        <v>301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305</v>
      </c>
      <c r="F69" s="6"/>
    </row>
    <row r="70" spans="1:6" x14ac:dyDescent="0.25">
      <c r="A70" s="20" t="s">
        <v>302</v>
      </c>
      <c r="B70" s="15">
        <v>0.8596117281651654</v>
      </c>
      <c r="C70" s="21"/>
      <c r="D70" s="21"/>
      <c r="E70" s="21"/>
      <c r="F70" s="6"/>
    </row>
    <row r="71" spans="1:6" x14ac:dyDescent="0.2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305</v>
      </c>
      <c r="F71" s="6"/>
    </row>
    <row r="72" spans="1:6" x14ac:dyDescent="0.25">
      <c r="A72" s="20" t="s">
        <v>303</v>
      </c>
      <c r="B72" s="15">
        <v>0</v>
      </c>
      <c r="C72" s="21"/>
      <c r="D72" s="21"/>
      <c r="E72" s="21"/>
      <c r="F72" s="6"/>
    </row>
    <row r="73" spans="1:6" ht="15.75" thickBot="1" x14ac:dyDescent="0.3">
      <c r="A73" s="24" t="s">
        <v>304</v>
      </c>
      <c r="B73" s="18">
        <v>1</v>
      </c>
      <c r="C73" s="25"/>
      <c r="D73" s="25"/>
      <c r="E73" s="25"/>
      <c r="F73" s="10"/>
    </row>
    <row r="74" spans="1:6" ht="15.75" thickBot="1" x14ac:dyDescent="0.3"/>
    <row r="75" spans="1:6" ht="18.75" x14ac:dyDescent="0.3">
      <c r="A75" s="146" t="s">
        <v>12</v>
      </c>
      <c r="B75" s="147"/>
      <c r="C75" s="147"/>
      <c r="D75" s="149"/>
      <c r="E75" s="149"/>
      <c r="F75" s="148"/>
    </row>
    <row r="76" spans="1:6" x14ac:dyDescent="0.2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25">
      <c r="A77" s="5" t="s">
        <v>6</v>
      </c>
      <c r="B77" s="2" t="s">
        <v>7</v>
      </c>
    </row>
    <row r="78" spans="1:6" x14ac:dyDescent="0.25">
      <c r="A78" s="7" t="s">
        <v>14</v>
      </c>
      <c r="C78" s="2"/>
      <c r="D78" s="3"/>
      <c r="E78" s="3"/>
      <c r="F78" s="16" t="s">
        <v>15</v>
      </c>
    </row>
    <row r="79" spans="1:6" x14ac:dyDescent="0.2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225</v>
      </c>
      <c r="F79" s="16" t="s">
        <v>15</v>
      </c>
    </row>
    <row r="80" spans="1:6" x14ac:dyDescent="0.2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225</v>
      </c>
      <c r="F80" s="16" t="s">
        <v>15</v>
      </c>
    </row>
    <row r="81" spans="1:6" x14ac:dyDescent="0.2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225</v>
      </c>
      <c r="F81" s="16" t="s">
        <v>15</v>
      </c>
    </row>
    <row r="82" spans="1:6" x14ac:dyDescent="0.2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2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2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225</v>
      </c>
      <c r="F84" s="16" t="s">
        <v>15</v>
      </c>
    </row>
    <row r="85" spans="1:6" x14ac:dyDescent="0.2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225</v>
      </c>
      <c r="F85" s="16" t="s">
        <v>15</v>
      </c>
    </row>
    <row r="86" spans="1:6" x14ac:dyDescent="0.2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2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2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2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225</v>
      </c>
      <c r="F89" s="16" t="s">
        <v>15</v>
      </c>
    </row>
    <row r="90" spans="1:6" x14ac:dyDescent="0.2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225</v>
      </c>
      <c r="F90" s="16" t="s">
        <v>15</v>
      </c>
    </row>
    <row r="91" spans="1:6" x14ac:dyDescent="0.2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225</v>
      </c>
      <c r="F91" s="16" t="s">
        <v>15</v>
      </c>
    </row>
    <row r="92" spans="1:6" x14ac:dyDescent="0.2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225</v>
      </c>
      <c r="F92" s="16" t="s">
        <v>15</v>
      </c>
    </row>
    <row r="93" spans="1:6" x14ac:dyDescent="0.2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225</v>
      </c>
      <c r="F93" s="16" t="s">
        <v>15</v>
      </c>
    </row>
    <row r="94" spans="1:6" x14ac:dyDescent="0.2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225</v>
      </c>
      <c r="F94" s="16" t="s">
        <v>15</v>
      </c>
    </row>
    <row r="95" spans="1:6" x14ac:dyDescent="0.2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225</v>
      </c>
      <c r="F95" s="16" t="s">
        <v>15</v>
      </c>
    </row>
    <row r="96" spans="1:6" x14ac:dyDescent="0.2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225</v>
      </c>
      <c r="F96" s="16" t="s">
        <v>15</v>
      </c>
    </row>
    <row r="97" spans="1:6" x14ac:dyDescent="0.2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5.75" thickBot="1" x14ac:dyDescent="0.3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25">
      <c r="A99" s="11" t="s">
        <v>8</v>
      </c>
      <c r="B99" s="12"/>
      <c r="C99" s="38"/>
      <c r="D99" s="39"/>
      <c r="E99" s="39"/>
      <c r="F99" s="14"/>
    </row>
    <row r="100" spans="1:6" x14ac:dyDescent="0.2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225</v>
      </c>
      <c r="F100" s="16" t="s">
        <v>15</v>
      </c>
    </row>
    <row r="101" spans="1:6" x14ac:dyDescent="0.2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225</v>
      </c>
      <c r="F101" s="16" t="s">
        <v>15</v>
      </c>
    </row>
    <row r="102" spans="1:6" x14ac:dyDescent="0.2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225</v>
      </c>
      <c r="F102" s="16" t="s">
        <v>15</v>
      </c>
    </row>
    <row r="103" spans="1:6" ht="15.75" thickBot="1" x14ac:dyDescent="0.3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25">
      <c r="A104" s="11" t="s">
        <v>38</v>
      </c>
      <c r="B104" s="12"/>
      <c r="C104" s="38"/>
      <c r="D104" s="39"/>
      <c r="E104" s="39"/>
      <c r="F104" s="14"/>
    </row>
    <row r="105" spans="1:6" x14ac:dyDescent="0.2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225</v>
      </c>
      <c r="F105" s="16" t="s">
        <v>15</v>
      </c>
    </row>
    <row r="106" spans="1:6" x14ac:dyDescent="0.2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225</v>
      </c>
      <c r="F106" s="16" t="s">
        <v>15</v>
      </c>
    </row>
    <row r="107" spans="1:6" x14ac:dyDescent="0.2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225</v>
      </c>
      <c r="F107" s="16" t="s">
        <v>15</v>
      </c>
    </row>
    <row r="108" spans="1:6" ht="15.75" thickBot="1" x14ac:dyDescent="0.3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5.75" thickBot="1" x14ac:dyDescent="0.3"/>
    <row r="110" spans="1:6" ht="18.75" x14ac:dyDescent="0.3">
      <c r="A110" s="146" t="s">
        <v>41</v>
      </c>
      <c r="B110" s="147"/>
      <c r="C110" s="147"/>
      <c r="D110" s="149"/>
      <c r="E110" s="149"/>
      <c r="F110" s="148"/>
    </row>
    <row r="111" spans="1:6" x14ac:dyDescent="0.2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2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25">
      <c r="A113" s="7" t="s">
        <v>14</v>
      </c>
    </row>
    <row r="114" spans="1:6" x14ac:dyDescent="0.2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306</v>
      </c>
      <c r="F114" s="16" t="s">
        <v>42</v>
      </c>
    </row>
    <row r="115" spans="1:6" x14ac:dyDescent="0.2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306</v>
      </c>
      <c r="F115" s="16" t="s">
        <v>42</v>
      </c>
    </row>
    <row r="116" spans="1:6" x14ac:dyDescent="0.2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306</v>
      </c>
      <c r="F116" s="16" t="s">
        <v>42</v>
      </c>
    </row>
    <row r="117" spans="1:6" x14ac:dyDescent="0.2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2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2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306</v>
      </c>
      <c r="F119" s="16" t="s">
        <v>42</v>
      </c>
    </row>
    <row r="120" spans="1:6" x14ac:dyDescent="0.2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306</v>
      </c>
      <c r="F120" s="16" t="s">
        <v>42</v>
      </c>
    </row>
    <row r="121" spans="1:6" x14ac:dyDescent="0.2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306</v>
      </c>
      <c r="F121" s="16" t="s">
        <v>42</v>
      </c>
    </row>
    <row r="122" spans="1:6" x14ac:dyDescent="0.2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2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2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2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306</v>
      </c>
      <c r="F125" s="16" t="s">
        <v>42</v>
      </c>
    </row>
    <row r="126" spans="1:6" x14ac:dyDescent="0.2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306</v>
      </c>
      <c r="F126" s="16" t="s">
        <v>42</v>
      </c>
    </row>
    <row r="127" spans="1:6" x14ac:dyDescent="0.2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306</v>
      </c>
      <c r="F127" s="16" t="s">
        <v>42</v>
      </c>
    </row>
    <row r="128" spans="1:6" x14ac:dyDescent="0.2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306</v>
      </c>
      <c r="F128" s="16" t="s">
        <v>42</v>
      </c>
    </row>
    <row r="129" spans="1:6" x14ac:dyDescent="0.2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306</v>
      </c>
      <c r="F129" s="16" t="s">
        <v>42</v>
      </c>
    </row>
    <row r="130" spans="1:6" x14ac:dyDescent="0.2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306</v>
      </c>
      <c r="F130" s="16" t="s">
        <v>42</v>
      </c>
    </row>
    <row r="131" spans="1:6" x14ac:dyDescent="0.2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2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5.75" thickBot="1" x14ac:dyDescent="0.3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2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2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306</v>
      </c>
      <c r="F135" s="16" t="s">
        <v>42</v>
      </c>
    </row>
    <row r="136" spans="1:6" x14ac:dyDescent="0.2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306</v>
      </c>
      <c r="F136" s="16" t="s">
        <v>42</v>
      </c>
    </row>
    <row r="137" spans="1:6" x14ac:dyDescent="0.2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306</v>
      </c>
      <c r="F137" s="16" t="s">
        <v>42</v>
      </c>
    </row>
    <row r="138" spans="1:6" ht="15.75" thickBot="1" x14ac:dyDescent="0.3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25">
      <c r="A139" s="11" t="s">
        <v>38</v>
      </c>
      <c r="B139" s="12"/>
      <c r="C139" s="38"/>
      <c r="D139" s="39"/>
      <c r="E139" s="39"/>
      <c r="F139" s="14"/>
    </row>
    <row r="140" spans="1:6" x14ac:dyDescent="0.2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306</v>
      </c>
      <c r="F140" s="16" t="s">
        <v>42</v>
      </c>
    </row>
    <row r="141" spans="1:6" x14ac:dyDescent="0.2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306</v>
      </c>
      <c r="F141" s="16" t="s">
        <v>42</v>
      </c>
    </row>
    <row r="142" spans="1:6" x14ac:dyDescent="0.2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306</v>
      </c>
      <c r="F142" s="16" t="s">
        <v>42</v>
      </c>
    </row>
    <row r="143" spans="1:6" ht="15.75" thickBot="1" x14ac:dyDescent="0.3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5.75" thickBot="1" x14ac:dyDescent="0.3"/>
    <row r="145" spans="1:6" ht="18.75" x14ac:dyDescent="0.3">
      <c r="A145" s="142" t="s">
        <v>52</v>
      </c>
      <c r="B145" s="143"/>
      <c r="C145" s="143"/>
      <c r="D145" s="144"/>
      <c r="E145" s="144"/>
      <c r="F145" s="145"/>
    </row>
    <row r="146" spans="1:6" x14ac:dyDescent="0.2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2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25">
      <c r="A148" s="7" t="s">
        <v>53</v>
      </c>
      <c r="B148" s="57"/>
      <c r="C148" s="21"/>
      <c r="D148" s="22"/>
      <c r="E148" s="22"/>
      <c r="F148" s="6"/>
    </row>
    <row r="149" spans="1:6" x14ac:dyDescent="0.2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2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2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2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2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2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2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2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2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5.75" thickBot="1" x14ac:dyDescent="0.3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25">
      <c r="A159" s="11" t="s">
        <v>8</v>
      </c>
      <c r="B159" s="62"/>
      <c r="C159" s="62"/>
      <c r="D159" s="62"/>
      <c r="E159" s="62"/>
      <c r="F159" s="14"/>
    </row>
    <row r="160" spans="1:6" ht="15.75" thickBot="1" x14ac:dyDescent="0.3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25">
      <c r="A161" s="11" t="s">
        <v>38</v>
      </c>
      <c r="B161" s="62"/>
      <c r="C161" s="62"/>
      <c r="D161" s="62"/>
      <c r="E161" s="62"/>
      <c r="F161" s="14"/>
    </row>
    <row r="162" spans="1:6" ht="15.75" thickBot="1" x14ac:dyDescent="0.3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5.75" thickBot="1" x14ac:dyDescent="0.3"/>
    <row r="164" spans="1:6" ht="18.75" x14ac:dyDescent="0.3">
      <c r="A164" s="142" t="s">
        <v>71</v>
      </c>
      <c r="B164" s="143"/>
      <c r="C164" s="143"/>
      <c r="D164" s="144"/>
      <c r="E164" s="144"/>
      <c r="F164" s="145"/>
    </row>
    <row r="165" spans="1:6" x14ac:dyDescent="0.2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2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25">
      <c r="A167" s="65" t="s">
        <v>72</v>
      </c>
      <c r="C167" s="66"/>
      <c r="D167" s="66"/>
      <c r="E167" s="66"/>
      <c r="F167" s="67" t="s">
        <v>73</v>
      </c>
    </row>
    <row r="168" spans="1:6" x14ac:dyDescent="0.2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307</v>
      </c>
      <c r="F168" s="68" t="s">
        <v>73</v>
      </c>
    </row>
    <row r="169" spans="1:6" x14ac:dyDescent="0.2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307</v>
      </c>
      <c r="F169" s="68" t="s">
        <v>73</v>
      </c>
    </row>
    <row r="170" spans="1:6" x14ac:dyDescent="0.2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2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2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307</v>
      </c>
      <c r="F172" s="68" t="s">
        <v>73</v>
      </c>
    </row>
    <row r="173" spans="1:6" x14ac:dyDescent="0.2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2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2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307</v>
      </c>
      <c r="F175" s="68" t="s">
        <v>73</v>
      </c>
    </row>
    <row r="176" spans="1:6" x14ac:dyDescent="0.2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307</v>
      </c>
      <c r="F176" s="68" t="s">
        <v>73</v>
      </c>
    </row>
    <row r="177" spans="1:6" x14ac:dyDescent="0.2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307</v>
      </c>
      <c r="F177" s="68" t="s">
        <v>73</v>
      </c>
    </row>
    <row r="178" spans="1:6" x14ac:dyDescent="0.2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307</v>
      </c>
      <c r="F178" s="68" t="s">
        <v>73</v>
      </c>
    </row>
    <row r="179" spans="1:6" x14ac:dyDescent="0.2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307</v>
      </c>
      <c r="F179" s="68" t="s">
        <v>73</v>
      </c>
    </row>
    <row r="180" spans="1:6" x14ac:dyDescent="0.2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307</v>
      </c>
      <c r="F180" s="68" t="s">
        <v>73</v>
      </c>
    </row>
    <row r="181" spans="1:6" x14ac:dyDescent="0.2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307</v>
      </c>
      <c r="F181" s="68" t="s">
        <v>73</v>
      </c>
    </row>
    <row r="182" spans="1:6" x14ac:dyDescent="0.2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2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2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307</v>
      </c>
      <c r="F184" s="68" t="s">
        <v>73</v>
      </c>
    </row>
    <row r="185" spans="1:6" x14ac:dyDescent="0.2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307</v>
      </c>
      <c r="F185" s="68" t="s">
        <v>73</v>
      </c>
    </row>
    <row r="186" spans="1:6" x14ac:dyDescent="0.2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307</v>
      </c>
      <c r="F186" s="68" t="s">
        <v>73</v>
      </c>
    </row>
    <row r="187" spans="1:6" x14ac:dyDescent="0.2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307</v>
      </c>
      <c r="F187" s="68" t="s">
        <v>73</v>
      </c>
    </row>
    <row r="188" spans="1:6" x14ac:dyDescent="0.2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307</v>
      </c>
      <c r="F188" s="68" t="s">
        <v>73</v>
      </c>
    </row>
    <row r="189" spans="1:6" x14ac:dyDescent="0.2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307</v>
      </c>
      <c r="F189" s="68" t="s">
        <v>73</v>
      </c>
    </row>
    <row r="190" spans="1:6" x14ac:dyDescent="0.2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307</v>
      </c>
      <c r="F190" s="68" t="s">
        <v>73</v>
      </c>
    </row>
    <row r="191" spans="1:6" x14ac:dyDescent="0.2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307</v>
      </c>
      <c r="F191" s="68" t="s">
        <v>73</v>
      </c>
    </row>
    <row r="192" spans="1:6" x14ac:dyDescent="0.2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2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2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307</v>
      </c>
      <c r="F194" s="68" t="s">
        <v>73</v>
      </c>
    </row>
    <row r="195" spans="1:6" x14ac:dyDescent="0.2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307</v>
      </c>
      <c r="F195" s="68" t="s">
        <v>73</v>
      </c>
    </row>
    <row r="196" spans="1:6" x14ac:dyDescent="0.2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307</v>
      </c>
      <c r="F196" s="68" t="s">
        <v>73</v>
      </c>
    </row>
    <row r="197" spans="1:6" x14ac:dyDescent="0.2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307</v>
      </c>
      <c r="F197" s="68" t="s">
        <v>73</v>
      </c>
    </row>
    <row r="198" spans="1:6" x14ac:dyDescent="0.2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307</v>
      </c>
      <c r="F198" s="68" t="s">
        <v>73</v>
      </c>
    </row>
    <row r="199" spans="1:6" x14ac:dyDescent="0.2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2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2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5.75" thickBot="1" x14ac:dyDescent="0.3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2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2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307</v>
      </c>
      <c r="F204" s="16" t="s">
        <v>73</v>
      </c>
    </row>
    <row r="205" spans="1:6" x14ac:dyDescent="0.2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2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307</v>
      </c>
      <c r="F206" s="16" t="s">
        <v>73</v>
      </c>
    </row>
    <row r="207" spans="1:6" x14ac:dyDescent="0.2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307</v>
      </c>
      <c r="F207" s="16" t="s">
        <v>73</v>
      </c>
    </row>
    <row r="208" spans="1:6" x14ac:dyDescent="0.2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307</v>
      </c>
      <c r="F208" s="16" t="s">
        <v>73</v>
      </c>
    </row>
    <row r="209" spans="1:6" x14ac:dyDescent="0.2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307</v>
      </c>
      <c r="F209" s="16" t="s">
        <v>73</v>
      </c>
    </row>
    <row r="210" spans="1:6" x14ac:dyDescent="0.2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307</v>
      </c>
      <c r="F210" s="16" t="s">
        <v>73</v>
      </c>
    </row>
    <row r="211" spans="1:6" x14ac:dyDescent="0.2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307</v>
      </c>
      <c r="F211" s="16" t="s">
        <v>73</v>
      </c>
    </row>
    <row r="212" spans="1:6" x14ac:dyDescent="0.2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2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2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5.75" thickBot="1" x14ac:dyDescent="0.3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25">
      <c r="A216" s="11" t="s">
        <v>38</v>
      </c>
      <c r="B216" s="62"/>
      <c r="C216" s="62"/>
      <c r="D216" s="62"/>
      <c r="E216" s="62"/>
      <c r="F216" s="14"/>
    </row>
    <row r="217" spans="1:6" ht="15.75" thickBot="1" x14ac:dyDescent="0.3">
      <c r="A217" s="100" t="s">
        <v>308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310</v>
      </c>
      <c r="F217" s="19" t="s">
        <v>309</v>
      </c>
    </row>
    <row r="218" spans="1:6" ht="15.75" thickBot="1" x14ac:dyDescent="0.3"/>
    <row r="219" spans="1:6" ht="18.75" x14ac:dyDescent="0.3">
      <c r="A219" s="142" t="s">
        <v>226</v>
      </c>
      <c r="B219" s="143"/>
      <c r="C219" s="143"/>
      <c r="D219" s="144"/>
      <c r="E219" s="144"/>
      <c r="F219" s="145"/>
    </row>
    <row r="220" spans="1:6" x14ac:dyDescent="0.2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2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2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2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2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2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2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5.75" thickBot="1" x14ac:dyDescent="0.3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25">
      <c r="A228" s="11" t="s">
        <v>8</v>
      </c>
      <c r="B228" s="62"/>
      <c r="C228" s="62"/>
      <c r="D228" s="62"/>
      <c r="E228" s="62"/>
      <c r="F228" s="54"/>
    </row>
    <row r="229" spans="1:6" ht="15.75" thickBot="1" x14ac:dyDescent="0.3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25">
      <c r="A230" s="11" t="s">
        <v>38</v>
      </c>
      <c r="B230" s="62"/>
      <c r="C230" s="62"/>
      <c r="D230" s="62"/>
      <c r="E230" s="62"/>
      <c r="F230" s="14"/>
    </row>
    <row r="231" spans="1:6" x14ac:dyDescent="0.2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2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5.75" thickBot="1" x14ac:dyDescent="0.3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5.75" thickBot="1" x14ac:dyDescent="0.3"/>
    <row r="235" spans="1:6" ht="18.75" x14ac:dyDescent="0.3">
      <c r="A235" s="142" t="s">
        <v>227</v>
      </c>
      <c r="B235" s="143"/>
      <c r="C235" s="143"/>
      <c r="D235" s="144"/>
      <c r="E235" s="144"/>
      <c r="F235" s="145"/>
    </row>
    <row r="236" spans="1:6" x14ac:dyDescent="0.2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2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25">
      <c r="A238" s="87" t="s">
        <v>228</v>
      </c>
      <c r="B238" s="21"/>
      <c r="C238" s="21"/>
      <c r="D238" s="21"/>
      <c r="E238" s="21"/>
      <c r="F238" s="58"/>
    </row>
    <row r="239" spans="1:6" x14ac:dyDescent="0.25">
      <c r="A239" s="87" t="s">
        <v>229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256</v>
      </c>
      <c r="F239" s="58" t="s">
        <v>255</v>
      </c>
    </row>
    <row r="240" spans="1:6" x14ac:dyDescent="0.25">
      <c r="A240" s="87" t="s">
        <v>230</v>
      </c>
      <c r="B240" s="15">
        <v>2.6684437410237714E-2</v>
      </c>
      <c r="C240" s="21"/>
      <c r="D240" s="21"/>
      <c r="E240" s="21"/>
      <c r="F240" s="16"/>
    </row>
    <row r="241" spans="1:6" x14ac:dyDescent="0.25">
      <c r="A241" s="87" t="s">
        <v>231</v>
      </c>
      <c r="B241" s="15"/>
      <c r="C241" s="21"/>
      <c r="D241" s="21"/>
      <c r="E241" s="21"/>
      <c r="F241" s="16"/>
    </row>
    <row r="242" spans="1:6" x14ac:dyDescent="0.25">
      <c r="A242" s="87" t="s">
        <v>232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256</v>
      </c>
      <c r="F242" s="58" t="s">
        <v>255</v>
      </c>
    </row>
    <row r="243" spans="1:6" x14ac:dyDescent="0.25">
      <c r="A243" s="87" t="s">
        <v>233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256</v>
      </c>
      <c r="F243" s="58" t="s">
        <v>255</v>
      </c>
    </row>
    <row r="244" spans="1:6" x14ac:dyDescent="0.25">
      <c r="A244" s="40" t="s">
        <v>234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256</v>
      </c>
      <c r="F244" s="58" t="s">
        <v>255</v>
      </c>
    </row>
    <row r="245" spans="1:6" x14ac:dyDescent="0.25">
      <c r="A245" s="87" t="s">
        <v>235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256</v>
      </c>
      <c r="F245" s="58" t="s">
        <v>255</v>
      </c>
    </row>
    <row r="246" spans="1:6" x14ac:dyDescent="0.25">
      <c r="A246" s="40" t="s">
        <v>236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256</v>
      </c>
      <c r="F246" s="58" t="s">
        <v>255</v>
      </c>
    </row>
    <row r="247" spans="1:6" x14ac:dyDescent="0.25">
      <c r="A247" s="7" t="s">
        <v>230</v>
      </c>
      <c r="B247" s="15">
        <v>0.14390374669532996</v>
      </c>
      <c r="C247" s="21"/>
      <c r="D247" s="21"/>
      <c r="E247" s="21"/>
      <c r="F247" s="16"/>
    </row>
    <row r="248" spans="1:6" x14ac:dyDescent="0.2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25">
      <c r="A249" s="7" t="s">
        <v>237</v>
      </c>
      <c r="B249" s="15"/>
      <c r="C249" s="21"/>
      <c r="D249" s="21"/>
      <c r="E249" s="21"/>
      <c r="F249" s="16"/>
    </row>
    <row r="250" spans="1:6" x14ac:dyDescent="0.25">
      <c r="A250" s="87" t="s">
        <v>238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256</v>
      </c>
      <c r="F250" s="58" t="s">
        <v>255</v>
      </c>
    </row>
    <row r="251" spans="1:6" x14ac:dyDescent="0.25">
      <c r="A251" s="87" t="s">
        <v>239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256</v>
      </c>
      <c r="F251" s="58" t="s">
        <v>255</v>
      </c>
    </row>
    <row r="252" spans="1:6" x14ac:dyDescent="0.25">
      <c r="A252" s="87" t="s">
        <v>240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256</v>
      </c>
      <c r="F252" s="58" t="s">
        <v>255</v>
      </c>
    </row>
    <row r="253" spans="1:6" x14ac:dyDescent="0.25">
      <c r="A253" s="87" t="s">
        <v>241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256</v>
      </c>
      <c r="F253" s="58" t="s">
        <v>255</v>
      </c>
    </row>
    <row r="254" spans="1:6" x14ac:dyDescent="0.25">
      <c r="A254" s="87" t="s">
        <v>242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256</v>
      </c>
      <c r="F254" s="58" t="s">
        <v>255</v>
      </c>
    </row>
    <row r="255" spans="1:6" x14ac:dyDescent="0.25">
      <c r="A255" s="87" t="s">
        <v>243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256</v>
      </c>
      <c r="F255" s="58" t="s">
        <v>255</v>
      </c>
    </row>
    <row r="256" spans="1:6" x14ac:dyDescent="0.25">
      <c r="A256" s="87" t="s">
        <v>244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256</v>
      </c>
      <c r="F256" s="58" t="s">
        <v>255</v>
      </c>
    </row>
    <row r="257" spans="1:6" x14ac:dyDescent="0.25">
      <c r="A257" s="87" t="s">
        <v>245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256</v>
      </c>
      <c r="F257" s="58" t="s">
        <v>255</v>
      </c>
    </row>
    <row r="258" spans="1:6" x14ac:dyDescent="0.25">
      <c r="A258" s="87" t="s">
        <v>246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256</v>
      </c>
      <c r="F258" s="58" t="s">
        <v>255</v>
      </c>
    </row>
    <row r="259" spans="1:6" x14ac:dyDescent="0.25">
      <c r="A259" s="87" t="s">
        <v>247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256</v>
      </c>
      <c r="F259" s="58" t="s">
        <v>255</v>
      </c>
    </row>
    <row r="260" spans="1:6" x14ac:dyDescent="0.25">
      <c r="A260" s="87" t="s">
        <v>248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256</v>
      </c>
      <c r="F260" s="58" t="s">
        <v>255</v>
      </c>
    </row>
    <row r="261" spans="1:6" x14ac:dyDescent="0.25">
      <c r="A261" s="87" t="s">
        <v>249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256</v>
      </c>
      <c r="F261" s="58" t="s">
        <v>255</v>
      </c>
    </row>
    <row r="262" spans="1:6" x14ac:dyDescent="0.25">
      <c r="A262" s="87" t="s">
        <v>250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256</v>
      </c>
      <c r="F262" s="58" t="s">
        <v>255</v>
      </c>
    </row>
    <row r="263" spans="1:6" x14ac:dyDescent="0.2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25">
      <c r="A264" s="87" t="s">
        <v>25</v>
      </c>
      <c r="B264" s="15"/>
      <c r="C264" s="21"/>
      <c r="D264" s="21"/>
      <c r="E264" s="21"/>
      <c r="F264" s="6"/>
    </row>
    <row r="265" spans="1:6" x14ac:dyDescent="0.25">
      <c r="A265" s="87" t="s">
        <v>251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256</v>
      </c>
      <c r="F265" s="58" t="s">
        <v>255</v>
      </c>
    </row>
    <row r="266" spans="1:6" x14ac:dyDescent="0.25">
      <c r="A266" s="87" t="s">
        <v>252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256</v>
      </c>
      <c r="F266" s="58" t="s">
        <v>255</v>
      </c>
    </row>
    <row r="267" spans="1:6" x14ac:dyDescent="0.25">
      <c r="A267" s="87" t="s">
        <v>253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256</v>
      </c>
      <c r="F267" s="58" t="s">
        <v>255</v>
      </c>
    </row>
    <row r="268" spans="1:6" x14ac:dyDescent="0.2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2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25">
      <c r="A270" s="87" t="s">
        <v>254</v>
      </c>
      <c r="B270" s="21"/>
      <c r="C270" s="21"/>
      <c r="D270" s="21"/>
      <c r="E270" s="21"/>
      <c r="F270" s="6"/>
    </row>
    <row r="271" spans="1:6" ht="15.75" thickBot="1" x14ac:dyDescent="0.3">
      <c r="A271" s="89" t="s">
        <v>11</v>
      </c>
      <c r="B271" s="25"/>
      <c r="C271" s="25"/>
      <c r="D271" s="25"/>
      <c r="E271" s="25"/>
      <c r="F271" s="10"/>
    </row>
    <row r="272" spans="1:6" ht="15.75" thickBot="1" x14ac:dyDescent="0.3">
      <c r="A272" s="102" t="s">
        <v>8</v>
      </c>
      <c r="B272" s="103"/>
      <c r="C272" s="103"/>
      <c r="D272" s="103"/>
      <c r="E272" s="103"/>
      <c r="F272" s="104"/>
    </row>
    <row r="273" spans="1:6" x14ac:dyDescent="0.25">
      <c r="A273" s="105" t="s">
        <v>289</v>
      </c>
      <c r="B273" s="62"/>
      <c r="C273" s="62"/>
      <c r="D273" s="62"/>
      <c r="E273" s="62"/>
      <c r="F273" s="14"/>
    </row>
    <row r="274" spans="1:6" x14ac:dyDescent="0.25">
      <c r="A274" s="87" t="s">
        <v>315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324</v>
      </c>
      <c r="F274" s="68" t="s">
        <v>255</v>
      </c>
    </row>
    <row r="275" spans="1:6" x14ac:dyDescent="0.25">
      <c r="A275" s="87" t="s">
        <v>291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324</v>
      </c>
      <c r="F275" s="68" t="s">
        <v>255</v>
      </c>
    </row>
    <row r="276" spans="1:6" x14ac:dyDescent="0.25">
      <c r="A276" s="87" t="s">
        <v>316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324</v>
      </c>
      <c r="F276" s="68" t="s">
        <v>255</v>
      </c>
    </row>
    <row r="277" spans="1:6" x14ac:dyDescent="0.25">
      <c r="A277" s="87" t="s">
        <v>317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324</v>
      </c>
      <c r="F277" s="68" t="s">
        <v>255</v>
      </c>
    </row>
    <row r="278" spans="1:6" x14ac:dyDescent="0.25">
      <c r="A278" s="87" t="s">
        <v>314</v>
      </c>
      <c r="B278" s="15">
        <v>0.37469989553750138</v>
      </c>
      <c r="C278" s="21"/>
      <c r="D278" s="21"/>
      <c r="E278" s="21"/>
      <c r="F278" s="6"/>
    </row>
    <row r="279" spans="1:6" x14ac:dyDescent="0.25">
      <c r="A279" s="87" t="s">
        <v>105</v>
      </c>
      <c r="B279" s="15"/>
      <c r="C279" s="21"/>
      <c r="D279" s="21"/>
      <c r="E279" s="21"/>
      <c r="F279" s="6"/>
    </row>
    <row r="280" spans="1:6" x14ac:dyDescent="0.25">
      <c r="A280" s="87" t="s">
        <v>318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325</v>
      </c>
      <c r="F280" s="6"/>
    </row>
    <row r="281" spans="1:6" x14ac:dyDescent="0.25">
      <c r="A281" s="87" t="s">
        <v>319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323</v>
      </c>
      <c r="F281" s="68" t="s">
        <v>255</v>
      </c>
    </row>
    <row r="282" spans="1:6" x14ac:dyDescent="0.25">
      <c r="A282" s="87" t="s">
        <v>320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325</v>
      </c>
      <c r="F282" s="68" t="s">
        <v>255</v>
      </c>
    </row>
    <row r="283" spans="1:6" x14ac:dyDescent="0.25">
      <c r="A283" s="87" t="s">
        <v>297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325</v>
      </c>
      <c r="F283" s="68" t="s">
        <v>255</v>
      </c>
    </row>
    <row r="284" spans="1:6" x14ac:dyDescent="0.25">
      <c r="A284" s="87" t="s">
        <v>299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325</v>
      </c>
      <c r="F284" s="68" t="s">
        <v>255</v>
      </c>
    </row>
    <row r="285" spans="1:6" x14ac:dyDescent="0.25">
      <c r="A285" s="87" t="s">
        <v>321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325</v>
      </c>
      <c r="F285" s="68" t="s">
        <v>255</v>
      </c>
    </row>
    <row r="286" spans="1:6" x14ac:dyDescent="0.25">
      <c r="A286" s="87" t="s">
        <v>322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325</v>
      </c>
      <c r="F286" s="68" t="s">
        <v>255</v>
      </c>
    </row>
    <row r="287" spans="1:6" x14ac:dyDescent="0.25">
      <c r="A287" s="87" t="s">
        <v>302</v>
      </c>
      <c r="B287" s="15">
        <v>0.62530010446249862</v>
      </c>
      <c r="C287" s="21"/>
      <c r="D287" s="21"/>
      <c r="E287" s="21"/>
      <c r="F287" s="6"/>
    </row>
    <row r="288" spans="1:6" ht="15.75" thickBot="1" x14ac:dyDescent="0.3">
      <c r="A288" s="89" t="s">
        <v>11</v>
      </c>
      <c r="B288" s="18">
        <v>1</v>
      </c>
      <c r="C288" s="25"/>
      <c r="D288" s="25"/>
      <c r="E288" s="25"/>
      <c r="F288" s="10"/>
    </row>
    <row r="289" spans="1:6" ht="19.5" thickBot="1" x14ac:dyDescent="0.35">
      <c r="A289" s="142" t="s">
        <v>337</v>
      </c>
      <c r="B289" s="143"/>
      <c r="C289" s="143"/>
      <c r="D289" s="144"/>
      <c r="E289" s="144"/>
      <c r="F289" s="145"/>
    </row>
    <row r="290" spans="1:6" x14ac:dyDescent="0.2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2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25">
      <c r="A292" s="90" t="s">
        <v>338</v>
      </c>
      <c r="B292" s="21"/>
      <c r="C292" s="21"/>
      <c r="D292" s="21"/>
      <c r="E292" s="21"/>
      <c r="F292" s="6"/>
    </row>
    <row r="293" spans="1:6" x14ac:dyDescent="0.25">
      <c r="A293" s="87" t="s">
        <v>339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325</v>
      </c>
      <c r="F293" s="16" t="s">
        <v>114</v>
      </c>
    </row>
    <row r="294" spans="1:6" x14ac:dyDescent="0.25">
      <c r="A294" s="87" t="s">
        <v>340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325</v>
      </c>
      <c r="F294" s="16" t="s">
        <v>114</v>
      </c>
    </row>
    <row r="295" spans="1:6" x14ac:dyDescent="0.25">
      <c r="A295" s="87" t="s">
        <v>341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325</v>
      </c>
      <c r="F295" s="16" t="s">
        <v>114</v>
      </c>
    </row>
    <row r="296" spans="1:6" x14ac:dyDescent="0.25">
      <c r="A296" s="87" t="s">
        <v>342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325</v>
      </c>
      <c r="F296" s="16" t="s">
        <v>114</v>
      </c>
    </row>
    <row r="297" spans="1:6" x14ac:dyDescent="0.25">
      <c r="A297" s="87" t="s">
        <v>343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325</v>
      </c>
      <c r="F297" s="16" t="s">
        <v>114</v>
      </c>
    </row>
    <row r="298" spans="1:6" x14ac:dyDescent="0.25">
      <c r="A298" s="87" t="s">
        <v>344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325</v>
      </c>
      <c r="F298" s="16" t="s">
        <v>114</v>
      </c>
    </row>
    <row r="299" spans="1:6" x14ac:dyDescent="0.25">
      <c r="A299" s="87" t="s">
        <v>345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325</v>
      </c>
      <c r="F299" s="16" t="s">
        <v>114</v>
      </c>
    </row>
    <row r="300" spans="1:6" x14ac:dyDescent="0.25">
      <c r="A300" s="87" t="s">
        <v>346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325</v>
      </c>
      <c r="F300" s="16" t="s">
        <v>114</v>
      </c>
    </row>
    <row r="301" spans="1:6" x14ac:dyDescent="0.25">
      <c r="A301" s="87" t="s">
        <v>347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353</v>
      </c>
      <c r="F301" s="16" t="s">
        <v>114</v>
      </c>
    </row>
    <row r="302" spans="1:6" x14ac:dyDescent="0.25">
      <c r="A302" s="90" t="s">
        <v>348</v>
      </c>
      <c r="B302" s="15"/>
      <c r="C302" s="15"/>
      <c r="D302" s="108"/>
      <c r="E302" s="21"/>
      <c r="F302" s="6"/>
    </row>
    <row r="303" spans="1:6" x14ac:dyDescent="0.25">
      <c r="A303" s="87" t="s">
        <v>349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353</v>
      </c>
      <c r="F303" s="16" t="s">
        <v>114</v>
      </c>
    </row>
    <row r="304" spans="1:6" x14ac:dyDescent="0.25">
      <c r="A304" s="87" t="s">
        <v>350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325</v>
      </c>
      <c r="F304" s="16" t="s">
        <v>114</v>
      </c>
    </row>
    <row r="305" spans="1:6" x14ac:dyDescent="0.25">
      <c r="A305" s="87" t="s">
        <v>351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325</v>
      </c>
      <c r="F305" s="16" t="s">
        <v>114</v>
      </c>
    </row>
    <row r="306" spans="1:6" ht="15.75" thickBot="1" x14ac:dyDescent="0.3">
      <c r="A306" s="88" t="s">
        <v>352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325</v>
      </c>
      <c r="F306" s="37" t="s">
        <v>114</v>
      </c>
    </row>
    <row r="307" spans="1:6" x14ac:dyDescent="0.25">
      <c r="A307" s="11" t="s">
        <v>8</v>
      </c>
      <c r="B307" s="62"/>
      <c r="C307" s="109"/>
      <c r="D307" s="110"/>
      <c r="E307" s="62"/>
      <c r="F307" s="14"/>
    </row>
    <row r="308" spans="1:6" x14ac:dyDescent="0.2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324</v>
      </c>
      <c r="F308" s="68" t="s">
        <v>70</v>
      </c>
    </row>
    <row r="309" spans="1:6" x14ac:dyDescent="0.25">
      <c r="A309" s="111" t="s">
        <v>358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324</v>
      </c>
      <c r="F309" s="68" t="s">
        <v>70</v>
      </c>
    </row>
    <row r="310" spans="1:6" x14ac:dyDescent="0.25">
      <c r="A310" s="111" t="s">
        <v>359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324</v>
      </c>
      <c r="F310" s="68" t="s">
        <v>70</v>
      </c>
    </row>
    <row r="311" spans="1:6" ht="15.75" thickBot="1" x14ac:dyDescent="0.3">
      <c r="A311" s="112" t="s">
        <v>360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324</v>
      </c>
      <c r="F311" s="68" t="s">
        <v>70</v>
      </c>
    </row>
    <row r="312" spans="1:6" x14ac:dyDescent="0.25">
      <c r="A312" s="11" t="s">
        <v>38</v>
      </c>
      <c r="B312" s="113"/>
      <c r="C312" s="109"/>
      <c r="D312" s="110"/>
      <c r="E312" s="62"/>
      <c r="F312" s="14"/>
    </row>
    <row r="313" spans="1:6" ht="27" thickBot="1" x14ac:dyDescent="0.3">
      <c r="A313" s="114" t="s">
        <v>356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357</v>
      </c>
      <c r="F313" s="68" t="s">
        <v>70</v>
      </c>
    </row>
    <row r="314" spans="1:6" ht="15.75" thickBot="1" x14ac:dyDescent="0.3">
      <c r="B314" s="85"/>
      <c r="C314" s="84"/>
      <c r="D314" s="107"/>
    </row>
    <row r="315" spans="1:6" ht="19.5" thickBot="1" x14ac:dyDescent="0.35">
      <c r="A315" s="142" t="s">
        <v>365</v>
      </c>
      <c r="B315" s="143"/>
      <c r="C315" s="143"/>
      <c r="D315" s="144"/>
      <c r="E315" s="144"/>
      <c r="F315" s="145"/>
    </row>
    <row r="316" spans="1:6" x14ac:dyDescent="0.2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2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25">
      <c r="A318" s="20" t="s">
        <v>366</v>
      </c>
      <c r="B318" s="21"/>
      <c r="C318" s="21"/>
      <c r="D318" s="21"/>
      <c r="E318" s="94"/>
      <c r="F318" s="16"/>
    </row>
    <row r="319" spans="1:6" x14ac:dyDescent="0.25">
      <c r="A319" s="20" t="s">
        <v>367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407</v>
      </c>
      <c r="F319" s="16"/>
    </row>
    <row r="320" spans="1:6" x14ac:dyDescent="0.25">
      <c r="A320" s="20" t="s">
        <v>368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407</v>
      </c>
      <c r="F320" s="16"/>
    </row>
    <row r="321" spans="1:6" x14ac:dyDescent="0.25">
      <c r="A321" s="20" t="s">
        <v>369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407</v>
      </c>
      <c r="F321" s="16"/>
    </row>
    <row r="322" spans="1:6" x14ac:dyDescent="0.25">
      <c r="A322" s="20" t="s">
        <v>370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407</v>
      </c>
      <c r="F322" s="16"/>
    </row>
    <row r="323" spans="1:6" x14ac:dyDescent="0.25">
      <c r="A323" s="20" t="s">
        <v>371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407</v>
      </c>
      <c r="F323" s="16"/>
    </row>
    <row r="324" spans="1:6" x14ac:dyDescent="0.25">
      <c r="A324" s="20" t="s">
        <v>372</v>
      </c>
      <c r="B324" s="15">
        <v>6.0679919726714417E-2</v>
      </c>
      <c r="C324" s="21"/>
      <c r="D324" s="21"/>
      <c r="E324" s="94"/>
      <c r="F324" s="16"/>
    </row>
    <row r="325" spans="1:6" x14ac:dyDescent="0.25">
      <c r="A325" s="20" t="s">
        <v>373</v>
      </c>
      <c r="B325" s="15"/>
      <c r="C325" s="21"/>
      <c r="D325" s="21"/>
      <c r="E325" s="94"/>
      <c r="F325" s="16"/>
    </row>
    <row r="326" spans="1:6" x14ac:dyDescent="0.25">
      <c r="A326" s="20" t="s">
        <v>374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407</v>
      </c>
      <c r="F326" s="16"/>
    </row>
    <row r="327" spans="1:6" x14ac:dyDescent="0.25">
      <c r="A327" s="20" t="s">
        <v>375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407</v>
      </c>
      <c r="F327" s="16"/>
    </row>
    <row r="328" spans="1:6" x14ac:dyDescent="0.25">
      <c r="A328" s="20" t="s">
        <v>376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407</v>
      </c>
      <c r="F328" s="6"/>
    </row>
    <row r="329" spans="1:6" x14ac:dyDescent="0.25">
      <c r="A329" s="20" t="s">
        <v>377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407</v>
      </c>
      <c r="F329" s="16"/>
    </row>
    <row r="330" spans="1:6" x14ac:dyDescent="0.25">
      <c r="A330" s="20" t="s">
        <v>378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407</v>
      </c>
      <c r="F330" s="16"/>
    </row>
    <row r="331" spans="1:6" x14ac:dyDescent="0.25">
      <c r="A331" s="20" t="s">
        <v>379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407</v>
      </c>
      <c r="F331" s="6"/>
    </row>
    <row r="332" spans="1:6" x14ac:dyDescent="0.25">
      <c r="A332" s="20" t="s">
        <v>380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407</v>
      </c>
      <c r="F332" s="6"/>
    </row>
    <row r="333" spans="1:6" x14ac:dyDescent="0.25">
      <c r="A333" s="20" t="s">
        <v>381</v>
      </c>
      <c r="B333" s="15">
        <v>0.31577887255129805</v>
      </c>
      <c r="C333" s="21"/>
      <c r="D333" s="21"/>
      <c r="E333" s="94"/>
      <c r="F333" s="6"/>
    </row>
    <row r="334" spans="1:6" x14ac:dyDescent="0.25">
      <c r="A334" s="20" t="s">
        <v>382</v>
      </c>
      <c r="B334" s="15"/>
      <c r="C334" s="21"/>
      <c r="D334" s="21"/>
      <c r="E334" s="94"/>
      <c r="F334" s="6"/>
    </row>
    <row r="335" spans="1:6" x14ac:dyDescent="0.25">
      <c r="A335" s="20" t="s">
        <v>269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407</v>
      </c>
      <c r="F335" s="6"/>
    </row>
    <row r="336" spans="1:6" x14ac:dyDescent="0.25">
      <c r="A336" s="20" t="s">
        <v>383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407</v>
      </c>
      <c r="F336" s="6"/>
    </row>
    <row r="337" spans="1:6" x14ac:dyDescent="0.25">
      <c r="A337" s="20" t="s">
        <v>384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407</v>
      </c>
      <c r="F337" s="6"/>
    </row>
    <row r="338" spans="1:6" x14ac:dyDescent="0.25">
      <c r="A338" s="20" t="s">
        <v>385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407</v>
      </c>
      <c r="F338" s="6"/>
    </row>
    <row r="339" spans="1:6" x14ac:dyDescent="0.25">
      <c r="A339" s="20" t="s">
        <v>386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407</v>
      </c>
      <c r="F339" s="6"/>
    </row>
    <row r="340" spans="1:6" x14ac:dyDescent="0.25">
      <c r="A340" s="20" t="s">
        <v>271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407</v>
      </c>
      <c r="F340" s="6"/>
    </row>
    <row r="341" spans="1:6" x14ac:dyDescent="0.25">
      <c r="A341" s="20" t="s">
        <v>387</v>
      </c>
      <c r="B341" s="15">
        <v>0.16886866620522542</v>
      </c>
      <c r="C341" s="21"/>
      <c r="D341" s="21"/>
      <c r="E341" s="94"/>
      <c r="F341" s="6"/>
    </row>
    <row r="342" spans="1:6" x14ac:dyDescent="0.25">
      <c r="A342" s="20" t="s">
        <v>388</v>
      </c>
      <c r="B342" s="15"/>
      <c r="C342" s="21"/>
      <c r="D342" s="21"/>
      <c r="E342" s="94"/>
      <c r="F342" s="6"/>
    </row>
    <row r="343" spans="1:6" x14ac:dyDescent="0.25">
      <c r="A343" s="20" t="s">
        <v>389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407</v>
      </c>
      <c r="F343" s="6"/>
    </row>
    <row r="344" spans="1:6" x14ac:dyDescent="0.25">
      <c r="A344" s="20" t="s">
        <v>390</v>
      </c>
      <c r="B344" s="15"/>
      <c r="C344" s="21"/>
      <c r="D344" s="21"/>
      <c r="E344" s="94"/>
      <c r="F344" s="6"/>
    </row>
    <row r="345" spans="1:6" x14ac:dyDescent="0.25">
      <c r="A345" s="20" t="s">
        <v>278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407</v>
      </c>
      <c r="F345" s="6"/>
    </row>
    <row r="346" spans="1:6" x14ac:dyDescent="0.25">
      <c r="A346" s="20" t="s">
        <v>279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407</v>
      </c>
      <c r="F346" s="6"/>
    </row>
    <row r="347" spans="1:6" x14ac:dyDescent="0.25">
      <c r="A347" s="20" t="s">
        <v>391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407</v>
      </c>
      <c r="F347" s="6"/>
    </row>
    <row r="348" spans="1:6" x14ac:dyDescent="0.25">
      <c r="A348" s="20" t="s">
        <v>392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407</v>
      </c>
      <c r="F348" s="6"/>
    </row>
    <row r="349" spans="1:6" x14ac:dyDescent="0.25">
      <c r="A349" s="20" t="s">
        <v>281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407</v>
      </c>
      <c r="F349" s="6"/>
    </row>
    <row r="350" spans="1:6" x14ac:dyDescent="0.25">
      <c r="A350" s="20" t="s">
        <v>393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407</v>
      </c>
      <c r="F350" s="6"/>
    </row>
    <row r="351" spans="1:6" x14ac:dyDescent="0.25">
      <c r="A351" s="20" t="s">
        <v>394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407</v>
      </c>
      <c r="F351" s="6"/>
    </row>
    <row r="352" spans="1:6" x14ac:dyDescent="0.25">
      <c r="A352" s="20" t="s">
        <v>395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407</v>
      </c>
      <c r="F352" s="6"/>
    </row>
    <row r="353" spans="1:6" x14ac:dyDescent="0.25">
      <c r="A353" s="20" t="s">
        <v>396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407</v>
      </c>
      <c r="F353" s="6"/>
    </row>
    <row r="354" spans="1:6" x14ac:dyDescent="0.25">
      <c r="A354" s="20" t="s">
        <v>397</v>
      </c>
      <c r="B354" s="15">
        <v>0.35093689115178595</v>
      </c>
      <c r="C354" s="21"/>
      <c r="D354" s="21"/>
      <c r="E354" s="94"/>
      <c r="F354" s="6"/>
    </row>
    <row r="355" spans="1:6" x14ac:dyDescent="0.25">
      <c r="A355" s="20" t="s">
        <v>398</v>
      </c>
      <c r="B355" s="15"/>
      <c r="C355" s="21"/>
      <c r="D355" s="21"/>
      <c r="E355" s="94"/>
      <c r="F355" s="6"/>
    </row>
    <row r="356" spans="1:6" x14ac:dyDescent="0.25">
      <c r="A356" s="20" t="s">
        <v>399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407</v>
      </c>
      <c r="F356" s="6"/>
    </row>
    <row r="357" spans="1:6" x14ac:dyDescent="0.25">
      <c r="A357" s="20" t="s">
        <v>400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407</v>
      </c>
      <c r="F357" s="6"/>
    </row>
    <row r="358" spans="1:6" x14ac:dyDescent="0.25">
      <c r="A358" s="20" t="s">
        <v>401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407</v>
      </c>
      <c r="F358" s="6"/>
    </row>
    <row r="359" spans="1:6" x14ac:dyDescent="0.25">
      <c r="A359" s="20" t="s">
        <v>402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407</v>
      </c>
      <c r="F359" s="6"/>
    </row>
    <row r="360" spans="1:6" x14ac:dyDescent="0.25">
      <c r="A360" s="20" t="s">
        <v>403</v>
      </c>
      <c r="B360" s="15">
        <v>0</v>
      </c>
      <c r="C360" s="21"/>
      <c r="D360" s="21"/>
      <c r="E360" s="94"/>
      <c r="F360" s="6"/>
    </row>
    <row r="361" spans="1:6" x14ac:dyDescent="0.25">
      <c r="A361" s="20" t="s">
        <v>404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407</v>
      </c>
      <c r="F361" s="6"/>
    </row>
    <row r="362" spans="1:6" x14ac:dyDescent="0.25">
      <c r="A362" s="20" t="s">
        <v>405</v>
      </c>
      <c r="B362" s="15">
        <v>1</v>
      </c>
      <c r="C362" s="21"/>
      <c r="D362" s="21"/>
      <c r="E362" s="94"/>
      <c r="F362" s="6"/>
    </row>
    <row r="363" spans="1:6" x14ac:dyDescent="0.25">
      <c r="A363" s="20" t="s">
        <v>285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407</v>
      </c>
      <c r="F363" s="6"/>
    </row>
    <row r="364" spans="1:6" ht="15.75" thickBot="1" x14ac:dyDescent="0.3">
      <c r="A364" s="70" t="s">
        <v>406</v>
      </c>
      <c r="B364" s="69">
        <v>1</v>
      </c>
      <c r="C364" s="61"/>
      <c r="D364" s="61"/>
      <c r="E364" s="99"/>
      <c r="F364" s="75"/>
    </row>
    <row r="365" spans="1:6" x14ac:dyDescent="0.25">
      <c r="A365" s="11" t="s">
        <v>8</v>
      </c>
      <c r="B365" s="62"/>
      <c r="C365" s="109"/>
      <c r="D365" s="110"/>
      <c r="E365" s="62"/>
      <c r="F365" s="14"/>
    </row>
    <row r="366" spans="1:6" x14ac:dyDescent="0.25">
      <c r="A366" s="20" t="s">
        <v>65</v>
      </c>
      <c r="B366" s="15"/>
      <c r="C366" s="21"/>
      <c r="D366" s="21"/>
      <c r="E366" s="21"/>
      <c r="F366" s="6"/>
    </row>
    <row r="367" spans="1:6" x14ac:dyDescent="0.25">
      <c r="A367" s="20" t="s">
        <v>408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407</v>
      </c>
      <c r="F367" s="6"/>
    </row>
    <row r="368" spans="1:6" x14ac:dyDescent="0.25">
      <c r="A368" s="20" t="s">
        <v>409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407</v>
      </c>
      <c r="F368" s="6"/>
    </row>
    <row r="369" spans="1:6" x14ac:dyDescent="0.25">
      <c r="A369" s="20" t="s">
        <v>410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407</v>
      </c>
      <c r="F369" s="6"/>
    </row>
    <row r="370" spans="1:6" x14ac:dyDescent="0.25">
      <c r="A370" s="20" t="s">
        <v>271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407</v>
      </c>
      <c r="F370" s="6"/>
    </row>
    <row r="371" spans="1:6" x14ac:dyDescent="0.25">
      <c r="A371" s="20" t="s">
        <v>411</v>
      </c>
      <c r="B371" s="15">
        <v>0.13104595016362994</v>
      </c>
      <c r="C371" s="21"/>
      <c r="D371" s="21"/>
      <c r="E371" s="21"/>
      <c r="F371" s="6"/>
    </row>
    <row r="372" spans="1:6" x14ac:dyDescent="0.25">
      <c r="A372" s="20" t="s">
        <v>105</v>
      </c>
      <c r="B372" s="15"/>
      <c r="C372" s="21"/>
      <c r="D372" s="21"/>
      <c r="E372" s="21"/>
      <c r="F372" s="6"/>
    </row>
    <row r="373" spans="1:6" x14ac:dyDescent="0.25">
      <c r="A373" s="20" t="s">
        <v>412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407</v>
      </c>
      <c r="F373" s="6"/>
    </row>
    <row r="374" spans="1:6" x14ac:dyDescent="0.25">
      <c r="A374" s="20" t="s">
        <v>413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407</v>
      </c>
      <c r="F374" s="6"/>
    </row>
    <row r="375" spans="1:6" x14ac:dyDescent="0.25">
      <c r="A375" s="20" t="s">
        <v>414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407</v>
      </c>
      <c r="F375" s="6"/>
    </row>
    <row r="376" spans="1:6" x14ac:dyDescent="0.25">
      <c r="A376" s="20" t="s">
        <v>415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407</v>
      </c>
      <c r="F376" s="6"/>
    </row>
    <row r="377" spans="1:6" x14ac:dyDescent="0.25">
      <c r="A377" s="20" t="s">
        <v>416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407</v>
      </c>
      <c r="F377" s="6"/>
    </row>
    <row r="378" spans="1:6" x14ac:dyDescent="0.25">
      <c r="A378" s="20" t="s">
        <v>417</v>
      </c>
      <c r="B378" s="15">
        <v>0.86895404983637015</v>
      </c>
      <c r="C378" s="21"/>
      <c r="D378" s="21"/>
      <c r="E378" s="21"/>
      <c r="F378" s="6"/>
    </row>
    <row r="379" spans="1:6" x14ac:dyDescent="0.25">
      <c r="A379" s="20" t="s">
        <v>405</v>
      </c>
      <c r="B379" s="15">
        <v>1</v>
      </c>
      <c r="C379" s="21"/>
      <c r="D379" s="21"/>
      <c r="E379" s="21"/>
      <c r="F379" s="6"/>
    </row>
    <row r="380" spans="1:6" x14ac:dyDescent="0.25">
      <c r="A380" s="20" t="s">
        <v>285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407</v>
      </c>
      <c r="F380" s="6"/>
    </row>
    <row r="381" spans="1:6" ht="15.75" thickBot="1" x14ac:dyDescent="0.3">
      <c r="A381" s="24" t="s">
        <v>418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 xr:uid="{00000000-0002-0000-0200-000000000000}">
      <formula1>0</formula1>
      <formula2>9000000000000000000</formula2>
    </dataValidation>
  </dataValidations>
  <hyperlinks>
    <hyperlink ref="F78" r:id="rId1" xr:uid="{00000000-0004-0000-0200-000000000000}"/>
    <hyperlink ref="F100" r:id="rId2" xr:uid="{00000000-0004-0000-0200-000001000000}"/>
    <hyperlink ref="F101" r:id="rId3" xr:uid="{00000000-0004-0000-0200-000002000000}"/>
    <hyperlink ref="F102" r:id="rId4" xr:uid="{00000000-0004-0000-0200-000003000000}"/>
    <hyperlink ref="F105" r:id="rId5" xr:uid="{00000000-0004-0000-0200-000004000000}"/>
    <hyperlink ref="F106" r:id="rId6" xr:uid="{00000000-0004-0000-0200-000005000000}"/>
    <hyperlink ref="F107" r:id="rId7" xr:uid="{00000000-0004-0000-0200-000006000000}"/>
    <hyperlink ref="F140:F142" r:id="rId8" display="https://www.nrel.gov/analysis/jedi/natural-gas.html" xr:uid="{00000000-0004-0000-0200-000007000000}"/>
    <hyperlink ref="F150" r:id="rId9" xr:uid="{00000000-0004-0000-0200-000008000000}"/>
    <hyperlink ref="F151:F158" r:id="rId10" display="https://www.world-nuclear.org/information-library/economic-aspects/economics-of-nuclear-power.aspx" xr:uid="{00000000-0004-0000-0200-000009000000}"/>
    <hyperlink ref="F160" r:id="rId11" xr:uid="{00000000-0004-0000-0200-00000A000000}"/>
    <hyperlink ref="F162" r:id="rId12" xr:uid="{00000000-0004-0000-0200-00000B000000}"/>
    <hyperlink ref="F167" r:id="rId13" xr:uid="{00000000-0004-0000-0200-00000C000000}"/>
    <hyperlink ref="F202" r:id="rId14" xr:uid="{00000000-0004-0000-0200-00000D000000}"/>
    <hyperlink ref="F203:F215" r:id="rId15" display="https://www.nrel.gov/analysis/jedi/conventional-hydro.html" xr:uid="{00000000-0004-0000-0200-00000E000000}"/>
    <hyperlink ref="F229" r:id="rId16" xr:uid="{00000000-0004-0000-0200-00000F000000}"/>
    <hyperlink ref="F231" r:id="rId17" xr:uid="{00000000-0004-0000-0200-000010000000}"/>
    <hyperlink ref="F232" r:id="rId18" xr:uid="{00000000-0004-0000-0200-000011000000}"/>
    <hyperlink ref="F233" r:id="rId19" xr:uid="{00000000-0004-0000-0200-000012000000}"/>
    <hyperlink ref="F222:F227" r:id="rId20" display="https://www.nrel.gov/analysis/jedi/international.html" xr:uid="{00000000-0004-0000-0200-000013000000}"/>
    <hyperlink ref="F4" r:id="rId21" xr:uid="{00000000-0004-0000-0200-000014000000}"/>
    <hyperlink ref="F5:F13" r:id="rId22" display="https://www.nrel.gov/docs/fy19osti/72399.pdf, Figure 28" xr:uid="{00000000-0004-0000-0200-000015000000}"/>
    <hyperlink ref="F239" r:id="rId23" xr:uid="{00000000-0004-0000-0200-000016000000}"/>
    <hyperlink ref="F242" r:id="rId24" xr:uid="{00000000-0004-0000-0200-000017000000}"/>
    <hyperlink ref="F243" r:id="rId25" xr:uid="{00000000-0004-0000-0200-000018000000}"/>
    <hyperlink ref="F244" r:id="rId26" xr:uid="{00000000-0004-0000-0200-000019000000}"/>
    <hyperlink ref="F245" r:id="rId27" xr:uid="{00000000-0004-0000-0200-00001A000000}"/>
    <hyperlink ref="F246" r:id="rId28" xr:uid="{00000000-0004-0000-0200-00001B000000}"/>
    <hyperlink ref="F250" r:id="rId29" xr:uid="{00000000-0004-0000-0200-00001C000000}"/>
    <hyperlink ref="F251" r:id="rId30" xr:uid="{00000000-0004-0000-0200-00001D000000}"/>
    <hyperlink ref="F252" r:id="rId31" xr:uid="{00000000-0004-0000-0200-00001E000000}"/>
    <hyperlink ref="F253" r:id="rId32" xr:uid="{00000000-0004-0000-0200-00001F000000}"/>
    <hyperlink ref="F254" r:id="rId33" xr:uid="{00000000-0004-0000-0200-000020000000}"/>
    <hyperlink ref="F255" r:id="rId34" xr:uid="{00000000-0004-0000-0200-000021000000}"/>
    <hyperlink ref="F256" r:id="rId35" xr:uid="{00000000-0004-0000-0200-000022000000}"/>
    <hyperlink ref="F257" r:id="rId36" xr:uid="{00000000-0004-0000-0200-000023000000}"/>
    <hyperlink ref="F258" r:id="rId37" xr:uid="{00000000-0004-0000-0200-000024000000}"/>
    <hyperlink ref="F259" r:id="rId38" xr:uid="{00000000-0004-0000-0200-000025000000}"/>
    <hyperlink ref="F260" r:id="rId39" xr:uid="{00000000-0004-0000-0200-000026000000}"/>
    <hyperlink ref="F261" r:id="rId40" xr:uid="{00000000-0004-0000-0200-000027000000}"/>
    <hyperlink ref="F262" r:id="rId41" xr:uid="{00000000-0004-0000-0200-000028000000}"/>
    <hyperlink ref="F265" r:id="rId42" xr:uid="{00000000-0004-0000-0200-000029000000}"/>
    <hyperlink ref="F266" r:id="rId43" xr:uid="{00000000-0004-0000-0200-00002A000000}"/>
    <hyperlink ref="F267" r:id="rId44" xr:uid="{00000000-0004-0000-0200-00002B000000}"/>
    <hyperlink ref="F15:F16" r:id="rId45" display="https://www.nrel.gov/analysis/jedi/international.html" xr:uid="{00000000-0004-0000-0200-00002C000000}"/>
    <hyperlink ref="F217" r:id="rId46" xr:uid="{00000000-0004-0000-0200-00002D000000}"/>
    <hyperlink ref="F274" r:id="rId47" xr:uid="{00000000-0004-0000-0200-00002E000000}"/>
    <hyperlink ref="F275" r:id="rId48" xr:uid="{00000000-0004-0000-0200-00002F000000}"/>
    <hyperlink ref="F276" r:id="rId49" xr:uid="{00000000-0004-0000-0200-000030000000}"/>
    <hyperlink ref="F277" r:id="rId50" xr:uid="{00000000-0004-0000-0200-000031000000}"/>
    <hyperlink ref="F281" r:id="rId51" xr:uid="{00000000-0004-0000-0200-000032000000}"/>
    <hyperlink ref="F284" r:id="rId52" xr:uid="{00000000-0004-0000-0200-000033000000}"/>
    <hyperlink ref="F285" r:id="rId53" xr:uid="{00000000-0004-0000-0200-000034000000}"/>
    <hyperlink ref="F286" r:id="rId54" xr:uid="{00000000-0004-0000-0200-000035000000}"/>
    <hyperlink ref="F282:F283" r:id="rId55" display="https://www.nrel.gov/analysis/jedi/csp.html" xr:uid="{00000000-0004-0000-0200-000036000000}"/>
    <hyperlink ref="F293:F301" r:id="rId56" display="https://www.nrel.gov/analysis/jedi/international.html" xr:uid="{00000000-0004-0000-0200-000037000000}"/>
    <hyperlink ref="F303:F306" r:id="rId57" display="https://www.nrel.gov/analysis/jedi/international.html" xr:uid="{00000000-0004-0000-0200-000038000000}"/>
    <hyperlink ref="F308" r:id="rId58" xr:uid="{00000000-0004-0000-0200-000039000000}"/>
    <hyperlink ref="F309" r:id="rId59" xr:uid="{00000000-0004-0000-0200-00003A000000}"/>
    <hyperlink ref="F310" r:id="rId60" xr:uid="{00000000-0004-0000-0200-00003B000000}"/>
    <hyperlink ref="F311" r:id="rId61" xr:uid="{00000000-0004-0000-0200-00003C000000}"/>
    <hyperlink ref="F313" r:id="rId62" xr:uid="{00000000-0004-0000-0200-00003D000000}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2D1499-D3A0-4266-A574-149D619EFB6A}">
  <dimension ref="A1:W24"/>
  <sheetViews>
    <sheetView zoomScaleNormal="100" workbookViewId="0">
      <selection activeCell="T14" sqref="T14"/>
    </sheetView>
  </sheetViews>
  <sheetFormatPr defaultRowHeight="15" x14ac:dyDescent="0.25"/>
  <cols>
    <col min="16" max="16" width="21.140625" customWidth="1"/>
    <col min="20" max="20" width="20" customWidth="1"/>
  </cols>
  <sheetData>
    <row r="1" spans="1:23" x14ac:dyDescent="0.25">
      <c r="A1" s="127" t="s">
        <v>0</v>
      </c>
      <c r="B1" s="128"/>
      <c r="C1" s="128"/>
      <c r="D1" s="128"/>
      <c r="E1" s="128"/>
      <c r="F1" s="128"/>
      <c r="G1" s="128"/>
      <c r="H1" s="128"/>
      <c r="I1" s="128"/>
      <c r="J1" s="128"/>
      <c r="K1" s="128"/>
      <c r="L1" s="128"/>
      <c r="M1" s="128"/>
      <c r="N1" s="128"/>
      <c r="O1" s="128"/>
      <c r="P1" s="128"/>
      <c r="Q1" s="128"/>
      <c r="R1" s="128"/>
      <c r="S1" s="128"/>
      <c r="T1" s="128"/>
      <c r="U1" s="128"/>
      <c r="V1" s="128"/>
      <c r="W1" s="128"/>
    </row>
    <row r="3" spans="1:23" x14ac:dyDescent="0.25">
      <c r="T3" s="135" t="s">
        <v>468</v>
      </c>
      <c r="U3" s="136"/>
      <c r="V3" s="125">
        <f>SUM(U5:U14)</f>
        <v>1.0000000000000002</v>
      </c>
    </row>
    <row r="4" spans="1:23" x14ac:dyDescent="0.25">
      <c r="Q4" t="s">
        <v>466</v>
      </c>
      <c r="R4" t="s">
        <v>467</v>
      </c>
    </row>
    <row r="5" spans="1:23" x14ac:dyDescent="0.25">
      <c r="P5" s="74" t="s">
        <v>451</v>
      </c>
      <c r="Q5" s="74">
        <v>4</v>
      </c>
      <c r="R5" s="126">
        <f>Q5/$Q$20</f>
        <v>4.7619047619047616E-2</v>
      </c>
      <c r="T5" s="137" t="s">
        <v>153</v>
      </c>
      <c r="U5" s="138">
        <f>R19</f>
        <v>0.39285714285714285</v>
      </c>
    </row>
    <row r="6" spans="1:23" x14ac:dyDescent="0.25">
      <c r="P6" s="74" t="s">
        <v>452</v>
      </c>
      <c r="Q6" s="74">
        <v>2</v>
      </c>
      <c r="R6" s="126">
        <f t="shared" ref="R6:R19" si="0">Q6/$Q$20</f>
        <v>2.3809523809523808E-2</v>
      </c>
      <c r="T6" s="137" t="s">
        <v>154</v>
      </c>
      <c r="U6" s="138">
        <f>R17</f>
        <v>4.7619047619047616E-2</v>
      </c>
    </row>
    <row r="7" spans="1:23" x14ac:dyDescent="0.25">
      <c r="P7" s="74" t="s">
        <v>453</v>
      </c>
      <c r="Q7" s="74">
        <v>2</v>
      </c>
      <c r="R7" s="126">
        <f t="shared" si="0"/>
        <v>2.3809523809523808E-2</v>
      </c>
      <c r="T7" s="137" t="s">
        <v>155</v>
      </c>
      <c r="U7" s="138">
        <f>R14</f>
        <v>8.3333333333333329E-2</v>
      </c>
    </row>
    <row r="8" spans="1:23" x14ac:dyDescent="0.25">
      <c r="P8" t="s">
        <v>454</v>
      </c>
      <c r="Q8">
        <v>2</v>
      </c>
      <c r="R8" s="124"/>
      <c r="T8" s="137" t="s">
        <v>156</v>
      </c>
      <c r="U8" s="138">
        <f>R15</f>
        <v>0.14285714285714285</v>
      </c>
    </row>
    <row r="9" spans="1:23" x14ac:dyDescent="0.25">
      <c r="P9" t="s">
        <v>455</v>
      </c>
      <c r="Q9">
        <v>2</v>
      </c>
      <c r="R9" s="124"/>
      <c r="T9" s="137" t="s">
        <v>157</v>
      </c>
      <c r="U9" s="138">
        <f>R13</f>
        <v>0.13095238095238096</v>
      </c>
    </row>
    <row r="10" spans="1:23" x14ac:dyDescent="0.25">
      <c r="P10" t="s">
        <v>456</v>
      </c>
      <c r="Q10">
        <v>2</v>
      </c>
      <c r="R10" s="124"/>
      <c r="T10" s="137" t="s">
        <v>158</v>
      </c>
      <c r="U10" s="138">
        <f>R12</f>
        <v>5.9523809523809521E-2</v>
      </c>
    </row>
    <row r="11" spans="1:23" x14ac:dyDescent="0.25">
      <c r="P11" s="74" t="s">
        <v>457</v>
      </c>
      <c r="Q11" s="74">
        <v>4</v>
      </c>
      <c r="R11" s="126">
        <f t="shared" si="0"/>
        <v>4.7619047619047616E-2</v>
      </c>
      <c r="T11" s="137" t="s">
        <v>159</v>
      </c>
      <c r="U11" s="138">
        <f>R11</f>
        <v>4.7619047619047616E-2</v>
      </c>
    </row>
    <row r="12" spans="1:23" x14ac:dyDescent="0.25">
      <c r="P12" s="74" t="s">
        <v>458</v>
      </c>
      <c r="Q12" s="74">
        <v>5</v>
      </c>
      <c r="R12" s="126">
        <f t="shared" si="0"/>
        <v>5.9523809523809521E-2</v>
      </c>
      <c r="T12" s="137" t="s">
        <v>160</v>
      </c>
      <c r="U12" s="138">
        <f>R6</f>
        <v>2.3809523809523808E-2</v>
      </c>
    </row>
    <row r="13" spans="1:23" x14ac:dyDescent="0.25">
      <c r="P13" s="74" t="s">
        <v>459</v>
      </c>
      <c r="Q13" s="74">
        <v>11</v>
      </c>
      <c r="R13" s="126">
        <f t="shared" si="0"/>
        <v>0.13095238095238096</v>
      </c>
      <c r="T13" s="137" t="s">
        <v>10</v>
      </c>
      <c r="U13" s="138">
        <f>R7</f>
        <v>2.3809523809523808E-2</v>
      </c>
    </row>
    <row r="14" spans="1:23" x14ac:dyDescent="0.25">
      <c r="P14" s="74" t="s">
        <v>460</v>
      </c>
      <c r="Q14" s="74">
        <v>7</v>
      </c>
      <c r="R14" s="126">
        <f t="shared" si="0"/>
        <v>8.3333333333333329E-2</v>
      </c>
      <c r="T14" s="137" t="s">
        <v>161</v>
      </c>
      <c r="U14" s="138">
        <f>R5</f>
        <v>4.7619047619047616E-2</v>
      </c>
    </row>
    <row r="15" spans="1:23" x14ac:dyDescent="0.25">
      <c r="P15" s="74" t="s">
        <v>461</v>
      </c>
      <c r="Q15" s="74">
        <v>12</v>
      </c>
      <c r="R15" s="126">
        <f t="shared" si="0"/>
        <v>0.14285714285714285</v>
      </c>
      <c r="T15" s="139"/>
      <c r="U15" s="140"/>
    </row>
    <row r="16" spans="1:23" x14ac:dyDescent="0.25">
      <c r="P16" t="s">
        <v>462</v>
      </c>
      <c r="Q16">
        <v>0</v>
      </c>
      <c r="R16" s="124"/>
      <c r="T16" s="137"/>
      <c r="U16" s="141"/>
    </row>
    <row r="17" spans="16:21" x14ac:dyDescent="0.25">
      <c r="P17" s="74" t="s">
        <v>463</v>
      </c>
      <c r="Q17" s="74">
        <v>4</v>
      </c>
      <c r="R17" s="126">
        <f t="shared" si="0"/>
        <v>4.7619047619047616E-2</v>
      </c>
      <c r="T17" s="137"/>
      <c r="U17" s="141"/>
    </row>
    <row r="18" spans="16:21" x14ac:dyDescent="0.25">
      <c r="P18" t="s">
        <v>464</v>
      </c>
      <c r="Q18">
        <v>0</v>
      </c>
      <c r="R18" s="124"/>
      <c r="T18" s="76"/>
      <c r="U18" s="76"/>
    </row>
    <row r="19" spans="16:21" x14ac:dyDescent="0.25">
      <c r="P19" s="74" t="s">
        <v>465</v>
      </c>
      <c r="Q19" s="74">
        <v>33</v>
      </c>
      <c r="R19" s="126">
        <f t="shared" si="0"/>
        <v>0.39285714285714285</v>
      </c>
    </row>
    <row r="20" spans="16:21" x14ac:dyDescent="0.25">
      <c r="Q20" s="74">
        <f>SUM(Q5:Q7,Q11:Q15,Q17,Q19)</f>
        <v>84</v>
      </c>
    </row>
    <row r="22" spans="16:21" x14ac:dyDescent="0.25">
      <c r="P22" s="74" t="s">
        <v>325</v>
      </c>
    </row>
    <row r="23" spans="16:21" x14ac:dyDescent="0.25">
      <c r="P23" t="s">
        <v>257</v>
      </c>
      <c r="Q23">
        <v>1581937.8862804582</v>
      </c>
      <c r="R23" s="124">
        <f>Q23/SUM($Q$23:$Q$24)</f>
        <v>0.53533333333333433</v>
      </c>
    </row>
    <row r="24" spans="16:21" x14ac:dyDescent="0.25">
      <c r="P24" t="s">
        <v>258</v>
      </c>
      <c r="Q24">
        <v>1373114.2051525216</v>
      </c>
      <c r="R24" s="124">
        <f>Q24/SUM($Q$23:$Q$24)</f>
        <v>0.46466666666666567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2060"/>
  </sheetPr>
  <dimension ref="A1:AQ18"/>
  <sheetViews>
    <sheetView workbookViewId="0"/>
  </sheetViews>
  <sheetFormatPr defaultRowHeight="15" x14ac:dyDescent="0.25"/>
  <cols>
    <col min="1" max="1" width="26.5703125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13" width="9.7109375" customWidth="1"/>
    <col min="14" max="24" width="7.710937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A1" s="150" t="s">
        <v>471</v>
      </c>
      <c r="B1" s="119" t="s">
        <v>163</v>
      </c>
      <c r="C1" s="119" t="s">
        <v>432</v>
      </c>
      <c r="D1" s="119" t="s">
        <v>431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425</v>
      </c>
      <c r="M1" s="119" t="s">
        <v>426</v>
      </c>
      <c r="N1" s="119" t="s">
        <v>171</v>
      </c>
      <c r="O1" s="119" t="s">
        <v>433</v>
      </c>
      <c r="P1" s="119" t="s">
        <v>434</v>
      </c>
      <c r="Q1" s="119" t="s">
        <v>435</v>
      </c>
      <c r="R1" s="119" t="s">
        <v>436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437</v>
      </c>
      <c r="AA1" s="119" t="s">
        <v>438</v>
      </c>
      <c r="AB1" s="119" t="s">
        <v>439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Breakdowns'!$D$79:$D$96,'SoESCaOMCbIC-capital'!B$1,'Cost Breakdowns'!$B$79:$B$96)</f>
        <v>0</v>
      </c>
      <c r="C2" s="81">
        <f>SUMIF('Cost Breakdowns'!$D$79:$D$96,'SoESCaOMCbIC-capital'!C$1,'Cost Breakdowns'!$B$79:$B$96)</f>
        <v>0</v>
      </c>
      <c r="D2" s="81">
        <f>SUMIF('Cost Breakdowns'!$D$79:$D$96,'SoESCaOMCbIC-capital'!D$1,'Cost Breakdowns'!$B$79:$B$96)</f>
        <v>0</v>
      </c>
      <c r="E2" s="81">
        <f>SUMIF('Cost Breakdowns'!$D$79:$D$96,'SoESCaOMCbIC-capital'!E$1,'Cost Breakdowns'!$B$79:$B$96)</f>
        <v>0</v>
      </c>
      <c r="F2" s="81">
        <f>SUMIF('Cost Breakdowns'!$D$79:$D$96,'SoESCaOMCbIC-capital'!F$1,'Cost Breakdowns'!$B$79:$B$96)</f>
        <v>0</v>
      </c>
      <c r="G2" s="81">
        <f>SUMIF('Cost Breakdowns'!$D$79:$D$96,'SoESCaOMCbIC-capital'!G$1,'Cost Breakdowns'!$B$79:$B$96)</f>
        <v>0</v>
      </c>
      <c r="H2" s="81">
        <f>SUMIF('Cost Breakdowns'!$D$79:$D$96,'SoESCaOMCbIC-capital'!H$1,'Cost Breakdowns'!$B$79:$B$96)</f>
        <v>0</v>
      </c>
      <c r="I2" s="81">
        <f>SUMIF('Cost Breakdowns'!$D$79:$D$96,'SoESCaOMCbIC-capital'!I$1,'Cost Breakdowns'!$B$79:$B$96)</f>
        <v>0</v>
      </c>
      <c r="J2" s="81">
        <f>SUMIF('Cost Breakdowns'!$D$79:$D$96,'SoESCaOMCbIC-capital'!J$1,'Cost Breakdowns'!$B$79:$B$96)</f>
        <v>0</v>
      </c>
      <c r="K2" s="81">
        <f>SUMIF('Cost Breakdowns'!$D$79:$D$96,'SoESCaOMCbIC-capital'!K$1,'Cost Breakdowns'!$B$79:$B$96)</f>
        <v>0</v>
      </c>
      <c r="L2" s="81">
        <f>SUMIF('Cost Breakdowns'!$D$79:$D$96,'SoESCaOMCbIC-capital'!L$1,'Cost Breakdowns'!$B$79:$B$96)</f>
        <v>1.2988548017889186E-3</v>
      </c>
      <c r="M2" s="81">
        <f>SUMIF('Cost Breakdowns'!$D$79:$D$96,'SoESCaOMCbIC-capital'!M$1,'Cost Breakdowns'!$B$79:$B$96)</f>
        <v>0</v>
      </c>
      <c r="N2" s="81">
        <f>SUMIF('Cost Breakdowns'!$D$79:$D$96,'SoESCaOMCbIC-capital'!N$1,'Cost Breakdowns'!$B$79:$B$96)</f>
        <v>0</v>
      </c>
      <c r="O2" s="81">
        <f>SUMIF('Cost Breakdowns'!$D$79:$D$96,'SoESCaOMCbIC-capital'!O$1,'Cost Breakdowns'!$B$79:$B$96)</f>
        <v>0</v>
      </c>
      <c r="P2" s="81">
        <f>SUMIF('Cost Breakdowns'!$D$79:$D$96,'SoESCaOMCbIC-capital'!P$1,'Cost Breakdowns'!$B$79:$B$96)</f>
        <v>0</v>
      </c>
      <c r="Q2" s="81">
        <f>SUMIF('Cost Breakdowns'!$D$79:$D$96,'SoESCaOMCbIC-capital'!Q$1,'Cost Breakdowns'!$B$79:$B$96)</f>
        <v>0</v>
      </c>
      <c r="R2" s="81">
        <f>SUMIF('Cost Breakdowns'!$D$79:$D$96,'SoESCaOMCbIC-capital'!R$1,'Cost Breakdowns'!$B$79:$B$96)</f>
        <v>0</v>
      </c>
      <c r="S2" s="81">
        <f>SUMIF('Cost Breakdowns'!$D$79:$D$96,'SoESCaOMCbIC-capital'!S$1,'Cost Breakdowns'!$B$79:$B$96)</f>
        <v>0</v>
      </c>
      <c r="T2" s="81">
        <f>SUMIF('Cost Breakdowns'!$D$79:$D$96,'SoESCaOMCbIC-capital'!T$1,'Cost Breakdowns'!$B$79:$B$96)</f>
        <v>0</v>
      </c>
      <c r="U2" s="81">
        <f>SUMIF('Cost Breakdowns'!$D$79:$D$96,'SoESCaOMCbIC-capital'!U$1,'Cost Breakdowns'!$B$79:$B$96)</f>
        <v>0</v>
      </c>
      <c r="V2" s="81">
        <f>SUMIF('Cost Breakdowns'!$D$79:$D$96,'SoESCaOMCbIC-capital'!V$1,'Cost Breakdowns'!$B$79:$B$96)</f>
        <v>0.37300876505738617</v>
      </c>
      <c r="W2" s="81">
        <f>SUMIF('Cost Breakdowns'!$D$79:$D$96,'SoESCaOMCbIC-capital'!W$1,'Cost Breakdowns'!$B$79:$B$96)</f>
        <v>0</v>
      </c>
      <c r="X2" s="81">
        <f>SUMIF('Cost Breakdowns'!$D$79:$D$96,'SoESCaOMCbIC-capital'!X$1,'Cost Breakdowns'!$B$79:$B$96)</f>
        <v>0</v>
      </c>
      <c r="Y2" s="81">
        <f>SUMIF('Cost Breakdowns'!$D$79:$D$96,'SoESCaOMCbIC-capital'!Y$1,'Cost Breakdowns'!$B$79:$B$96)</f>
        <v>0</v>
      </c>
      <c r="Z2" s="81">
        <f>SUMIF('Cost Breakdowns'!$D$79:$D$96,'SoESCaOMCbIC-capital'!Z$1,'Cost Breakdowns'!$B$79:$B$96)</f>
        <v>0</v>
      </c>
      <c r="AA2" s="81">
        <f>SUMIF('Cost Breakdowns'!$D$79:$D$96,'SoESCaOMCbIC-capital'!AA$1,'Cost Breakdowns'!$B$79:$B$96)</f>
        <v>0</v>
      </c>
      <c r="AB2" s="81">
        <f>SUMIF('Cost Breakdowns'!$D$79:$D$96,'SoESCaOMCbIC-capital'!AB$1,'Cost Breakdowns'!$B$79:$B$96)</f>
        <v>0</v>
      </c>
      <c r="AC2" s="81">
        <f>SUMIF('Cost Breakdowns'!$D$79:$D$96,'SoESCaOMCbIC-capital'!AC$1,'Cost Breakdowns'!$B$79:$B$96)</f>
        <v>0.38864412750459743</v>
      </c>
      <c r="AD2" s="81">
        <f>SUMIF('Cost Breakdowns'!$D$79:$D$96,'SoESCaOMCbIC-capital'!AD$1,'Cost Breakdowns'!$B$79:$B$96)</f>
        <v>0</v>
      </c>
      <c r="AE2" s="81">
        <f>SUMIF('Cost Breakdowns'!$D$79:$D$96,'SoESCaOMCbIC-capital'!AE$1,'Cost Breakdowns'!$B$79:$B$96)</f>
        <v>0</v>
      </c>
      <c r="AF2" s="81">
        <f>SUMIF('Cost Breakdowns'!$D$79:$D$96,'SoESCaOMCbIC-capital'!AF$1,'Cost Breakdowns'!$B$79:$B$96)</f>
        <v>0</v>
      </c>
      <c r="AG2" s="81">
        <f>SUMIF('Cost Breakdowns'!$D$79:$D$96,'SoESCaOMCbIC-capital'!AG$1,'Cost Breakdowns'!$B$79:$B$96)</f>
        <v>0</v>
      </c>
      <c r="AH2" s="81">
        <f>SUMIF('Cost Breakdowns'!$D$79:$D$96,'SoESCaOMCbIC-capital'!AH$1,'Cost Breakdowns'!$B$79:$B$96)</f>
        <v>0</v>
      </c>
      <c r="AI2" s="81">
        <f>SUMIF('Cost Breakdowns'!$D$79:$D$96,'SoESCaOMCbIC-capital'!AI$1,'Cost Breakdowns'!$B$79:$B$96)</f>
        <v>0</v>
      </c>
      <c r="AJ2" s="81">
        <f>SUMIF('Cost Breakdowns'!$D$79:$D$96,'SoESCaOMCbIC-capital'!AJ$1,'Cost Breakdowns'!$B$79:$B$96)</f>
        <v>1.1626634167502739E-2</v>
      </c>
      <c r="AK2" s="81">
        <f>SUMIF('Cost Breakdowns'!$D$79:$D$96,'SoESCaOMCbIC-capital'!AK$1,'Cost Breakdowns'!$B$79:$B$96)</f>
        <v>0</v>
      </c>
      <c r="AL2" s="81">
        <f>SUMIF('Cost Breakdowns'!$D$79:$D$96,'SoESCaOMCbIC-capital'!AL$1,'Cost Breakdowns'!$B$79:$B$96)</f>
        <v>0.22542161846872494</v>
      </c>
      <c r="AM2" s="81">
        <f>SUMIF('Cost Breakdowns'!$D$79:$D$96,'SoESCaOMCbIC-capital'!AM$1,'Cost Breakdowns'!$B$79:$B$96)</f>
        <v>0</v>
      </c>
      <c r="AN2" s="81">
        <f>SUMIF('Cost Breakdowns'!$D$79:$D$96,'SoESCaOMCbIC-capital'!AN$1,'Cost Breakdowns'!$B$79:$B$96)</f>
        <v>0</v>
      </c>
      <c r="AO2" s="81">
        <f>SUMIF('Cost Breakdowns'!$D$79:$D$96,'SoESCaOMCbIC-capital'!AO$1,'Cost Breakdowns'!$B$79:$B$96)</f>
        <v>0</v>
      </c>
      <c r="AP2" s="81">
        <f>SUMIF('Cost Breakdowns'!$D$79:$D$96,'SoESCaOMCbIC-capital'!AP$1,'Cost Breakdowns'!$B$79:$B$96)</f>
        <v>0</v>
      </c>
      <c r="AQ2" s="81">
        <f>SUMIF('Cost Breakdowns'!$D$79:$D$96,'SoESCaOMCbIC-capital'!AQ$1,'Cost Breakdowns'!$B$79:$B$96)</f>
        <v>0</v>
      </c>
    </row>
    <row r="3" spans="1:43" x14ac:dyDescent="0.25">
      <c r="A3" t="s">
        <v>469</v>
      </c>
      <c r="B3" s="81">
        <f>SUMIF('Cost Breakdowns'!$D$114:$D$131,'SoESCaOMCbIC-capital'!B$1,'Cost Breakdowns'!$B$114:$B$131)</f>
        <v>0</v>
      </c>
      <c r="C3" s="81">
        <f>SUMIF('Cost Breakdowns'!$D$114:$D$131,'SoESCaOMCbIC-capital'!C$1,'Cost Breakdowns'!$B$114:$B$131)</f>
        <v>0</v>
      </c>
      <c r="D3" s="81">
        <f>SUMIF('Cost Breakdowns'!$D$114:$D$131,'SoESCaOMCbIC-capital'!D$1,'Cost Breakdowns'!$B$114:$B$131)</f>
        <v>0</v>
      </c>
      <c r="E3" s="81">
        <f>SUMIF('Cost Breakdowns'!$D$114:$D$131,'SoESCaOMCbIC-capital'!E$1,'Cost Breakdowns'!$B$114:$B$131)</f>
        <v>0</v>
      </c>
      <c r="F3" s="81">
        <f>SUMIF('Cost Breakdowns'!$D$114:$D$131,'SoESCaOMCbIC-capital'!F$1,'Cost Breakdowns'!$B$114:$B$131)</f>
        <v>0</v>
      </c>
      <c r="G3" s="81">
        <f>SUMIF('Cost Breakdowns'!$D$114:$D$131,'SoESCaOMCbIC-capital'!G$1,'Cost Breakdowns'!$B$114:$B$131)</f>
        <v>0</v>
      </c>
      <c r="H3" s="81">
        <f>SUMIF('Cost Breakdowns'!$D$114:$D$131,'SoESCaOMCbIC-capital'!H$1,'Cost Breakdowns'!$B$114:$B$131)</f>
        <v>0</v>
      </c>
      <c r="I3" s="81">
        <f>SUMIF('Cost Breakdowns'!$D$114:$D$131,'SoESCaOMCbIC-capital'!I$1,'Cost Breakdowns'!$B$114:$B$131)</f>
        <v>0</v>
      </c>
      <c r="J3" s="81">
        <f>SUMIF('Cost Breakdowns'!$D$114:$D$131,'SoESCaOMCbIC-capital'!J$1,'Cost Breakdowns'!$B$114:$B$131)</f>
        <v>0</v>
      </c>
      <c r="K3" s="81">
        <f>SUMIF('Cost Breakdowns'!$D$114:$D$131,'SoESCaOMCbIC-capital'!K$1,'Cost Breakdowns'!$B$114:$B$131)</f>
        <v>0</v>
      </c>
      <c r="L3" s="81">
        <f>SUMIF('Cost Breakdowns'!$D$114:$D$131,'SoESCaOMCbIC-capital'!L$1,'Cost Breakdowns'!$B$114:$B$131)</f>
        <v>0</v>
      </c>
      <c r="M3" s="81">
        <f>SUMIF('Cost Breakdowns'!$D$114:$D$131,'SoESCaOMCbIC-capital'!M$1,'Cost Breakdowns'!$B$114:$B$131)</f>
        <v>0</v>
      </c>
      <c r="N3" s="81">
        <f>SUMIF('Cost Breakdowns'!$D$114:$D$131,'SoESCaOMCbIC-capital'!N$1,'Cost Breakdowns'!$B$114:$B$131)</f>
        <v>0</v>
      </c>
      <c r="O3" s="81">
        <f>SUMIF('Cost Breakdowns'!$D$114:$D$131,'SoESCaOMCbIC-capital'!O$1,'Cost Breakdowns'!$B$114:$B$131)</f>
        <v>0</v>
      </c>
      <c r="P3" s="81">
        <f>SUMIF('Cost Breakdowns'!$D$114:$D$131,'SoESCaOMCbIC-capital'!P$1,'Cost Breakdowns'!$B$114:$B$131)</f>
        <v>0</v>
      </c>
      <c r="Q3" s="81">
        <f>SUMIF('Cost Breakdowns'!$D$114:$D$131,'SoESCaOMCbIC-capital'!Q$1,'Cost Breakdowns'!$B$114:$B$131)</f>
        <v>0</v>
      </c>
      <c r="R3" s="81">
        <f>SUMIF('Cost Breakdowns'!$D$114:$D$131,'SoESCaOMCbIC-capital'!R$1,'Cost Breakdowns'!$B$114:$B$131)</f>
        <v>0</v>
      </c>
      <c r="S3" s="81">
        <f>SUMIF('Cost Breakdowns'!$D$114:$D$131,'SoESCaOMCbIC-capital'!S$1,'Cost Breakdowns'!$B$114:$B$131)</f>
        <v>0</v>
      </c>
      <c r="T3" s="81">
        <f>SUMIF('Cost Breakdowns'!$D$114:$D$131,'SoESCaOMCbIC-capital'!T$1,'Cost Breakdowns'!$B$114:$B$131)</f>
        <v>0</v>
      </c>
      <c r="U3" s="81">
        <f>SUMIF('Cost Breakdowns'!$D$114:$D$131,'SoESCaOMCbIC-capital'!U$1,'Cost Breakdowns'!$B$114:$B$131)</f>
        <v>0</v>
      </c>
      <c r="V3" s="81">
        <f>SUMIF('Cost Breakdowns'!$D$114:$D$131,'SoESCaOMCbIC-capital'!V$1,'Cost Breakdowns'!$B$114:$B$131)</f>
        <v>0.51764705882352946</v>
      </c>
      <c r="W3" s="81">
        <f>SUMIF('Cost Breakdowns'!$D$114:$D$131,'SoESCaOMCbIC-capital'!W$1,'Cost Breakdowns'!$B$114:$B$131)</f>
        <v>0</v>
      </c>
      <c r="X3" s="81">
        <f>SUMIF('Cost Breakdowns'!$D$114:$D$131,'SoESCaOMCbIC-capital'!X$1,'Cost Breakdowns'!$B$114:$B$131)</f>
        <v>0</v>
      </c>
      <c r="Y3" s="81">
        <f>SUMIF('Cost Breakdowns'!$D$114:$D$131,'SoESCaOMCbIC-capital'!Y$1,'Cost Breakdowns'!$B$114:$B$131)</f>
        <v>0</v>
      </c>
      <c r="Z3" s="81">
        <f>SUMIF('Cost Breakdowns'!$D$114:$D$131,'SoESCaOMCbIC-capital'!Z$1,'Cost Breakdowns'!$B$114:$B$131)</f>
        <v>5.8823529411764705E-3</v>
      </c>
      <c r="AA3" s="81">
        <f>SUMIF('Cost Breakdowns'!$D$114:$D$131,'SoESCaOMCbIC-capital'!AA$1,'Cost Breakdowns'!$B$114:$B$131)</f>
        <v>0</v>
      </c>
      <c r="AB3" s="81">
        <f>SUMIF('Cost Breakdowns'!$D$114:$D$131,'SoESCaOMCbIC-capital'!AB$1,'Cost Breakdowns'!$B$114:$B$131)</f>
        <v>0</v>
      </c>
      <c r="AC3" s="81">
        <f>SUMIF('Cost Breakdowns'!$D$114:$D$131,'SoESCaOMCbIC-capital'!AC$1,'Cost Breakdowns'!$B$114:$B$131)</f>
        <v>0.28235294117647058</v>
      </c>
      <c r="AD3" s="81">
        <f>SUMIF('Cost Breakdowns'!$D$114:$D$131,'SoESCaOMCbIC-capital'!AD$1,'Cost Breakdowns'!$B$114:$B$131)</f>
        <v>0</v>
      </c>
      <c r="AE3" s="81">
        <f>SUMIF('Cost Breakdowns'!$D$114:$D$131,'SoESCaOMCbIC-capital'!AE$1,'Cost Breakdowns'!$B$114:$B$131)</f>
        <v>0</v>
      </c>
      <c r="AF3" s="81">
        <f>SUMIF('Cost Breakdowns'!$D$114:$D$131,'SoESCaOMCbIC-capital'!AF$1,'Cost Breakdowns'!$B$114:$B$131)</f>
        <v>0</v>
      </c>
      <c r="AG3" s="81">
        <f>SUMIF('Cost Breakdowns'!$D$114:$D$131,'SoESCaOMCbIC-capital'!AG$1,'Cost Breakdowns'!$B$114:$B$131)</f>
        <v>0</v>
      </c>
      <c r="AH3" s="81">
        <f>SUMIF('Cost Breakdowns'!$D$114:$D$131,'SoESCaOMCbIC-capital'!AH$1,'Cost Breakdowns'!$B$114:$B$131)</f>
        <v>0</v>
      </c>
      <c r="AI3" s="81">
        <f>SUMIF('Cost Breakdowns'!$D$114:$D$131,'SoESCaOMCbIC-capital'!AI$1,'Cost Breakdowns'!$B$114:$B$131)</f>
        <v>0</v>
      </c>
      <c r="AJ3" s="81">
        <f>SUMIF('Cost Breakdowns'!$D$114:$D$131,'SoESCaOMCbIC-capital'!AJ$1,'Cost Breakdowns'!$B$114:$B$131)</f>
        <v>5.8823529411764705E-3</v>
      </c>
      <c r="AK3" s="81">
        <f>SUMIF('Cost Breakdowns'!$D$114:$D$131,'SoESCaOMCbIC-capital'!AK$1,'Cost Breakdowns'!$B$114:$B$131)</f>
        <v>4.7058823529411764E-2</v>
      </c>
      <c r="AL3" s="81">
        <f>SUMIF('Cost Breakdowns'!$D$114:$D$131,'SoESCaOMCbIC-capital'!AL$1,'Cost Breakdowns'!$B$114:$B$131)</f>
        <v>0.11764705882352941</v>
      </c>
      <c r="AM3" s="81">
        <f>SUMIF('Cost Breakdowns'!$D$114:$D$131,'SoESCaOMCbIC-capital'!AM$1,'Cost Breakdowns'!$B$114:$B$131)</f>
        <v>2.3529411764705882E-2</v>
      </c>
      <c r="AN3" s="81">
        <f>SUMIF('Cost Breakdowns'!$D$114:$D$131,'SoESCaOMCbIC-capital'!AN$1,'Cost Breakdowns'!$B$114:$B$131)</f>
        <v>0</v>
      </c>
      <c r="AO3" s="81">
        <f>SUMIF('Cost Breakdowns'!$D$114:$D$131,'SoESCaOMCbIC-capital'!AO$1,'Cost Breakdowns'!$B$114:$B$131)</f>
        <v>0</v>
      </c>
      <c r="AP3" s="81">
        <f>SUMIF('Cost Breakdowns'!$D$114:$D$131,'SoESCaOMCbIC-capital'!AP$1,'Cost Breakdowns'!$B$114:$B$131)</f>
        <v>0</v>
      </c>
      <c r="AQ3" s="81">
        <f>SUMIF('Cost Breakdowns'!$D$114:$D$131,'SoESCaOMCbIC-capital'!AQ$1,'Cost Breakdowns'!$B$114:$B$131)</f>
        <v>0</v>
      </c>
    </row>
    <row r="4" spans="1:43" x14ac:dyDescent="0.25">
      <c r="A4" t="s">
        <v>470</v>
      </c>
      <c r="B4" s="106">
        <f>B$3</f>
        <v>0</v>
      </c>
      <c r="C4" s="106">
        <f t="shared" ref="C4:AQ4" si="0">C$3</f>
        <v>0</v>
      </c>
      <c r="D4" s="106">
        <f t="shared" si="0"/>
        <v>0</v>
      </c>
      <c r="E4" s="106">
        <f t="shared" si="0"/>
        <v>0</v>
      </c>
      <c r="F4" s="106">
        <f t="shared" si="0"/>
        <v>0</v>
      </c>
      <c r="G4" s="106">
        <f t="shared" si="0"/>
        <v>0</v>
      </c>
      <c r="H4" s="106">
        <f t="shared" si="0"/>
        <v>0</v>
      </c>
      <c r="I4" s="106">
        <f t="shared" si="0"/>
        <v>0</v>
      </c>
      <c r="J4" s="106">
        <f t="shared" si="0"/>
        <v>0</v>
      </c>
      <c r="K4" s="106">
        <f t="shared" si="0"/>
        <v>0</v>
      </c>
      <c r="L4" s="106">
        <f t="shared" si="0"/>
        <v>0</v>
      </c>
      <c r="M4" s="106">
        <f t="shared" si="0"/>
        <v>0</v>
      </c>
      <c r="N4" s="106">
        <f t="shared" si="0"/>
        <v>0</v>
      </c>
      <c r="O4" s="106">
        <f t="shared" si="0"/>
        <v>0</v>
      </c>
      <c r="P4" s="106">
        <f t="shared" si="0"/>
        <v>0</v>
      </c>
      <c r="Q4" s="106">
        <f t="shared" si="0"/>
        <v>0</v>
      </c>
      <c r="R4" s="106">
        <f t="shared" si="0"/>
        <v>0</v>
      </c>
      <c r="S4" s="106">
        <f t="shared" si="0"/>
        <v>0</v>
      </c>
      <c r="T4" s="106">
        <f t="shared" si="0"/>
        <v>0</v>
      </c>
      <c r="U4" s="106">
        <f t="shared" si="0"/>
        <v>0</v>
      </c>
      <c r="V4" s="106">
        <f t="shared" si="0"/>
        <v>0.51764705882352946</v>
      </c>
      <c r="W4" s="106">
        <f t="shared" si="0"/>
        <v>0</v>
      </c>
      <c r="X4" s="106">
        <f t="shared" si="0"/>
        <v>0</v>
      </c>
      <c r="Y4" s="106">
        <f t="shared" si="0"/>
        <v>0</v>
      </c>
      <c r="Z4" s="106">
        <f t="shared" si="0"/>
        <v>5.8823529411764705E-3</v>
      </c>
      <c r="AA4" s="106">
        <f t="shared" si="0"/>
        <v>0</v>
      </c>
      <c r="AB4" s="106">
        <f t="shared" si="0"/>
        <v>0</v>
      </c>
      <c r="AC4" s="106">
        <f t="shared" si="0"/>
        <v>0.28235294117647058</v>
      </c>
      <c r="AD4" s="106">
        <f t="shared" si="0"/>
        <v>0</v>
      </c>
      <c r="AE4" s="106">
        <f t="shared" si="0"/>
        <v>0</v>
      </c>
      <c r="AF4" s="106">
        <f t="shared" si="0"/>
        <v>0</v>
      </c>
      <c r="AG4" s="106">
        <f t="shared" si="0"/>
        <v>0</v>
      </c>
      <c r="AH4" s="106">
        <f t="shared" si="0"/>
        <v>0</v>
      </c>
      <c r="AI4" s="106">
        <f t="shared" si="0"/>
        <v>0</v>
      </c>
      <c r="AJ4" s="106">
        <f t="shared" si="0"/>
        <v>5.8823529411764705E-3</v>
      </c>
      <c r="AK4" s="106">
        <f t="shared" si="0"/>
        <v>4.7058823529411764E-2</v>
      </c>
      <c r="AL4" s="106">
        <f t="shared" si="0"/>
        <v>0.11764705882352941</v>
      </c>
      <c r="AM4" s="106">
        <f t="shared" si="0"/>
        <v>2.3529411764705882E-2</v>
      </c>
      <c r="AN4" s="106">
        <f t="shared" si="0"/>
        <v>0</v>
      </c>
      <c r="AO4" s="106">
        <f t="shared" si="0"/>
        <v>0</v>
      </c>
      <c r="AP4" s="106">
        <f t="shared" si="0"/>
        <v>0</v>
      </c>
      <c r="AQ4" s="106">
        <f t="shared" si="0"/>
        <v>0</v>
      </c>
    </row>
    <row r="5" spans="1:43" x14ac:dyDescent="0.25">
      <c r="A5" t="s">
        <v>200</v>
      </c>
      <c r="B5" s="81">
        <f>SUMIF('Cost Breakdowns'!$D$149:$D$157,'SoESCaOMCbIC-capital'!B$1,'Cost Breakdowns'!$B$149:$B$157)</f>
        <v>0</v>
      </c>
      <c r="C5" s="81">
        <f>SUMIF('Cost Breakdowns'!$D$149:$D$157,'SoESCaOMCbIC-capital'!C$1,'Cost Breakdowns'!$B$149:$B$157)</f>
        <v>0</v>
      </c>
      <c r="D5" s="81">
        <f>SUMIF('Cost Breakdowns'!$D$149:$D$157,'SoESCaOMCbIC-capital'!D$1,'Cost Breakdowns'!$B$149:$B$157)</f>
        <v>0</v>
      </c>
      <c r="E5" s="81">
        <f>SUMIF('Cost Breakdowns'!$D$149:$D$157,'SoESCaOMCbIC-capital'!E$1,'Cost Breakdowns'!$B$149:$B$157)</f>
        <v>0.03</v>
      </c>
      <c r="F5" s="81">
        <f>SUMIF('Cost Breakdowns'!$D$149:$D$157,'SoESCaOMCbIC-capital'!F$1,'Cost Breakdowns'!$B$149:$B$157)</f>
        <v>0</v>
      </c>
      <c r="G5" s="81">
        <f>SUMIF('Cost Breakdowns'!$D$149:$D$157,'SoESCaOMCbIC-capital'!G$1,'Cost Breakdowns'!$B$149:$B$157)</f>
        <v>0</v>
      </c>
      <c r="H5" s="81">
        <f>SUMIF('Cost Breakdowns'!$D$149:$D$157,'SoESCaOMCbIC-capital'!H$1,'Cost Breakdowns'!$B$149:$B$157)</f>
        <v>0</v>
      </c>
      <c r="I5" s="81">
        <f>SUMIF('Cost Breakdowns'!$D$149:$D$157,'SoESCaOMCbIC-capital'!I$1,'Cost Breakdowns'!$B$149:$B$157)</f>
        <v>0</v>
      </c>
      <c r="J5" s="81">
        <f>SUMIF('Cost Breakdowns'!$D$149:$D$157,'SoESCaOMCbIC-capital'!J$1,'Cost Breakdowns'!$B$149:$B$157)</f>
        <v>0</v>
      </c>
      <c r="K5" s="81">
        <f>SUMIF('Cost Breakdowns'!$D$149:$D$157,'SoESCaOMCbIC-capital'!K$1,'Cost Breakdowns'!$B$149:$B$157)</f>
        <v>0</v>
      </c>
      <c r="L5" s="81">
        <f>SUMIF('Cost Breakdowns'!$D$149:$D$157,'SoESCaOMCbIC-capital'!L$1,'Cost Breakdowns'!$B$149:$B$157)</f>
        <v>0</v>
      </c>
      <c r="M5" s="81">
        <f>SUMIF('Cost Breakdowns'!$D$149:$D$157,'SoESCaOMCbIC-capital'!M$1,'Cost Breakdowns'!$B$149:$B$157)</f>
        <v>0</v>
      </c>
      <c r="N5" s="81">
        <f>SUMIF('Cost Breakdowns'!$D$149:$D$157,'SoESCaOMCbIC-capital'!N$1,'Cost Breakdowns'!$B$149:$B$157)</f>
        <v>0</v>
      </c>
      <c r="O5" s="81">
        <f>SUMIF('Cost Breakdowns'!$D$149:$D$157,'SoESCaOMCbIC-capital'!O$1,'Cost Breakdowns'!$B$149:$B$157)</f>
        <v>0</v>
      </c>
      <c r="P5" s="81">
        <f>SUMIF('Cost Breakdowns'!$D$149:$D$157,'SoESCaOMCbIC-capital'!P$1,'Cost Breakdowns'!$B$149:$B$157)</f>
        <v>0</v>
      </c>
      <c r="Q5" s="81">
        <f>SUMIF('Cost Breakdowns'!$D$149:$D$157,'SoESCaOMCbIC-capital'!Q$1,'Cost Breakdowns'!$B$149:$B$157)</f>
        <v>0</v>
      </c>
      <c r="R5" s="81">
        <f>SUMIF('Cost Breakdowns'!$D$149:$D$157,'SoESCaOMCbIC-capital'!R$1,'Cost Breakdowns'!$B$149:$B$157)</f>
        <v>0</v>
      </c>
      <c r="S5" s="81">
        <f>SUMIF('Cost Breakdowns'!$D$149:$D$157,'SoESCaOMCbIC-capital'!S$1,'Cost Breakdowns'!$B$149:$B$157)</f>
        <v>0</v>
      </c>
      <c r="T5" s="81">
        <f>SUMIF('Cost Breakdowns'!$D$149:$D$157,'SoESCaOMCbIC-capital'!T$1,'Cost Breakdowns'!$B$149:$B$157)</f>
        <v>0</v>
      </c>
      <c r="U5" s="81">
        <f>SUMIF('Cost Breakdowns'!$D$149:$D$157,'SoESCaOMCbIC-capital'!U$1,'Cost Breakdowns'!$B$149:$B$157)</f>
        <v>0</v>
      </c>
      <c r="V5" s="81">
        <f>SUMIF('Cost Breakdowns'!$D$149:$D$157,'SoESCaOMCbIC-capital'!V$1,'Cost Breakdowns'!$B$149:$B$157)</f>
        <v>0.60000000000000009</v>
      </c>
      <c r="W5" s="81">
        <f>SUMIF('Cost Breakdowns'!$D$149:$D$157,'SoESCaOMCbIC-capital'!W$1,'Cost Breakdowns'!$B$149:$B$157)</f>
        <v>0</v>
      </c>
      <c r="X5" s="81">
        <f>SUMIF('Cost Breakdowns'!$D$149:$D$157,'SoESCaOMCbIC-capital'!X$1,'Cost Breakdowns'!$B$149:$B$157)</f>
        <v>0</v>
      </c>
      <c r="Y5" s="81">
        <f>SUMIF('Cost Breakdowns'!$D$149:$D$157,'SoESCaOMCbIC-capital'!Y$1,'Cost Breakdowns'!$B$149:$B$157)</f>
        <v>0</v>
      </c>
      <c r="Z5" s="81">
        <f>SUMIF('Cost Breakdowns'!$D$149:$D$157,'SoESCaOMCbIC-capital'!Z$1,'Cost Breakdowns'!$B$149:$B$157)</f>
        <v>0</v>
      </c>
      <c r="AA5" s="81">
        <f>SUMIF('Cost Breakdowns'!$D$149:$D$157,'SoESCaOMCbIC-capital'!AA$1,'Cost Breakdowns'!$B$149:$B$157)</f>
        <v>0</v>
      </c>
      <c r="AB5" s="81">
        <f>SUMIF('Cost Breakdowns'!$D$149:$D$157,'SoESCaOMCbIC-capital'!AB$1,'Cost Breakdowns'!$B$149:$B$157)</f>
        <v>0</v>
      </c>
      <c r="AC5" s="81">
        <f>SUMIF('Cost Breakdowns'!$D$149:$D$157,'SoESCaOMCbIC-capital'!AC$1,'Cost Breakdowns'!$B$149:$B$157)</f>
        <v>0.35</v>
      </c>
      <c r="AD5" s="81">
        <f>SUMIF('Cost Breakdowns'!$D$149:$D$157,'SoESCaOMCbIC-capital'!AD$1,'Cost Breakdowns'!$B$149:$B$157)</f>
        <v>0</v>
      </c>
      <c r="AE5" s="81">
        <f>SUMIF('Cost Breakdowns'!$D$149:$D$157,'SoESCaOMCbIC-capital'!AE$1,'Cost Breakdowns'!$B$149:$B$157)</f>
        <v>0</v>
      </c>
      <c r="AF5" s="81">
        <f>SUMIF('Cost Breakdowns'!$D$149:$D$157,'SoESCaOMCbIC-capital'!AF$1,'Cost Breakdowns'!$B$149:$B$157)</f>
        <v>0</v>
      </c>
      <c r="AG5" s="81">
        <f>SUMIF('Cost Breakdowns'!$D$149:$D$157,'SoESCaOMCbIC-capital'!AG$1,'Cost Breakdowns'!$B$149:$B$157)</f>
        <v>0</v>
      </c>
      <c r="AH5" s="81">
        <f>SUMIF('Cost Breakdowns'!$D$149:$D$157,'SoESCaOMCbIC-capital'!AH$1,'Cost Breakdowns'!$B$149:$B$157)</f>
        <v>0</v>
      </c>
      <c r="AI5" s="81">
        <f>SUMIF('Cost Breakdowns'!$D$149:$D$157,'SoESCaOMCbIC-capital'!AI$1,'Cost Breakdowns'!$B$149:$B$157)</f>
        <v>0</v>
      </c>
      <c r="AJ5" s="81">
        <f>SUMIF('Cost Breakdowns'!$D$149:$D$157,'SoESCaOMCbIC-capital'!AJ$1,'Cost Breakdowns'!$B$149:$B$157)</f>
        <v>0</v>
      </c>
      <c r="AK5" s="81">
        <f>SUMIF('Cost Breakdowns'!$D$149:$D$157,'SoESCaOMCbIC-capital'!AK$1,'Cost Breakdowns'!$B$149:$B$157)</f>
        <v>0</v>
      </c>
      <c r="AL5" s="81">
        <f>SUMIF('Cost Breakdowns'!$D$149:$D$157,'SoESCaOMCbIC-capital'!AL$1,'Cost Breakdowns'!$B$149:$B$157)</f>
        <v>0.02</v>
      </c>
      <c r="AM5" s="81">
        <f>SUMIF('Cost Breakdowns'!$D$149:$D$157,'SoESCaOMCbIC-capital'!AM$1,'Cost Breakdowns'!$B$149:$B$157)</f>
        <v>0</v>
      </c>
      <c r="AN5" s="81">
        <f>SUMIF('Cost Breakdowns'!$D$149:$D$157,'SoESCaOMCbIC-capital'!AN$1,'Cost Breakdowns'!$B$149:$B$157)</f>
        <v>0</v>
      </c>
      <c r="AO5" s="81">
        <f>SUMIF('Cost Breakdowns'!$D$149:$D$157,'SoESCaOMCbIC-capital'!AO$1,'Cost Breakdowns'!$B$149:$B$157)</f>
        <v>0</v>
      </c>
      <c r="AP5" s="81">
        <f>SUMIF('Cost Breakdowns'!$D$149:$D$157,'SoESCaOMCbIC-capital'!AP$1,'Cost Breakdowns'!$B$149:$B$157)</f>
        <v>0</v>
      </c>
      <c r="AQ5" s="81">
        <f>SUMIF('Cost Breakdowns'!$D$149:$D$157,'SoESCaOMCbIC-capital'!AQ$1,'Cost Breakdowns'!$B$149:$B$157)</f>
        <v>0</v>
      </c>
    </row>
    <row r="6" spans="1:43" x14ac:dyDescent="0.25">
      <c r="A6" t="s">
        <v>201</v>
      </c>
      <c r="B6" s="81">
        <f>SUMIF('Cost Breakdowns'!$D$168:$D$198,'SoESCaOMCbIC-capital'!B$1,'Cost Breakdowns'!$B$168:$B$198)</f>
        <v>0</v>
      </c>
      <c r="C6" s="81">
        <f>SUMIF('Cost Breakdowns'!$D$168:$D$198,'SoESCaOMCbIC-capital'!C$1,'Cost Breakdowns'!$B$168:$B$198)</f>
        <v>0</v>
      </c>
      <c r="D6" s="81">
        <f>SUMIF('Cost Breakdowns'!$D$168:$D$198,'SoESCaOMCbIC-capital'!D$1,'Cost Breakdowns'!$B$168:$B$198)</f>
        <v>0</v>
      </c>
      <c r="E6" s="81">
        <f>SUMIF('Cost Breakdowns'!$D$168:$D$198,'SoESCaOMCbIC-capital'!E$1,'Cost Breakdowns'!$B$168:$B$198)</f>
        <v>0</v>
      </c>
      <c r="F6" s="81">
        <f>SUMIF('Cost Breakdowns'!$D$168:$D$198,'SoESCaOMCbIC-capital'!F$1,'Cost Breakdowns'!$B$168:$B$198)</f>
        <v>0</v>
      </c>
      <c r="G6" s="81">
        <f>SUMIF('Cost Breakdowns'!$D$168:$D$198,'SoESCaOMCbIC-capital'!G$1,'Cost Breakdowns'!$B$168:$B$198)</f>
        <v>0</v>
      </c>
      <c r="H6" s="81">
        <f>SUMIF('Cost Breakdowns'!$D$168:$D$198,'SoESCaOMCbIC-capital'!H$1,'Cost Breakdowns'!$B$168:$B$198)</f>
        <v>0</v>
      </c>
      <c r="I6" s="81">
        <f>SUMIF('Cost Breakdowns'!$D$168:$D$198,'SoESCaOMCbIC-capital'!I$1,'Cost Breakdowns'!$B$168:$B$198)</f>
        <v>0</v>
      </c>
      <c r="J6" s="81">
        <f>SUMIF('Cost Breakdowns'!$D$168:$D$198,'SoESCaOMCbIC-capital'!J$1,'Cost Breakdowns'!$B$168:$B$198)</f>
        <v>0</v>
      </c>
      <c r="K6" s="81">
        <f>SUMIF('Cost Breakdowns'!$D$168:$D$198,'SoESCaOMCbIC-capital'!K$1,'Cost Breakdowns'!$B$168:$B$198)</f>
        <v>0</v>
      </c>
      <c r="L6" s="81">
        <f>SUMIF('Cost Breakdowns'!$D$168:$D$198,'SoESCaOMCbIC-capital'!L$1,'Cost Breakdowns'!$B$168:$B$198)</f>
        <v>0</v>
      </c>
      <c r="M6" s="81">
        <f>SUMIF('Cost Breakdowns'!$D$168:$D$198,'SoESCaOMCbIC-capital'!M$1,'Cost Breakdowns'!$B$168:$B$198)</f>
        <v>0</v>
      </c>
      <c r="N6" s="81">
        <f>SUMIF('Cost Breakdowns'!$D$168:$D$198,'SoESCaOMCbIC-capital'!N$1,'Cost Breakdowns'!$B$168:$B$198)</f>
        <v>0</v>
      </c>
      <c r="O6" s="81">
        <f>SUMIF('Cost Breakdowns'!$D$168:$D$198,'SoESCaOMCbIC-capital'!O$1,'Cost Breakdowns'!$B$168:$B$198)</f>
        <v>0</v>
      </c>
      <c r="P6" s="81">
        <f>SUMIF('Cost Breakdowns'!$D$168:$D$198,'SoESCaOMCbIC-capital'!P$1,'Cost Breakdowns'!$B$168:$B$198)</f>
        <v>0</v>
      </c>
      <c r="Q6" s="81">
        <f>SUMIF('Cost Breakdowns'!$D$168:$D$198,'SoESCaOMCbIC-capital'!Q$1,'Cost Breakdowns'!$B$168:$B$198)</f>
        <v>0</v>
      </c>
      <c r="R6" s="81">
        <f>SUMIF('Cost Breakdowns'!$D$168:$D$198,'SoESCaOMCbIC-capital'!R$1,'Cost Breakdowns'!$B$168:$B$198)</f>
        <v>0</v>
      </c>
      <c r="S6" s="81">
        <f>SUMIF('Cost Breakdowns'!$D$168:$D$198,'SoESCaOMCbIC-capital'!S$1,'Cost Breakdowns'!$B$168:$B$198)</f>
        <v>0</v>
      </c>
      <c r="T6" s="81">
        <f>SUMIF('Cost Breakdowns'!$D$168:$D$198,'SoESCaOMCbIC-capital'!T$1,'Cost Breakdowns'!$B$168:$B$198)</f>
        <v>0</v>
      </c>
      <c r="U6" s="81">
        <f>SUMIF('Cost Breakdowns'!$D$168:$D$198,'SoESCaOMCbIC-capital'!U$1,'Cost Breakdowns'!$B$168:$B$198)</f>
        <v>0.1051918352584755</v>
      </c>
      <c r="V6" s="81">
        <f>SUMIF('Cost Breakdowns'!$D$168:$D$198,'SoESCaOMCbIC-capital'!V$1,'Cost Breakdowns'!$B$168:$B$198)</f>
        <v>0.10824858160280046</v>
      </c>
      <c r="W6" s="81">
        <f>SUMIF('Cost Breakdowns'!$D$168:$D$198,'SoESCaOMCbIC-capital'!W$1,'Cost Breakdowns'!$B$168:$B$198)</f>
        <v>0</v>
      </c>
      <c r="X6" s="81">
        <f>SUMIF('Cost Breakdowns'!$D$168:$D$198,'SoESCaOMCbIC-capital'!X$1,'Cost Breakdowns'!$B$168:$B$198)</f>
        <v>0</v>
      </c>
      <c r="Y6" s="81">
        <f>SUMIF('Cost Breakdowns'!$D$168:$D$198,'SoESCaOMCbIC-capital'!Y$1,'Cost Breakdowns'!$B$168:$B$198)</f>
        <v>0</v>
      </c>
      <c r="Z6" s="81">
        <f>SUMIF('Cost Breakdowns'!$D$168:$D$198,'SoESCaOMCbIC-capital'!Z$1,'Cost Breakdowns'!$B$168:$B$198)</f>
        <v>0</v>
      </c>
      <c r="AA6" s="81">
        <f>SUMIF('Cost Breakdowns'!$D$168:$D$198,'SoESCaOMCbIC-capital'!AA$1,'Cost Breakdowns'!$B$168:$B$198)</f>
        <v>0</v>
      </c>
      <c r="AB6" s="81">
        <f>SUMIF('Cost Breakdowns'!$D$168:$D$198,'SoESCaOMCbIC-capital'!AB$1,'Cost Breakdowns'!$B$168:$B$198)</f>
        <v>0</v>
      </c>
      <c r="AC6" s="81">
        <f>SUMIF('Cost Breakdowns'!$D$168:$D$198,'SoESCaOMCbIC-capital'!AC$1,'Cost Breakdowns'!$B$168:$B$198)</f>
        <v>0.58859588920754202</v>
      </c>
      <c r="AD6" s="81">
        <f>SUMIF('Cost Breakdowns'!$D$168:$D$198,'SoESCaOMCbIC-capital'!AD$1,'Cost Breakdowns'!$B$168:$B$198)</f>
        <v>0</v>
      </c>
      <c r="AE6" s="81">
        <f>SUMIF('Cost Breakdowns'!$D$168:$D$198,'SoESCaOMCbIC-capital'!AE$1,'Cost Breakdowns'!$B$168:$B$198)</f>
        <v>0</v>
      </c>
      <c r="AF6" s="81">
        <f>SUMIF('Cost Breakdowns'!$D$168:$D$198,'SoESCaOMCbIC-capital'!AF$1,'Cost Breakdowns'!$B$168:$B$198)</f>
        <v>0</v>
      </c>
      <c r="AG6" s="81">
        <f>SUMIF('Cost Breakdowns'!$D$168:$D$198,'SoESCaOMCbIC-capital'!AG$1,'Cost Breakdowns'!$B$168:$B$198)</f>
        <v>0</v>
      </c>
      <c r="AH6" s="81">
        <f>SUMIF('Cost Breakdowns'!$D$168:$D$198,'SoESCaOMCbIC-capital'!AH$1,'Cost Breakdowns'!$B$168:$B$198)</f>
        <v>0</v>
      </c>
      <c r="AI6" s="81">
        <f>SUMIF('Cost Breakdowns'!$D$168:$D$198,'SoESCaOMCbIC-capital'!AI$1,'Cost Breakdowns'!$B$168:$B$198)</f>
        <v>0</v>
      </c>
      <c r="AJ6" s="81">
        <f>SUMIF('Cost Breakdowns'!$D$168:$D$198,'SoESCaOMCbIC-capital'!AJ$1,'Cost Breakdowns'!$B$168:$B$198)</f>
        <v>0</v>
      </c>
      <c r="AK6" s="81">
        <f>SUMIF('Cost Breakdowns'!$D$168:$D$198,'SoESCaOMCbIC-capital'!AK$1,'Cost Breakdowns'!$B$168:$B$198)</f>
        <v>6.7245330995679073E-3</v>
      </c>
      <c r="AL6" s="81">
        <f>SUMIF('Cost Breakdowns'!$D$168:$D$198,'SoESCaOMCbIC-capital'!AL$1,'Cost Breakdowns'!$B$168:$B$198)</f>
        <v>0.19123916083161416</v>
      </c>
      <c r="AM6" s="81">
        <f>SUMIF('Cost Breakdowns'!$D$168:$D$198,'SoESCaOMCbIC-capital'!AM$1,'Cost Breakdowns'!$B$168:$B$198)</f>
        <v>0</v>
      </c>
      <c r="AN6" s="81">
        <f>SUMIF('Cost Breakdowns'!$D$168:$D$198,'SoESCaOMCbIC-capital'!AN$1,'Cost Breakdowns'!$B$168:$B$198)</f>
        <v>0</v>
      </c>
      <c r="AO6" s="81">
        <f>SUMIF('Cost Breakdowns'!$D$168:$D$198,'SoESCaOMCbIC-capital'!AO$1,'Cost Breakdowns'!$B$168:$B$198)</f>
        <v>0</v>
      </c>
      <c r="AP6" s="81">
        <f>SUMIF('Cost Breakdowns'!$D$168:$D$198,'SoESCaOMCbIC-capital'!AP$1,'Cost Breakdowns'!$B$168:$B$198)</f>
        <v>0</v>
      </c>
      <c r="AQ6" s="81">
        <f>SUMIF('Cost Breakdowns'!$D$168:$D$198,'SoESCaOMCbIC-capital'!AQ$1,'Cost Breakdowns'!$B$168:$B$198)</f>
        <v>0</v>
      </c>
    </row>
    <row r="7" spans="1:43" x14ac:dyDescent="0.25">
      <c r="A7" t="s">
        <v>202</v>
      </c>
      <c r="B7" s="81">
        <f>SUMIF('Cost Breakdowns'!$D$22:$D$52,'SoESCaOMCbIC-capital'!B$1,'Cost Breakdowns'!$B$22:$B$52)</f>
        <v>0</v>
      </c>
      <c r="C7" s="81">
        <f>SUMIF('Cost Breakdowns'!$D$22:$D$52,'SoESCaOMCbIC-capital'!C$1,'Cost Breakdowns'!$B$22:$B$52)</f>
        <v>0</v>
      </c>
      <c r="D7" s="81">
        <f>SUMIF('Cost Breakdowns'!$D$22:$D$52,'SoESCaOMCbIC-capital'!D$1,'Cost Breakdowns'!$B$22:$B$52)</f>
        <v>0</v>
      </c>
      <c r="E7" s="81">
        <f>SUMIF('Cost Breakdowns'!$D$22:$D$52,'SoESCaOMCbIC-capital'!E$1,'Cost Breakdowns'!$B$22:$B$52)</f>
        <v>0</v>
      </c>
      <c r="F7" s="81">
        <f>SUMIF('Cost Breakdowns'!$D$22:$D$52,'SoESCaOMCbIC-capital'!F$1,'Cost Breakdowns'!$B$22:$B$52)</f>
        <v>0</v>
      </c>
      <c r="G7" s="81">
        <f>SUMIF('Cost Breakdowns'!$D$22:$D$52,'SoESCaOMCbIC-capital'!G$1,'Cost Breakdowns'!$B$22:$B$52)</f>
        <v>0</v>
      </c>
      <c r="H7" s="81">
        <f>SUMIF('Cost Breakdowns'!$D$22:$D$52,'SoESCaOMCbIC-capital'!H$1,'Cost Breakdowns'!$B$22:$B$52)</f>
        <v>0</v>
      </c>
      <c r="I7" s="81">
        <f>SUMIF('Cost Breakdowns'!$D$22:$D$52,'SoESCaOMCbIC-capital'!I$1,'Cost Breakdowns'!$B$22:$B$52)</f>
        <v>0</v>
      </c>
      <c r="J7" s="81">
        <f>SUMIF('Cost Breakdowns'!$D$22:$D$52,'SoESCaOMCbIC-capital'!J$1,'Cost Breakdowns'!$B$22:$B$52)</f>
        <v>0</v>
      </c>
      <c r="K7" s="81">
        <f>SUMIF('Cost Breakdowns'!$D$22:$D$52,'SoESCaOMCbIC-capital'!K$1,'Cost Breakdowns'!$B$22:$B$52)</f>
        <v>0</v>
      </c>
      <c r="L7" s="81">
        <f>SUMIF('Cost Breakdowns'!$D$22:$D$52,'SoESCaOMCbIC-capital'!L$1,'Cost Breakdowns'!$B$22:$B$52)</f>
        <v>0</v>
      </c>
      <c r="M7" s="81">
        <f>SUMIF('Cost Breakdowns'!$D$22:$D$52,'SoESCaOMCbIC-capital'!M$1,'Cost Breakdowns'!$B$22:$B$52)</f>
        <v>0</v>
      </c>
      <c r="N7" s="81">
        <f>SUMIF('Cost Breakdowns'!$D$22:$D$52,'SoESCaOMCbIC-capital'!N$1,'Cost Breakdowns'!$B$22:$B$52)</f>
        <v>0</v>
      </c>
      <c r="O7" s="81">
        <f>SUMIF('Cost Breakdowns'!$D$22:$D$52,'SoESCaOMCbIC-capital'!O$1,'Cost Breakdowns'!$B$22:$B$52)</f>
        <v>0</v>
      </c>
      <c r="P7" s="81">
        <f>SUMIF('Cost Breakdowns'!$D$22:$D$52,'SoESCaOMCbIC-capital'!P$1,'Cost Breakdowns'!$B$22:$B$52)</f>
        <v>0</v>
      </c>
      <c r="Q7" s="81">
        <f>SUMIF('Cost Breakdowns'!$D$22:$D$52,'SoESCaOMCbIC-capital'!Q$1,'Cost Breakdowns'!$B$22:$B$52)</f>
        <v>0</v>
      </c>
      <c r="R7" s="81">
        <f>SUMIF('Cost Breakdowns'!$D$22:$D$52,'SoESCaOMCbIC-capital'!R$1,'Cost Breakdowns'!$B$22:$B$52)</f>
        <v>0</v>
      </c>
      <c r="S7" s="81">
        <f>SUMIF('Cost Breakdowns'!$D$22:$D$52,'SoESCaOMCbIC-capital'!S$1,'Cost Breakdowns'!$B$22:$B$52)</f>
        <v>0.10948167235952777</v>
      </c>
      <c r="T7" s="81">
        <f>SUMIF('Cost Breakdowns'!$D$22:$D$52,'SoESCaOMCbIC-capital'!T$1,'Cost Breakdowns'!$B$22:$B$52)</f>
        <v>0</v>
      </c>
      <c r="U7" s="81">
        <f>SUMIF('Cost Breakdowns'!$D$22:$D$52,'SoESCaOMCbIC-capital'!U$1,'Cost Breakdowns'!$B$22:$B$52)</f>
        <v>1.2169934344764067E-2</v>
      </c>
      <c r="V7" s="81">
        <f>SUMIF('Cost Breakdowns'!$D$22:$D$52,'SoESCaOMCbIC-capital'!V$1,'Cost Breakdowns'!$B$22:$B$52)</f>
        <v>0.53983426329341444</v>
      </c>
      <c r="W7" s="81">
        <f>SUMIF('Cost Breakdowns'!$D$22:$D$52,'SoESCaOMCbIC-capital'!W$1,'Cost Breakdowns'!$B$22:$B$52)</f>
        <v>0</v>
      </c>
      <c r="X7" s="81">
        <f>SUMIF('Cost Breakdowns'!$D$22:$D$52,'SoESCaOMCbIC-capital'!X$1,'Cost Breakdowns'!$B$22:$B$52)</f>
        <v>0</v>
      </c>
      <c r="Y7" s="81">
        <f>SUMIF('Cost Breakdowns'!$D$22:$D$52,'SoESCaOMCbIC-capital'!Y$1,'Cost Breakdowns'!$B$22:$B$52)</f>
        <v>0</v>
      </c>
      <c r="Z7" s="81">
        <f>SUMIF('Cost Breakdowns'!$D$22:$D$52,'SoESCaOMCbIC-capital'!Z$1,'Cost Breakdowns'!$B$22:$B$52)</f>
        <v>0</v>
      </c>
      <c r="AA7" s="81">
        <f>SUMIF('Cost Breakdowns'!$D$22:$D$52,'SoESCaOMCbIC-capital'!AA$1,'Cost Breakdowns'!$B$22:$B$52)</f>
        <v>0</v>
      </c>
      <c r="AB7" s="81">
        <f>SUMIF('Cost Breakdowns'!$D$22:$D$52,'SoESCaOMCbIC-capital'!AB$1,'Cost Breakdowns'!$B$22:$B$52)</f>
        <v>0</v>
      </c>
      <c r="AC7" s="81">
        <f>SUMIF('Cost Breakdowns'!$D$22:$D$52,'SoESCaOMCbIC-capital'!AC$1,'Cost Breakdowns'!$B$22:$B$52)</f>
        <v>0.16019054547993961</v>
      </c>
      <c r="AD7" s="81">
        <f>SUMIF('Cost Breakdowns'!$D$22:$D$52,'SoESCaOMCbIC-capital'!AD$1,'Cost Breakdowns'!$B$22:$B$52)</f>
        <v>0</v>
      </c>
      <c r="AE7" s="81">
        <f>SUMIF('Cost Breakdowns'!$D$22:$D$52,'SoESCaOMCbIC-capital'!AE$1,'Cost Breakdowns'!$B$22:$B$52)</f>
        <v>7.5577670596577259E-2</v>
      </c>
      <c r="AF7" s="81">
        <f>SUMIF('Cost Breakdowns'!$D$22:$D$52,'SoESCaOMCbIC-capital'!AF$1,'Cost Breakdowns'!$B$22:$B$52)</f>
        <v>0</v>
      </c>
      <c r="AG7" s="81">
        <f>SUMIF('Cost Breakdowns'!$D$22:$D$52,'SoESCaOMCbIC-capital'!AG$1,'Cost Breakdowns'!$B$22:$B$52)</f>
        <v>0</v>
      </c>
      <c r="AH7" s="81">
        <f>SUMIF('Cost Breakdowns'!$D$22:$D$52,'SoESCaOMCbIC-capital'!AH$1,'Cost Breakdowns'!$B$22:$B$52)</f>
        <v>0</v>
      </c>
      <c r="AI7" s="81">
        <f>SUMIF('Cost Breakdowns'!$D$22:$D$52,'SoESCaOMCbIC-capital'!AI$1,'Cost Breakdowns'!$B$22:$B$52)</f>
        <v>0</v>
      </c>
      <c r="AJ7" s="81">
        <f>SUMIF('Cost Breakdowns'!$D$22:$D$52,'SoESCaOMCbIC-capital'!AJ$1,'Cost Breakdowns'!$B$22:$B$52)</f>
        <v>0</v>
      </c>
      <c r="AK7" s="81">
        <f>SUMIF('Cost Breakdowns'!$D$22:$D$52,'SoESCaOMCbIC-capital'!AK$1,'Cost Breakdowns'!$B$22:$B$52)</f>
        <v>0</v>
      </c>
      <c r="AL7" s="81">
        <f>SUMIF('Cost Breakdowns'!$D$22:$D$52,'SoESCaOMCbIC-capital'!AL$1,'Cost Breakdowns'!$B$22:$B$52)</f>
        <v>5.0860228896338608E-2</v>
      </c>
      <c r="AM7" s="81">
        <f>SUMIF('Cost Breakdowns'!$D$22:$D$52,'SoESCaOMCbIC-capital'!AM$1,'Cost Breakdowns'!$B$22:$B$52)</f>
        <v>5.1885685029438279E-2</v>
      </c>
      <c r="AN7" s="81">
        <f>SUMIF('Cost Breakdowns'!$D$22:$D$52,'SoESCaOMCbIC-capital'!AN$1,'Cost Breakdowns'!$B$22:$B$52)</f>
        <v>0</v>
      </c>
      <c r="AO7" s="81">
        <f>SUMIF('Cost Breakdowns'!$D$22:$D$52,'SoESCaOMCbIC-capital'!AO$1,'Cost Breakdowns'!$B$22:$B$52)</f>
        <v>0</v>
      </c>
      <c r="AP7" s="81">
        <f>SUMIF('Cost Breakdowns'!$D$22:$D$52,'SoESCaOMCbIC-capital'!AP$1,'Cost Breakdowns'!$B$22:$B$52)</f>
        <v>0</v>
      </c>
      <c r="AQ7" s="81">
        <f>SUMIF('Cost Breakdowns'!$D$22:$D$52,'SoESCaOMCbIC-capital'!AQ$1,'Cost Breakdowns'!$B$22:$B$52)</f>
        <v>0</v>
      </c>
    </row>
    <row r="8" spans="1:43" x14ac:dyDescent="0.25">
      <c r="A8" t="s">
        <v>203</v>
      </c>
      <c r="B8" s="81">
        <f>SUMIF('Cost Breakdowns'!$D$4:$D$13,'SoESCaOMCbIC-capital'!B$1,'Cost Breakdowns'!$B$4:$B$13)</f>
        <v>0</v>
      </c>
      <c r="C8" s="81">
        <f>SUMIF('Cost Breakdowns'!$D$4:$D$13,'SoESCaOMCbIC-capital'!C$1,'Cost Breakdowns'!$B$4:$B$13)</f>
        <v>0</v>
      </c>
      <c r="D8" s="81">
        <f>SUMIF('Cost Breakdowns'!$D$4:$D$13,'SoESCaOMCbIC-capital'!D$1,'Cost Breakdowns'!$B$4:$B$13)</f>
        <v>0</v>
      </c>
      <c r="E8" s="81">
        <f>SUMIF('Cost Breakdowns'!$D$4:$D$13,'SoESCaOMCbIC-capital'!E$1,'Cost Breakdowns'!$B$4:$B$13)</f>
        <v>0</v>
      </c>
      <c r="F8" s="81">
        <f>SUMIF('Cost Breakdowns'!$D$4:$D$13,'SoESCaOMCbIC-capital'!F$1,'Cost Breakdowns'!$B$4:$B$13)</f>
        <v>0</v>
      </c>
      <c r="G8" s="81">
        <f>SUMIF('Cost Breakdowns'!$D$4:$D$13,'SoESCaOMCbIC-capital'!G$1,'Cost Breakdowns'!$B$4:$B$13)</f>
        <v>0</v>
      </c>
      <c r="H8" s="81">
        <f>SUMIF('Cost Breakdowns'!$D$4:$D$13,'SoESCaOMCbIC-capital'!H$1,'Cost Breakdowns'!$B$4:$B$13)</f>
        <v>0</v>
      </c>
      <c r="I8" s="81">
        <f>SUMIF('Cost Breakdowns'!$D$4:$D$13,'SoESCaOMCbIC-capital'!I$1,'Cost Breakdowns'!$B$4:$B$13)</f>
        <v>0</v>
      </c>
      <c r="J8" s="81">
        <f>SUMIF('Cost Breakdowns'!$D$4:$D$13,'SoESCaOMCbIC-capital'!J$1,'Cost Breakdowns'!$B$4:$B$13)</f>
        <v>0</v>
      </c>
      <c r="K8" s="81">
        <f>SUMIF('Cost Breakdowns'!$D$4:$D$13,'SoESCaOMCbIC-capital'!K$1,'Cost Breakdowns'!$B$4:$B$13)</f>
        <v>0</v>
      </c>
      <c r="L8" s="81">
        <f>SUMIF('Cost Breakdowns'!$D$4:$D$13,'SoESCaOMCbIC-capital'!L$1,'Cost Breakdowns'!$B$4:$B$13)</f>
        <v>0</v>
      </c>
      <c r="M8" s="81">
        <f>SUMIF('Cost Breakdowns'!$D$4:$D$13,'SoESCaOMCbIC-capital'!M$1,'Cost Breakdowns'!$B$4:$B$13)</f>
        <v>0</v>
      </c>
      <c r="N8" s="81">
        <f>SUMIF('Cost Breakdowns'!$D$4:$D$13,'SoESCaOMCbIC-capital'!N$1,'Cost Breakdowns'!$B$4:$B$13)</f>
        <v>0</v>
      </c>
      <c r="O8" s="81">
        <f>SUMIF('Cost Breakdowns'!$D$4:$D$13,'SoESCaOMCbIC-capital'!O$1,'Cost Breakdowns'!$B$4:$B$13)</f>
        <v>0</v>
      </c>
      <c r="P8" s="81">
        <f>SUMIF('Cost Breakdowns'!$D$4:$D$13,'SoESCaOMCbIC-capital'!P$1,'Cost Breakdowns'!$B$4:$B$13)</f>
        <v>0</v>
      </c>
      <c r="Q8" s="81">
        <f>SUMIF('Cost Breakdowns'!$D$4:$D$13,'SoESCaOMCbIC-capital'!Q$1,'Cost Breakdowns'!$B$4:$B$13)</f>
        <v>0</v>
      </c>
      <c r="R8" s="81">
        <f>SUMIF('Cost Breakdowns'!$D$4:$D$13,'SoESCaOMCbIC-capital'!R$1,'Cost Breakdowns'!$B$4:$B$13)</f>
        <v>0</v>
      </c>
      <c r="S8" s="81">
        <f>SUMIF('Cost Breakdowns'!$D$4:$D$13,'SoESCaOMCbIC-capital'!S$1,'Cost Breakdowns'!$B$4:$B$13)</f>
        <v>0</v>
      </c>
      <c r="T8" s="81">
        <f>SUMIF('Cost Breakdowns'!$D$4:$D$13,'SoESCaOMCbIC-capital'!T$1,'Cost Breakdowns'!$B$4:$B$13)</f>
        <v>0.39285714285714285</v>
      </c>
      <c r="U8" s="81">
        <f>SUMIF('Cost Breakdowns'!$D$4:$D$13,'SoESCaOMCbIC-capital'!U$1,'Cost Breakdowns'!$B$4:$B$13)</f>
        <v>0.13095238095238093</v>
      </c>
      <c r="V8" s="81">
        <f>SUMIF('Cost Breakdowns'!$D$4:$D$13,'SoESCaOMCbIC-capital'!V$1,'Cost Breakdowns'!$B$4:$B$13)</f>
        <v>0</v>
      </c>
      <c r="W8" s="81">
        <f>SUMIF('Cost Breakdowns'!$D$4:$D$13,'SoESCaOMCbIC-capital'!W$1,'Cost Breakdowns'!$B$4:$B$13)</f>
        <v>0</v>
      </c>
      <c r="X8" s="81">
        <f>SUMIF('Cost Breakdowns'!$D$4:$D$13,'SoESCaOMCbIC-capital'!X$1,'Cost Breakdowns'!$B$4:$B$13)</f>
        <v>0</v>
      </c>
      <c r="Y8" s="81">
        <f>SUMIF('Cost Breakdowns'!$D$4:$D$13,'SoESCaOMCbIC-capital'!Y$1,'Cost Breakdowns'!$B$4:$B$13)</f>
        <v>0</v>
      </c>
      <c r="Z8" s="81">
        <f>SUMIF('Cost Breakdowns'!$D$4:$D$13,'SoESCaOMCbIC-capital'!Z$1,'Cost Breakdowns'!$B$4:$B$13)</f>
        <v>0</v>
      </c>
      <c r="AA8" s="81">
        <f>SUMIF('Cost Breakdowns'!$D$4:$D$13,'SoESCaOMCbIC-capital'!AA$1,'Cost Breakdowns'!$B$4:$B$13)</f>
        <v>0</v>
      </c>
      <c r="AB8" s="81">
        <f>SUMIF('Cost Breakdowns'!$D$4:$D$13,'SoESCaOMCbIC-capital'!AB$1,'Cost Breakdowns'!$B$4:$B$13)</f>
        <v>0</v>
      </c>
      <c r="AC8" s="81">
        <f>SUMIF('Cost Breakdowns'!$D$4:$D$13,'SoESCaOMCbIC-capital'!AC$1,'Cost Breakdowns'!$B$4:$B$13)</f>
        <v>0.27380952380952384</v>
      </c>
      <c r="AD8" s="81">
        <f>SUMIF('Cost Breakdowns'!$D$4:$D$13,'SoESCaOMCbIC-capital'!AD$1,'Cost Breakdowns'!$B$4:$B$13)</f>
        <v>0</v>
      </c>
      <c r="AE8" s="81">
        <f>SUMIF('Cost Breakdowns'!$D$4:$D$13,'SoESCaOMCbIC-capital'!AE$1,'Cost Breakdowns'!$B$4:$B$13)</f>
        <v>0</v>
      </c>
      <c r="AF8" s="81">
        <f>SUMIF('Cost Breakdowns'!$D$4:$D$13,'SoESCaOMCbIC-capital'!AF$1,'Cost Breakdowns'!$B$4:$B$13)</f>
        <v>0</v>
      </c>
      <c r="AG8" s="81">
        <f>SUMIF('Cost Breakdowns'!$D$4:$D$13,'SoESCaOMCbIC-capital'!AG$1,'Cost Breakdowns'!$B$4:$B$13)</f>
        <v>0</v>
      </c>
      <c r="AH8" s="81">
        <f>SUMIF('Cost Breakdowns'!$D$4:$D$13,'SoESCaOMCbIC-capital'!AH$1,'Cost Breakdowns'!$B$4:$B$13)</f>
        <v>0</v>
      </c>
      <c r="AI8" s="81">
        <f>SUMIF('Cost Breakdowns'!$D$4:$D$13,'SoESCaOMCbIC-capital'!AI$1,'Cost Breakdowns'!$B$4:$B$13)</f>
        <v>0</v>
      </c>
      <c r="AJ8" s="81">
        <f>SUMIF('Cost Breakdowns'!$D$4:$D$13,'SoESCaOMCbIC-capital'!AJ$1,'Cost Breakdowns'!$B$4:$B$13)</f>
        <v>0</v>
      </c>
      <c r="AK8" s="81">
        <f>SUMIF('Cost Breakdowns'!$D$4:$D$13,'SoESCaOMCbIC-capital'!AK$1,'Cost Breakdowns'!$B$4:$B$13)</f>
        <v>0</v>
      </c>
      <c r="AL8" s="81">
        <f>SUMIF('Cost Breakdowns'!$D$4:$D$13,'SoESCaOMCbIC-capital'!AL$1,'Cost Breakdowns'!$B$4:$B$13)</f>
        <v>0.15476190476190477</v>
      </c>
      <c r="AM8" s="81">
        <f>SUMIF('Cost Breakdowns'!$D$4:$D$13,'SoESCaOMCbIC-capital'!AM$1,'Cost Breakdowns'!$B$4:$B$13)</f>
        <v>4.7619047619047616E-2</v>
      </c>
      <c r="AN8" s="81">
        <f>SUMIF('Cost Breakdowns'!$D$4:$D$13,'SoESCaOMCbIC-capital'!AN$1,'Cost Breakdowns'!$B$4:$B$13)</f>
        <v>0</v>
      </c>
      <c r="AO8" s="81">
        <f>SUMIF('Cost Breakdowns'!$D$4:$D$13,'SoESCaOMCbIC-capital'!AO$1,'Cost Breakdowns'!$B$4:$B$13)</f>
        <v>0</v>
      </c>
      <c r="AP8" s="81">
        <f>SUMIF('Cost Breakdowns'!$D$4:$D$13,'SoESCaOMCbIC-capital'!AP$1,'Cost Breakdowns'!$B$4:$B$13)</f>
        <v>0</v>
      </c>
      <c r="AQ8" s="81">
        <f>SUMIF('Cost Breakdowns'!$D$4:$D$13,'SoESCaOMCbIC-capital'!AQ$1,'Cost Breakdowns'!$B$4:$B$13)</f>
        <v>0</v>
      </c>
    </row>
    <row r="9" spans="1:43" x14ac:dyDescent="0.25">
      <c r="A9" t="s">
        <v>204</v>
      </c>
      <c r="B9" s="81">
        <f>SUMIF('Cost Breakdowns'!$D$239:$D$267,'SoESCaOMCbIC-capital'!B$1,'Cost Breakdowns'!$B$239:$B$267)</f>
        <v>0</v>
      </c>
      <c r="C9" s="81">
        <f>SUMIF('Cost Breakdowns'!$D$239:$D$267,'SoESCaOMCbIC-capital'!C$1,'Cost Breakdowns'!$B$239:$B$267)</f>
        <v>0</v>
      </c>
      <c r="D9" s="81">
        <f>SUMIF('Cost Breakdowns'!$D$239:$D$267,'SoESCaOMCbIC-capital'!D$1,'Cost Breakdowns'!$B$239:$B$267)</f>
        <v>0</v>
      </c>
      <c r="E9" s="81">
        <f>SUMIF('Cost Breakdowns'!$D$239:$D$267,'SoESCaOMCbIC-capital'!E$1,'Cost Breakdowns'!$B$239:$B$267)</f>
        <v>0</v>
      </c>
      <c r="F9" s="81">
        <f>SUMIF('Cost Breakdowns'!$D$239:$D$267,'SoESCaOMCbIC-capital'!F$1,'Cost Breakdowns'!$B$239:$B$267)</f>
        <v>0</v>
      </c>
      <c r="G9" s="81">
        <f>SUMIF('Cost Breakdowns'!$D$239:$D$267,'SoESCaOMCbIC-capital'!G$1,'Cost Breakdowns'!$B$239:$B$267)</f>
        <v>0</v>
      </c>
      <c r="H9" s="81">
        <f>SUMIF('Cost Breakdowns'!$D$239:$D$267,'SoESCaOMCbIC-capital'!H$1,'Cost Breakdowns'!$B$239:$B$267)</f>
        <v>0</v>
      </c>
      <c r="I9" s="81">
        <f>SUMIF('Cost Breakdowns'!$D$239:$D$267,'SoESCaOMCbIC-capital'!I$1,'Cost Breakdowns'!$B$239:$B$267)</f>
        <v>0</v>
      </c>
      <c r="J9" s="81">
        <f>SUMIF('Cost Breakdowns'!$D$239:$D$267,'SoESCaOMCbIC-capital'!J$1,'Cost Breakdowns'!$B$239:$B$267)</f>
        <v>0</v>
      </c>
      <c r="K9" s="81">
        <f>SUMIF('Cost Breakdowns'!$D$239:$D$267,'SoESCaOMCbIC-capital'!K$1,'Cost Breakdowns'!$B$239:$B$267)</f>
        <v>0</v>
      </c>
      <c r="L9" s="81">
        <f>SUMIF('Cost Breakdowns'!$D$239:$D$267,'SoESCaOMCbIC-capital'!L$1,'Cost Breakdowns'!$B$239:$B$267)</f>
        <v>0</v>
      </c>
      <c r="M9" s="81">
        <f>SUMIF('Cost Breakdowns'!$D$239:$D$267,'SoESCaOMCbIC-capital'!M$1,'Cost Breakdowns'!$B$239:$B$267)</f>
        <v>0</v>
      </c>
      <c r="N9" s="81">
        <f>SUMIF('Cost Breakdowns'!$D$239:$D$267,'SoESCaOMCbIC-capital'!N$1,'Cost Breakdowns'!$B$239:$B$267)</f>
        <v>0</v>
      </c>
      <c r="O9" s="81">
        <f>SUMIF('Cost Breakdowns'!$D$239:$D$267,'SoESCaOMCbIC-capital'!O$1,'Cost Breakdowns'!$B$239:$B$267)</f>
        <v>5.9171738835744038E-2</v>
      </c>
      <c r="P9" s="81">
        <f>SUMIF('Cost Breakdowns'!$D$239:$D$267,'SoESCaOMCbIC-capital'!P$1,'Cost Breakdowns'!$B$239:$B$267)</f>
        <v>0</v>
      </c>
      <c r="Q9" s="81">
        <f>SUMIF('Cost Breakdowns'!$D$239:$D$267,'SoESCaOMCbIC-capital'!Q$1,'Cost Breakdowns'!$B$239:$B$267)</f>
        <v>0</v>
      </c>
      <c r="R9" s="81">
        <f>SUMIF('Cost Breakdowns'!$D$239:$D$267,'SoESCaOMCbIC-capital'!R$1,'Cost Breakdowns'!$B$239:$B$267)</f>
        <v>0</v>
      </c>
      <c r="S9" s="81">
        <f>SUMIF('Cost Breakdowns'!$D$239:$D$267,'SoESCaOMCbIC-capital'!S$1,'Cost Breakdowns'!$B$239:$B$267)</f>
        <v>0.35129388368869774</v>
      </c>
      <c r="T9" s="81">
        <f>SUMIF('Cost Breakdowns'!$D$239:$D$267,'SoESCaOMCbIC-capital'!T$1,'Cost Breakdowns'!$B$239:$B$267)</f>
        <v>0</v>
      </c>
      <c r="U9" s="81">
        <f>SUMIF('Cost Breakdowns'!$D$239:$D$267,'SoESCaOMCbIC-capital'!U$1,'Cost Breakdowns'!$B$239:$B$267)</f>
        <v>2.0511704521724881E-2</v>
      </c>
      <c r="V9" s="81">
        <f>SUMIF('Cost Breakdowns'!$D$239:$D$267,'SoESCaOMCbIC-capital'!V$1,'Cost Breakdowns'!$B$239:$B$267)</f>
        <v>0.27065810079145824</v>
      </c>
      <c r="W9" s="81">
        <f>SUMIF('Cost Breakdowns'!$D$239:$D$267,'SoESCaOMCbIC-capital'!W$1,'Cost Breakdowns'!$B$239:$B$267)</f>
        <v>0</v>
      </c>
      <c r="X9" s="81">
        <f>SUMIF('Cost Breakdowns'!$D$239:$D$267,'SoESCaOMCbIC-capital'!X$1,'Cost Breakdowns'!$B$239:$B$267)</f>
        <v>0</v>
      </c>
      <c r="Y9" s="81">
        <f>SUMIF('Cost Breakdowns'!$D$239:$D$267,'SoESCaOMCbIC-capital'!Y$1,'Cost Breakdowns'!$B$239:$B$267)</f>
        <v>0</v>
      </c>
      <c r="Z9" s="81">
        <f>SUMIF('Cost Breakdowns'!$D$239:$D$267,'SoESCaOMCbIC-capital'!Z$1,'Cost Breakdowns'!$B$239:$B$267)</f>
        <v>0</v>
      </c>
      <c r="AA9" s="81">
        <f>SUMIF('Cost Breakdowns'!$D$239:$D$267,'SoESCaOMCbIC-capital'!AA$1,'Cost Breakdowns'!$B$239:$B$267)</f>
        <v>0</v>
      </c>
      <c r="AB9" s="81">
        <f>SUMIF('Cost Breakdowns'!$D$239:$D$267,'SoESCaOMCbIC-capital'!AB$1,'Cost Breakdowns'!$B$239:$B$267)</f>
        <v>0</v>
      </c>
      <c r="AC9" s="81">
        <f>SUMIF('Cost Breakdowns'!$D$239:$D$267,'SoESCaOMCbIC-capital'!AC$1,'Cost Breakdowns'!$B$239:$B$267)</f>
        <v>0.17058818410556767</v>
      </c>
      <c r="AD9" s="81">
        <f>SUMIF('Cost Breakdowns'!$D$239:$D$267,'SoESCaOMCbIC-capital'!AD$1,'Cost Breakdowns'!$B$239:$B$267)</f>
        <v>0</v>
      </c>
      <c r="AE9" s="81">
        <f>SUMIF('Cost Breakdowns'!$D$239:$D$267,'SoESCaOMCbIC-capital'!AE$1,'Cost Breakdowns'!$B$239:$B$267)</f>
        <v>0</v>
      </c>
      <c r="AF9" s="81">
        <f>SUMIF('Cost Breakdowns'!$D$239:$D$267,'SoESCaOMCbIC-capital'!AF$1,'Cost Breakdowns'!$B$239:$B$267)</f>
        <v>0</v>
      </c>
      <c r="AG9" s="81">
        <f>SUMIF('Cost Breakdowns'!$D$239:$D$267,'SoESCaOMCbIC-capital'!AG$1,'Cost Breakdowns'!$B$239:$B$267)</f>
        <v>0</v>
      </c>
      <c r="AH9" s="81">
        <f>SUMIF('Cost Breakdowns'!$D$239:$D$267,'SoESCaOMCbIC-capital'!AH$1,'Cost Breakdowns'!$B$239:$B$267)</f>
        <v>0</v>
      </c>
      <c r="AI9" s="81">
        <f>SUMIF('Cost Breakdowns'!$D$239:$D$267,'SoESCaOMCbIC-capital'!AI$1,'Cost Breakdowns'!$B$239:$B$267)</f>
        <v>0</v>
      </c>
      <c r="AJ9" s="81">
        <f>SUMIF('Cost Breakdowns'!$D$239:$D$267,'SoESCaOMCbIC-capital'!AJ$1,'Cost Breakdowns'!$B$239:$B$267)</f>
        <v>0</v>
      </c>
      <c r="AK9" s="81">
        <f>SUMIF('Cost Breakdowns'!$D$239:$D$267,'SoESCaOMCbIC-capital'!AK$1,'Cost Breakdowns'!$B$239:$B$267)</f>
        <v>0</v>
      </c>
      <c r="AL9" s="81">
        <f>SUMIF('Cost Breakdowns'!$D$239:$D$267,'SoESCaOMCbIC-capital'!AL$1,'Cost Breakdowns'!$B$239:$B$267)</f>
        <v>0.12777638805680738</v>
      </c>
      <c r="AM9" s="81">
        <f>SUMIF('Cost Breakdowns'!$D$239:$D$267,'SoESCaOMCbIC-capital'!AM$1,'Cost Breakdowns'!$B$239:$B$267)</f>
        <v>0</v>
      </c>
      <c r="AN9" s="81">
        <f>SUMIF('Cost Breakdowns'!$D$239:$D$267,'SoESCaOMCbIC-capital'!AN$1,'Cost Breakdowns'!$B$239:$B$267)</f>
        <v>0</v>
      </c>
      <c r="AO9" s="81">
        <f>SUMIF('Cost Breakdowns'!$D$239:$D$267,'SoESCaOMCbIC-capital'!AO$1,'Cost Breakdowns'!$B$239:$B$267)</f>
        <v>0</v>
      </c>
      <c r="AP9" s="81">
        <f>SUMIF('Cost Breakdowns'!$D$239:$D$267,'SoESCaOMCbIC-capital'!AP$1,'Cost Breakdowns'!$B$239:$B$267)</f>
        <v>0</v>
      </c>
      <c r="AQ9" s="81">
        <f>SUMIF('Cost Breakdowns'!$D$239:$D$267,'SoESCaOMCbIC-capital'!AQ$1,'Cost Breakdowns'!$B$239:$B$267)</f>
        <v>0</v>
      </c>
    </row>
    <row r="10" spans="1:43" x14ac:dyDescent="0.25">
      <c r="A10" t="s">
        <v>205</v>
      </c>
      <c r="B10" s="81">
        <f>SUMIF('Cost Breakdowns'!$D$222:$D$227,'SoESCaOMCbIC-capital'!B$1,'Cost Breakdowns'!$B$222:$B$227)</f>
        <v>0</v>
      </c>
      <c r="C10" s="81">
        <f>SUMIF('Cost Breakdowns'!$D$222:$D$227,'SoESCaOMCbIC-capital'!C$1,'Cost Breakdowns'!$B$222:$B$227)</f>
        <v>0</v>
      </c>
      <c r="D10" s="81">
        <f>SUMIF('Cost Breakdowns'!$D$222:$D$227,'SoESCaOMCbIC-capital'!D$1,'Cost Breakdowns'!$B$222:$B$227)</f>
        <v>0</v>
      </c>
      <c r="E10" s="81">
        <f>SUMIF('Cost Breakdowns'!$D$222:$D$227,'SoESCaOMCbIC-capital'!E$1,'Cost Breakdowns'!$B$222:$B$227)</f>
        <v>0</v>
      </c>
      <c r="F10" s="81">
        <f>SUMIF('Cost Breakdowns'!$D$222:$D$227,'SoESCaOMCbIC-capital'!F$1,'Cost Breakdowns'!$B$222:$B$227)</f>
        <v>0</v>
      </c>
      <c r="G10" s="81">
        <f>SUMIF('Cost Breakdowns'!$D$222:$D$227,'SoESCaOMCbIC-capital'!G$1,'Cost Breakdowns'!$B$222:$B$227)</f>
        <v>0</v>
      </c>
      <c r="H10" s="81">
        <f>SUMIF('Cost Breakdowns'!$D$222:$D$227,'SoESCaOMCbIC-capital'!H$1,'Cost Breakdowns'!$B$222:$B$227)</f>
        <v>0</v>
      </c>
      <c r="I10" s="81">
        <f>SUMIF('Cost Breakdowns'!$D$222:$D$227,'SoESCaOMCbIC-capital'!I$1,'Cost Breakdowns'!$B$222:$B$227)</f>
        <v>0</v>
      </c>
      <c r="J10" s="81">
        <f>SUMIF('Cost Breakdowns'!$D$222:$D$227,'SoESCaOMCbIC-capital'!J$1,'Cost Breakdowns'!$B$222:$B$227)</f>
        <v>0</v>
      </c>
      <c r="K10" s="81">
        <f>SUMIF('Cost Breakdowns'!$D$222:$D$227,'SoESCaOMCbIC-capital'!K$1,'Cost Breakdowns'!$B$222:$B$227)</f>
        <v>0</v>
      </c>
      <c r="L10" s="81">
        <f>SUMIF('Cost Breakdowns'!$D$222:$D$227,'SoESCaOMCbIC-capital'!L$1,'Cost Breakdowns'!$B$222:$B$227)</f>
        <v>0</v>
      </c>
      <c r="M10" s="81">
        <f>SUMIF('Cost Breakdowns'!$D$222:$D$227,'SoESCaOMCbIC-capital'!M$1,'Cost Breakdowns'!$B$222:$B$227)</f>
        <v>0</v>
      </c>
      <c r="N10" s="81">
        <f>SUMIF('Cost Breakdowns'!$D$222:$D$227,'SoESCaOMCbIC-capital'!N$1,'Cost Breakdowns'!$B$222:$B$227)</f>
        <v>0</v>
      </c>
      <c r="O10" s="81">
        <f>SUMIF('Cost Breakdowns'!$D$222:$D$227,'SoESCaOMCbIC-capital'!O$1,'Cost Breakdowns'!$B$222:$B$227)</f>
        <v>0</v>
      </c>
      <c r="P10" s="81">
        <f>SUMIF('Cost Breakdowns'!$D$222:$D$227,'SoESCaOMCbIC-capital'!P$1,'Cost Breakdowns'!$B$222:$B$227)</f>
        <v>0</v>
      </c>
      <c r="Q10" s="81">
        <f>SUMIF('Cost Breakdowns'!$D$222:$D$227,'SoESCaOMCbIC-capital'!Q$1,'Cost Breakdowns'!$B$222:$B$227)</f>
        <v>0</v>
      </c>
      <c r="R10" s="81">
        <f>SUMIF('Cost Breakdowns'!$D$222:$D$227,'SoESCaOMCbIC-capital'!R$1,'Cost Breakdowns'!$B$222:$B$227)</f>
        <v>0</v>
      </c>
      <c r="S10" s="81">
        <f>SUMIF('Cost Breakdowns'!$D$222:$D$227,'SoESCaOMCbIC-capital'!S$1,'Cost Breakdowns'!$B$222:$B$227)</f>
        <v>0</v>
      </c>
      <c r="T10" s="81">
        <f>SUMIF('Cost Breakdowns'!$D$222:$D$227,'SoESCaOMCbIC-capital'!T$1,'Cost Breakdowns'!$B$222:$B$227)</f>
        <v>0</v>
      </c>
      <c r="U10" s="81">
        <f>SUMIF('Cost Breakdowns'!$D$222:$D$227,'SoESCaOMCbIC-capital'!U$1,'Cost Breakdowns'!$B$222:$B$227)</f>
        <v>0</v>
      </c>
      <c r="V10" s="81">
        <f>SUMIF('Cost Breakdowns'!$D$222:$D$227,'SoESCaOMCbIC-capital'!V$1,'Cost Breakdowns'!$B$222:$B$227)</f>
        <v>0.67999999999999994</v>
      </c>
      <c r="W10" s="81">
        <f>SUMIF('Cost Breakdowns'!$D$222:$D$227,'SoESCaOMCbIC-capital'!W$1,'Cost Breakdowns'!$B$222:$B$227)</f>
        <v>0</v>
      </c>
      <c r="X10" s="81">
        <f>SUMIF('Cost Breakdowns'!$D$222:$D$227,'SoESCaOMCbIC-capital'!X$1,'Cost Breakdowns'!$B$222:$B$227)</f>
        <v>0</v>
      </c>
      <c r="Y10" s="81">
        <f>SUMIF('Cost Breakdowns'!$D$222:$D$227,'SoESCaOMCbIC-capital'!Y$1,'Cost Breakdowns'!$B$222:$B$227)</f>
        <v>0</v>
      </c>
      <c r="Z10" s="81">
        <f>SUMIF('Cost Breakdowns'!$D$222:$D$227,'SoESCaOMCbIC-capital'!Z$1,'Cost Breakdowns'!$B$222:$B$227)</f>
        <v>0</v>
      </c>
      <c r="AA10" s="81">
        <f>SUMIF('Cost Breakdowns'!$D$222:$D$227,'SoESCaOMCbIC-capital'!AA$1,'Cost Breakdowns'!$B$222:$B$227)</f>
        <v>0</v>
      </c>
      <c r="AB10" s="81">
        <f>SUMIF('Cost Breakdowns'!$D$222:$D$227,'SoESCaOMCbIC-capital'!AB$1,'Cost Breakdowns'!$B$222:$B$227)</f>
        <v>0</v>
      </c>
      <c r="AC10" s="81">
        <f>SUMIF('Cost Breakdowns'!$D$222:$D$227,'SoESCaOMCbIC-capital'!AC$1,'Cost Breakdowns'!$B$222:$B$227)</f>
        <v>0.13999999999999999</v>
      </c>
      <c r="AD10" s="81">
        <f>SUMIF('Cost Breakdowns'!$D$222:$D$227,'SoESCaOMCbIC-capital'!AD$1,'Cost Breakdowns'!$B$222:$B$227)</f>
        <v>0</v>
      </c>
      <c r="AE10" s="81">
        <f>SUMIF('Cost Breakdowns'!$D$222:$D$227,'SoESCaOMCbIC-capital'!AE$1,'Cost Breakdowns'!$B$222:$B$227)</f>
        <v>0</v>
      </c>
      <c r="AF10" s="81">
        <f>SUMIF('Cost Breakdowns'!$D$222:$D$227,'SoESCaOMCbIC-capital'!AF$1,'Cost Breakdowns'!$B$222:$B$227)</f>
        <v>0</v>
      </c>
      <c r="AG10" s="81">
        <f>SUMIF('Cost Breakdowns'!$D$222:$D$227,'SoESCaOMCbIC-capital'!AG$1,'Cost Breakdowns'!$B$222:$B$227)</f>
        <v>0</v>
      </c>
      <c r="AH10" s="81">
        <f>SUMIF('Cost Breakdowns'!$D$222:$D$227,'SoESCaOMCbIC-capital'!AH$1,'Cost Breakdowns'!$B$222:$B$227)</f>
        <v>0</v>
      </c>
      <c r="AI10" s="81">
        <f>SUMIF('Cost Breakdowns'!$D$222:$D$227,'SoESCaOMCbIC-capital'!AI$1,'Cost Breakdowns'!$B$222:$B$227)</f>
        <v>0</v>
      </c>
      <c r="AJ10" s="81">
        <f>SUMIF('Cost Breakdowns'!$D$222:$D$227,'SoESCaOMCbIC-capital'!AJ$1,'Cost Breakdowns'!$B$222:$B$227)</f>
        <v>0</v>
      </c>
      <c r="AK10" s="81">
        <f>SUMIF('Cost Breakdowns'!$D$222:$D$227,'SoESCaOMCbIC-capital'!AK$1,'Cost Breakdowns'!$B$222:$B$227)</f>
        <v>0</v>
      </c>
      <c r="AL10" s="81">
        <f>SUMIF('Cost Breakdowns'!$D$222:$D$227,'SoESCaOMCbIC-capital'!AL$1,'Cost Breakdowns'!$B$222:$B$227)</f>
        <v>0.17999999999999997</v>
      </c>
      <c r="AM10" s="81">
        <f>SUMIF('Cost Breakdowns'!$D$222:$D$227,'SoESCaOMCbIC-capital'!AM$1,'Cost Breakdowns'!$B$222:$B$227)</f>
        <v>0</v>
      </c>
      <c r="AN10" s="81">
        <f>SUMIF('Cost Breakdowns'!$D$222:$D$227,'SoESCaOMCbIC-capital'!AN$1,'Cost Breakdowns'!$B$222:$B$227)</f>
        <v>0</v>
      </c>
      <c r="AO10" s="81">
        <f>SUMIF('Cost Breakdowns'!$D$222:$D$227,'SoESCaOMCbIC-capital'!AO$1,'Cost Breakdowns'!$B$222:$B$227)</f>
        <v>0</v>
      </c>
      <c r="AP10" s="81">
        <f>SUMIF('Cost Breakdowns'!$D$222:$D$227,'SoESCaOMCbIC-capital'!AP$1,'Cost Breakdowns'!$B$222:$B$227)</f>
        <v>0</v>
      </c>
      <c r="AQ10" s="81">
        <f>SUMIF('Cost Breakdowns'!$D$222:$D$227,'SoESCaOMCbIC-capital'!AQ$1,'Cost Breakdowns'!$B$222:$B$227)</f>
        <v>0</v>
      </c>
    </row>
    <row r="11" spans="1:43" x14ac:dyDescent="0.25">
      <c r="A11" t="s">
        <v>206</v>
      </c>
      <c r="B11" s="81">
        <f>SUMIF('Cost Breakdowns'!$D$293:$D$306,'SoESCaOMCbIC-capital'!B$1,'Cost Breakdowns'!$B$293:$B$306)</f>
        <v>0</v>
      </c>
      <c r="C11" s="81">
        <f>SUMIF('Cost Breakdowns'!$D$293:$D$306,'SoESCaOMCbIC-capital'!C$1,'Cost Breakdowns'!$B$293:$B$306)</f>
        <v>0</v>
      </c>
      <c r="D11" s="81">
        <f>SUMIF('Cost Breakdowns'!$D$293:$D$306,'SoESCaOMCbIC-capital'!D$1,'Cost Breakdowns'!$B$293:$B$306)</f>
        <v>0</v>
      </c>
      <c r="E11" s="81">
        <f>SUMIF('Cost Breakdowns'!$D$293:$D$306,'SoESCaOMCbIC-capital'!E$1,'Cost Breakdowns'!$B$293:$B$306)</f>
        <v>2.851903439375358E-2</v>
      </c>
      <c r="F11" s="81">
        <f>SUMIF('Cost Breakdowns'!$D$293:$D$306,'SoESCaOMCbIC-capital'!F$1,'Cost Breakdowns'!$B$293:$B$306)</f>
        <v>0</v>
      </c>
      <c r="G11" s="81">
        <f>SUMIF('Cost Breakdowns'!$D$293:$D$306,'SoESCaOMCbIC-capital'!G$1,'Cost Breakdowns'!$B$293:$B$306)</f>
        <v>0</v>
      </c>
      <c r="H11" s="81">
        <f>SUMIF('Cost Breakdowns'!$D$293:$D$306,'SoESCaOMCbIC-capital'!H$1,'Cost Breakdowns'!$B$293:$B$306)</f>
        <v>0</v>
      </c>
      <c r="I11" s="81">
        <f>SUMIF('Cost Breakdowns'!$D$293:$D$306,'SoESCaOMCbIC-capital'!I$1,'Cost Breakdowns'!$B$293:$B$306)</f>
        <v>0</v>
      </c>
      <c r="J11" s="81">
        <f>SUMIF('Cost Breakdowns'!$D$293:$D$306,'SoESCaOMCbIC-capital'!J$1,'Cost Breakdowns'!$B$293:$B$306)</f>
        <v>0</v>
      </c>
      <c r="K11" s="81">
        <f>SUMIF('Cost Breakdowns'!$D$293:$D$306,'SoESCaOMCbIC-capital'!K$1,'Cost Breakdowns'!$B$293:$B$306)</f>
        <v>2.3001470420079329E-3</v>
      </c>
      <c r="L11" s="81">
        <f>SUMIF('Cost Breakdowns'!$D$293:$D$306,'SoESCaOMCbIC-capital'!L$1,'Cost Breakdowns'!$B$293:$B$306)</f>
        <v>4.8507419772996917E-4</v>
      </c>
      <c r="M11" s="81">
        <f>SUMIF('Cost Breakdowns'!$D$293:$D$306,'SoESCaOMCbIC-capital'!M$1,'Cost Breakdowns'!$B$293:$B$306)</f>
        <v>0</v>
      </c>
      <c r="N11" s="81">
        <f>SUMIF('Cost Breakdowns'!$D$293:$D$306,'SoESCaOMCbIC-capital'!N$1,'Cost Breakdowns'!$B$293:$B$306)</f>
        <v>0</v>
      </c>
      <c r="O11" s="81">
        <f>SUMIF('Cost Breakdowns'!$D$293:$D$306,'SoESCaOMCbIC-capital'!O$1,'Cost Breakdowns'!$B$293:$B$306)</f>
        <v>0</v>
      </c>
      <c r="P11" s="81">
        <f>SUMIF('Cost Breakdowns'!$D$293:$D$306,'SoESCaOMCbIC-capital'!P$1,'Cost Breakdowns'!$B$293:$B$306)</f>
        <v>3.6648621011477336E-4</v>
      </c>
      <c r="Q11" s="81">
        <f>SUMIF('Cost Breakdowns'!$D$293:$D$306,'SoESCaOMCbIC-capital'!Q$1,'Cost Breakdowns'!$B$293:$B$306)</f>
        <v>0</v>
      </c>
      <c r="R11" s="81">
        <f>SUMIF('Cost Breakdowns'!$D$293:$D$306,'SoESCaOMCbIC-capital'!R$1,'Cost Breakdowns'!$B$293:$B$306)</f>
        <v>0</v>
      </c>
      <c r="S11" s="81">
        <f>SUMIF('Cost Breakdowns'!$D$293:$D$306,'SoESCaOMCbIC-capital'!S$1,'Cost Breakdowns'!$B$293:$B$306)</f>
        <v>1.5283905098620277E-3</v>
      </c>
      <c r="T11" s="81">
        <f>SUMIF('Cost Breakdowns'!$D$293:$D$306,'SoESCaOMCbIC-capital'!T$1,'Cost Breakdowns'!$B$293:$B$306)</f>
        <v>0</v>
      </c>
      <c r="U11" s="81">
        <f>SUMIF('Cost Breakdowns'!$D$293:$D$306,'SoESCaOMCbIC-capital'!U$1,'Cost Breakdowns'!$B$293:$B$306)</f>
        <v>0</v>
      </c>
      <c r="V11" s="81">
        <f>SUMIF('Cost Breakdowns'!$D$293:$D$306,'SoESCaOMCbIC-capital'!V$1,'Cost Breakdowns'!$B$293:$B$306)</f>
        <v>0.46056987354185763</v>
      </c>
      <c r="W11" s="81">
        <f>SUMIF('Cost Breakdowns'!$D$293:$D$306,'SoESCaOMCbIC-capital'!W$1,'Cost Breakdowns'!$B$293:$B$306)</f>
        <v>0</v>
      </c>
      <c r="X11" s="81">
        <f>SUMIF('Cost Breakdowns'!$D$293:$D$306,'SoESCaOMCbIC-capital'!X$1,'Cost Breakdowns'!$B$293:$B$306)</f>
        <v>0</v>
      </c>
      <c r="Y11" s="81">
        <f>SUMIF('Cost Breakdowns'!$D$293:$D$306,'SoESCaOMCbIC-capital'!Y$1,'Cost Breakdowns'!$B$293:$B$306)</f>
        <v>0</v>
      </c>
      <c r="Z11" s="81">
        <f>SUMIF('Cost Breakdowns'!$D$293:$D$306,'SoESCaOMCbIC-capital'!Z$1,'Cost Breakdowns'!$B$293:$B$306)</f>
        <v>0.50472047573573309</v>
      </c>
      <c r="AA11" s="81">
        <f>SUMIF('Cost Breakdowns'!$D$293:$D$306,'SoESCaOMCbIC-capital'!AA$1,'Cost Breakdowns'!$B$293:$B$306)</f>
        <v>0</v>
      </c>
      <c r="AB11" s="81">
        <f>SUMIF('Cost Breakdowns'!$D$293:$D$306,'SoESCaOMCbIC-capital'!AB$1,'Cost Breakdowns'!$B$293:$B$306)</f>
        <v>0</v>
      </c>
      <c r="AC11" s="81">
        <f>SUMIF('Cost Breakdowns'!$D$293:$D$306,'SoESCaOMCbIC-capital'!AC$1,'Cost Breakdowns'!$B$293:$B$306)</f>
        <v>0</v>
      </c>
      <c r="AD11" s="81">
        <f>SUMIF('Cost Breakdowns'!$D$293:$D$306,'SoESCaOMCbIC-capital'!AD$1,'Cost Breakdowns'!$B$293:$B$306)</f>
        <v>0</v>
      </c>
      <c r="AE11" s="81">
        <f>SUMIF('Cost Breakdowns'!$D$293:$D$306,'SoESCaOMCbIC-capital'!AE$1,'Cost Breakdowns'!$B$293:$B$306)</f>
        <v>0</v>
      </c>
      <c r="AF11" s="81">
        <f>SUMIF('Cost Breakdowns'!$D$293:$D$306,'SoESCaOMCbIC-capital'!AF$1,'Cost Breakdowns'!$B$293:$B$306)</f>
        <v>6.8886743694495669E-4</v>
      </c>
      <c r="AG11" s="81">
        <f>SUMIF('Cost Breakdowns'!$D$293:$D$306,'SoESCaOMCbIC-capital'!AG$1,'Cost Breakdowns'!$B$293:$B$306)</f>
        <v>0</v>
      </c>
      <c r="AH11" s="81">
        <f>SUMIF('Cost Breakdowns'!$D$293:$D$306,'SoESCaOMCbIC-capital'!AH$1,'Cost Breakdowns'!$B$293:$B$306)</f>
        <v>0</v>
      </c>
      <c r="AI11" s="81">
        <f>SUMIF('Cost Breakdowns'!$D$293:$D$306,'SoESCaOMCbIC-capital'!AI$1,'Cost Breakdowns'!$B$293:$B$306)</f>
        <v>0</v>
      </c>
      <c r="AJ11" s="81">
        <f>SUMIF('Cost Breakdowns'!$D$293:$D$306,'SoESCaOMCbIC-capital'!AJ$1,'Cost Breakdowns'!$B$293:$B$306)</f>
        <v>0</v>
      </c>
      <c r="AK11" s="81">
        <f>SUMIF('Cost Breakdowns'!$D$293:$D$306,'SoESCaOMCbIC-capital'!AK$1,'Cost Breakdowns'!$B$293:$B$306)</f>
        <v>0</v>
      </c>
      <c r="AL11" s="81">
        <f>SUMIF('Cost Breakdowns'!$D$293:$D$306,'SoESCaOMCbIC-capital'!AL$1,'Cost Breakdowns'!$B$293:$B$306)</f>
        <v>0</v>
      </c>
      <c r="AM11" s="81">
        <f>SUMIF('Cost Breakdowns'!$D$293:$D$306,'SoESCaOMCbIC-capital'!AM$1,'Cost Breakdowns'!$B$293:$B$306)</f>
        <v>8.2165093199600733E-4</v>
      </c>
      <c r="AN11" s="81">
        <f>SUMIF('Cost Breakdowns'!$D$293:$D$306,'SoESCaOMCbIC-capital'!AN$1,'Cost Breakdowns'!$B$293:$B$306)</f>
        <v>0</v>
      </c>
      <c r="AO11" s="81">
        <f>SUMIF('Cost Breakdowns'!$D$293:$D$306,'SoESCaOMCbIC-capital'!AO$1,'Cost Breakdowns'!$B$293:$B$306)</f>
        <v>0</v>
      </c>
      <c r="AP11" s="81">
        <f>SUMIF('Cost Breakdowns'!$D$293:$D$306,'SoESCaOMCbIC-capital'!AP$1,'Cost Breakdowns'!$B$293:$B$306)</f>
        <v>0</v>
      </c>
      <c r="AQ11" s="81">
        <f>SUMIF('Cost Breakdowns'!$D$293:$D$306,'SoESCaOMCbIC-capital'!AQ$1,'Cost Breakdowns'!$B$293:$B$306)</f>
        <v>0</v>
      </c>
    </row>
    <row r="12" spans="1:43" x14ac:dyDescent="0.25">
      <c r="A12" t="s">
        <v>207</v>
      </c>
      <c r="B12" s="106">
        <f>B$3</f>
        <v>0</v>
      </c>
      <c r="C12" s="106">
        <f t="shared" ref="C12:AQ13" si="1">C$3</f>
        <v>0</v>
      </c>
      <c r="D12" s="106">
        <f t="shared" si="1"/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si="1"/>
        <v>0</v>
      </c>
      <c r="N12" s="106">
        <f t="shared" si="1"/>
        <v>0</v>
      </c>
      <c r="O12" s="106">
        <f t="shared" si="1"/>
        <v>0</v>
      </c>
      <c r="P12" s="106">
        <f t="shared" si="1"/>
        <v>0</v>
      </c>
      <c r="Q12" s="106">
        <f t="shared" si="1"/>
        <v>0</v>
      </c>
      <c r="R12" s="106">
        <f t="shared" si="1"/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0.51764705882352946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5.8823529411764705E-3</v>
      </c>
      <c r="AA12" s="106">
        <f t="shared" si="1"/>
        <v>0</v>
      </c>
      <c r="AB12" s="106">
        <f t="shared" si="1"/>
        <v>0</v>
      </c>
      <c r="AC12" s="106">
        <f t="shared" si="1"/>
        <v>0.28235294117647058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5.8823529411764705E-3</v>
      </c>
      <c r="AK12" s="106">
        <f t="shared" si="1"/>
        <v>4.7058823529411764E-2</v>
      </c>
      <c r="AL12" s="106">
        <f t="shared" si="1"/>
        <v>0.11764705882352941</v>
      </c>
      <c r="AM12" s="106">
        <f t="shared" si="1"/>
        <v>2.3529411764705882E-2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208</v>
      </c>
      <c r="B13" s="106">
        <f>B$3</f>
        <v>0</v>
      </c>
      <c r="C13" s="106">
        <f t="shared" si="1"/>
        <v>0</v>
      </c>
      <c r="D13" s="106">
        <f t="shared" si="1"/>
        <v>0</v>
      </c>
      <c r="E13" s="106">
        <f t="shared" si="1"/>
        <v>0</v>
      </c>
      <c r="F13" s="106">
        <f t="shared" si="1"/>
        <v>0</v>
      </c>
      <c r="G13" s="106">
        <f t="shared" si="1"/>
        <v>0</v>
      </c>
      <c r="H13" s="106">
        <f t="shared" si="1"/>
        <v>0</v>
      </c>
      <c r="I13" s="106">
        <f t="shared" si="1"/>
        <v>0</v>
      </c>
      <c r="J13" s="106">
        <f t="shared" si="1"/>
        <v>0</v>
      </c>
      <c r="K13" s="106">
        <f t="shared" si="1"/>
        <v>0</v>
      </c>
      <c r="L13" s="106">
        <f t="shared" si="1"/>
        <v>0</v>
      </c>
      <c r="M13" s="106">
        <f t="shared" si="1"/>
        <v>0</v>
      </c>
      <c r="N13" s="106">
        <f t="shared" si="1"/>
        <v>0</v>
      </c>
      <c r="O13" s="106">
        <f t="shared" si="1"/>
        <v>0</v>
      </c>
      <c r="P13" s="106">
        <f t="shared" si="1"/>
        <v>0</v>
      </c>
      <c r="Q13" s="106">
        <f t="shared" si="1"/>
        <v>0</v>
      </c>
      <c r="R13" s="106">
        <f t="shared" si="1"/>
        <v>0</v>
      </c>
      <c r="S13" s="106">
        <f t="shared" si="1"/>
        <v>0</v>
      </c>
      <c r="T13" s="106">
        <f t="shared" si="1"/>
        <v>0</v>
      </c>
      <c r="U13" s="106">
        <f t="shared" si="1"/>
        <v>0</v>
      </c>
      <c r="V13" s="106">
        <f t="shared" si="1"/>
        <v>0.51764705882352946</v>
      </c>
      <c r="W13" s="106">
        <f t="shared" si="1"/>
        <v>0</v>
      </c>
      <c r="X13" s="106">
        <f t="shared" si="1"/>
        <v>0</v>
      </c>
      <c r="Y13" s="106">
        <f t="shared" si="1"/>
        <v>0</v>
      </c>
      <c r="Z13" s="106">
        <f t="shared" si="1"/>
        <v>5.8823529411764705E-3</v>
      </c>
      <c r="AA13" s="106">
        <f t="shared" si="1"/>
        <v>0</v>
      </c>
      <c r="AB13" s="106">
        <f t="shared" si="1"/>
        <v>0</v>
      </c>
      <c r="AC13" s="106">
        <f t="shared" si="1"/>
        <v>0.28235294117647058</v>
      </c>
      <c r="AD13" s="106">
        <f t="shared" si="1"/>
        <v>0</v>
      </c>
      <c r="AE13" s="106">
        <f t="shared" si="1"/>
        <v>0</v>
      </c>
      <c r="AF13" s="106">
        <f t="shared" si="1"/>
        <v>0</v>
      </c>
      <c r="AG13" s="106">
        <f t="shared" si="1"/>
        <v>0</v>
      </c>
      <c r="AH13" s="106">
        <f t="shared" si="1"/>
        <v>0</v>
      </c>
      <c r="AI13" s="106">
        <f t="shared" si="1"/>
        <v>0</v>
      </c>
      <c r="AJ13" s="106">
        <f t="shared" si="1"/>
        <v>5.8823529411764705E-3</v>
      </c>
      <c r="AK13" s="106">
        <f t="shared" si="1"/>
        <v>4.7058823529411764E-2</v>
      </c>
      <c r="AL13" s="106">
        <f t="shared" si="1"/>
        <v>0.11764705882352941</v>
      </c>
      <c r="AM13" s="106">
        <f t="shared" si="1"/>
        <v>2.3529411764705882E-2</v>
      </c>
      <c r="AN13" s="106">
        <f t="shared" si="1"/>
        <v>0</v>
      </c>
      <c r="AO13" s="106">
        <f t="shared" si="1"/>
        <v>0</v>
      </c>
      <c r="AP13" s="106">
        <f t="shared" si="1"/>
        <v>0</v>
      </c>
      <c r="AQ13" s="106">
        <f t="shared" si="1"/>
        <v>0</v>
      </c>
    </row>
    <row r="14" spans="1:43" x14ac:dyDescent="0.25">
      <c r="A14" t="s">
        <v>209</v>
      </c>
      <c r="B14" s="81">
        <f>SUMIF('Cost Breakdowns'!$D$79:$D$96,'SoESCaOMCbIC-capital'!B$1,'Cost Breakdowns'!$B$79:$B$96)</f>
        <v>0</v>
      </c>
      <c r="C14" s="81">
        <f>SUMIF('Cost Breakdowns'!$D$79:$D$96,'SoESCaOMCbIC-capital'!C$1,'Cost Breakdowns'!$B$79:$B$96)</f>
        <v>0</v>
      </c>
      <c r="D14" s="81">
        <f>SUMIF('Cost Breakdowns'!$D$79:$D$96,'SoESCaOMCbIC-capital'!D$1,'Cost Breakdowns'!$B$79:$B$96)</f>
        <v>0</v>
      </c>
      <c r="E14" s="81">
        <f>SUMIF('Cost Breakdowns'!$D$79:$D$96,'SoESCaOMCbIC-capital'!E$1,'Cost Breakdowns'!$B$79:$B$96)</f>
        <v>0</v>
      </c>
      <c r="F14" s="81">
        <f>SUMIF('Cost Breakdowns'!$D$79:$D$96,'SoESCaOMCbIC-capital'!F$1,'Cost Breakdowns'!$B$79:$B$96)</f>
        <v>0</v>
      </c>
      <c r="G14" s="81">
        <f>SUMIF('Cost Breakdowns'!$D$79:$D$96,'SoESCaOMCbIC-capital'!G$1,'Cost Breakdowns'!$B$79:$B$96)</f>
        <v>0</v>
      </c>
      <c r="H14" s="81">
        <f>SUMIF('Cost Breakdowns'!$D$79:$D$96,'SoESCaOMCbIC-capital'!H$1,'Cost Breakdowns'!$B$79:$B$96)</f>
        <v>0</v>
      </c>
      <c r="I14" s="81">
        <f>SUMIF('Cost Breakdowns'!$D$79:$D$96,'SoESCaOMCbIC-capital'!I$1,'Cost Breakdowns'!$B$79:$B$96)</f>
        <v>0</v>
      </c>
      <c r="J14" s="81">
        <f>SUMIF('Cost Breakdowns'!$D$79:$D$96,'SoESCaOMCbIC-capital'!J$1,'Cost Breakdowns'!$B$79:$B$96)</f>
        <v>0</v>
      </c>
      <c r="K14" s="81">
        <f>SUMIF('Cost Breakdowns'!$D$79:$D$96,'SoESCaOMCbIC-capital'!K$1,'Cost Breakdowns'!$B$79:$B$96)</f>
        <v>0</v>
      </c>
      <c r="L14" s="81">
        <f>SUMIF('Cost Breakdowns'!$D$79:$D$96,'SoESCaOMCbIC-capital'!L$1,'Cost Breakdowns'!$B$79:$B$96)</f>
        <v>1.2988548017889186E-3</v>
      </c>
      <c r="M14" s="81">
        <f>SUMIF('Cost Breakdowns'!$D$79:$D$96,'SoESCaOMCbIC-capital'!M$1,'Cost Breakdowns'!$B$79:$B$96)</f>
        <v>0</v>
      </c>
      <c r="N14" s="81">
        <f>SUMIF('Cost Breakdowns'!$D$79:$D$96,'SoESCaOMCbIC-capital'!N$1,'Cost Breakdowns'!$B$79:$B$96)</f>
        <v>0</v>
      </c>
      <c r="O14" s="81">
        <f>SUMIF('Cost Breakdowns'!$D$79:$D$96,'SoESCaOMCbIC-capital'!O$1,'Cost Breakdowns'!$B$79:$B$96)</f>
        <v>0</v>
      </c>
      <c r="P14" s="81">
        <f>SUMIF('Cost Breakdowns'!$D$79:$D$96,'SoESCaOMCbIC-capital'!P$1,'Cost Breakdowns'!$B$79:$B$96)</f>
        <v>0</v>
      </c>
      <c r="Q14" s="81">
        <f>SUMIF('Cost Breakdowns'!$D$79:$D$96,'SoESCaOMCbIC-capital'!Q$1,'Cost Breakdowns'!$B$79:$B$96)</f>
        <v>0</v>
      </c>
      <c r="R14" s="81">
        <f>SUMIF('Cost Breakdowns'!$D$79:$D$96,'SoESCaOMCbIC-capital'!R$1,'Cost Breakdowns'!$B$79:$B$96)</f>
        <v>0</v>
      </c>
      <c r="S14" s="81">
        <f>SUMIF('Cost Breakdowns'!$D$79:$D$96,'SoESCaOMCbIC-capital'!S$1,'Cost Breakdowns'!$B$79:$B$96)</f>
        <v>0</v>
      </c>
      <c r="T14" s="81">
        <f>SUMIF('Cost Breakdowns'!$D$79:$D$96,'SoESCaOMCbIC-capital'!T$1,'Cost Breakdowns'!$B$79:$B$96)</f>
        <v>0</v>
      </c>
      <c r="U14" s="81">
        <f>SUMIF('Cost Breakdowns'!$D$79:$D$96,'SoESCaOMCbIC-capital'!U$1,'Cost Breakdowns'!$B$79:$B$96)</f>
        <v>0</v>
      </c>
      <c r="V14" s="81">
        <f>SUMIF('Cost Breakdowns'!$D$79:$D$96,'SoESCaOMCbIC-capital'!V$1,'Cost Breakdowns'!$B$79:$B$96)</f>
        <v>0.37300876505738617</v>
      </c>
      <c r="W14" s="81">
        <f>SUMIF('Cost Breakdowns'!$D$79:$D$96,'SoESCaOMCbIC-capital'!W$1,'Cost Breakdowns'!$B$79:$B$96)</f>
        <v>0</v>
      </c>
      <c r="X14" s="81">
        <f>SUMIF('Cost Breakdowns'!$D$79:$D$96,'SoESCaOMCbIC-capital'!X$1,'Cost Breakdowns'!$B$79:$B$96)</f>
        <v>0</v>
      </c>
      <c r="Y14" s="81">
        <f>SUMIF('Cost Breakdowns'!$D$79:$D$96,'SoESCaOMCbIC-capital'!Y$1,'Cost Breakdowns'!$B$79:$B$96)</f>
        <v>0</v>
      </c>
      <c r="Z14" s="81">
        <f>SUMIF('Cost Breakdowns'!$D$79:$D$96,'SoESCaOMCbIC-capital'!Z$1,'Cost Breakdowns'!$B$79:$B$96)</f>
        <v>0</v>
      </c>
      <c r="AA14" s="81">
        <f>SUMIF('Cost Breakdowns'!$D$79:$D$96,'SoESCaOMCbIC-capital'!AA$1,'Cost Breakdowns'!$B$79:$B$96)</f>
        <v>0</v>
      </c>
      <c r="AB14" s="81">
        <f>SUMIF('Cost Breakdowns'!$D$79:$D$96,'SoESCaOMCbIC-capital'!AB$1,'Cost Breakdowns'!$B$79:$B$96)</f>
        <v>0</v>
      </c>
      <c r="AC14" s="81">
        <f>SUMIF('Cost Breakdowns'!$D$79:$D$96,'SoESCaOMCbIC-capital'!AC$1,'Cost Breakdowns'!$B$79:$B$96)</f>
        <v>0.38864412750459743</v>
      </c>
      <c r="AD14" s="81">
        <f>SUMIF('Cost Breakdowns'!$D$79:$D$96,'SoESCaOMCbIC-capital'!AD$1,'Cost Breakdowns'!$B$79:$B$96)</f>
        <v>0</v>
      </c>
      <c r="AE14" s="81">
        <f>SUMIF('Cost Breakdowns'!$D$79:$D$96,'SoESCaOMCbIC-capital'!AE$1,'Cost Breakdowns'!$B$79:$B$96)</f>
        <v>0</v>
      </c>
      <c r="AF14" s="81">
        <f>SUMIF('Cost Breakdowns'!$D$79:$D$96,'SoESCaOMCbIC-capital'!AF$1,'Cost Breakdowns'!$B$79:$B$96)</f>
        <v>0</v>
      </c>
      <c r="AG14" s="81">
        <f>SUMIF('Cost Breakdowns'!$D$79:$D$96,'SoESCaOMCbIC-capital'!AG$1,'Cost Breakdowns'!$B$79:$B$96)</f>
        <v>0</v>
      </c>
      <c r="AH14" s="81">
        <f>SUMIF('Cost Breakdowns'!$D$79:$D$96,'SoESCaOMCbIC-capital'!AH$1,'Cost Breakdowns'!$B$79:$B$96)</f>
        <v>0</v>
      </c>
      <c r="AI14" s="81">
        <f>SUMIF('Cost Breakdowns'!$D$79:$D$96,'SoESCaOMCbIC-capital'!AI$1,'Cost Breakdowns'!$B$79:$B$96)</f>
        <v>0</v>
      </c>
      <c r="AJ14" s="81">
        <f>SUMIF('Cost Breakdowns'!$D$79:$D$96,'SoESCaOMCbIC-capital'!AJ$1,'Cost Breakdowns'!$B$79:$B$96)</f>
        <v>1.1626634167502739E-2</v>
      </c>
      <c r="AK14" s="81">
        <f>SUMIF('Cost Breakdowns'!$D$79:$D$96,'SoESCaOMCbIC-capital'!AK$1,'Cost Breakdowns'!$B$79:$B$96)</f>
        <v>0</v>
      </c>
      <c r="AL14" s="81">
        <f>SUMIF('Cost Breakdowns'!$D$79:$D$96,'SoESCaOMCbIC-capital'!AL$1,'Cost Breakdowns'!$B$79:$B$96)</f>
        <v>0.22542161846872494</v>
      </c>
      <c r="AM14" s="81">
        <f>SUMIF('Cost Breakdowns'!$D$79:$D$96,'SoESCaOMCbIC-capital'!AM$1,'Cost Breakdowns'!$B$79:$B$96)</f>
        <v>0</v>
      </c>
      <c r="AN14" s="81">
        <f>SUMIF('Cost Breakdowns'!$D$79:$D$96,'SoESCaOMCbIC-capital'!AN$1,'Cost Breakdowns'!$B$79:$B$96)</f>
        <v>0</v>
      </c>
      <c r="AO14" s="81">
        <f>SUMIF('Cost Breakdowns'!$D$79:$D$96,'SoESCaOMCbIC-capital'!AO$1,'Cost Breakdowns'!$B$79:$B$96)</f>
        <v>0</v>
      </c>
      <c r="AP14" s="81">
        <f>SUMIF('Cost Breakdowns'!$D$79:$D$96,'SoESCaOMCbIC-capital'!AP$1,'Cost Breakdowns'!$B$79:$B$96)</f>
        <v>0</v>
      </c>
      <c r="AQ14" s="81">
        <f>SUMIF('Cost Breakdowns'!$D$79:$D$96,'SoESCaOMCbIC-capital'!AQ$1,'Cost Breakdowns'!$B$79:$B$96)</f>
        <v>0</v>
      </c>
    </row>
    <row r="15" spans="1:43" x14ac:dyDescent="0.25">
      <c r="A15" t="s">
        <v>210</v>
      </c>
      <c r="B15" s="81">
        <f>SUMIF('Cost Breakdowns'!$D$319:$D$363,'SoESCaOMCbIC-capital'!B$1,'Cost Breakdowns'!$B$319:$B$363)</f>
        <v>0</v>
      </c>
      <c r="C15" s="81">
        <f>SUMIF('Cost Breakdowns'!$D$319:$D$363,'SoESCaOMCbIC-capital'!C$1,'Cost Breakdowns'!$B$319:$B$363)</f>
        <v>0</v>
      </c>
      <c r="D15" s="81">
        <f>SUMIF('Cost Breakdowns'!$D$319:$D$363,'SoESCaOMCbIC-capital'!D$1,'Cost Breakdowns'!$B$319:$B$363)</f>
        <v>0</v>
      </c>
      <c r="E15" s="81">
        <f>SUMIF('Cost Breakdowns'!$D$319:$D$363,'SoESCaOMCbIC-capital'!E$1,'Cost Breakdowns'!$B$319:$B$363)</f>
        <v>0</v>
      </c>
      <c r="F15" s="81">
        <f>SUMIF('Cost Breakdowns'!$D$319:$D$363,'SoESCaOMCbIC-capital'!F$1,'Cost Breakdowns'!$B$319:$B$363)</f>
        <v>0</v>
      </c>
      <c r="G15" s="81">
        <f>SUMIF('Cost Breakdowns'!$D$319:$D$363,'SoESCaOMCbIC-capital'!G$1,'Cost Breakdowns'!$B$319:$B$363)</f>
        <v>0</v>
      </c>
      <c r="H15" s="81">
        <f>SUMIF('Cost Breakdowns'!$D$319:$D$363,'SoESCaOMCbIC-capital'!H$1,'Cost Breakdowns'!$B$319:$B$363)</f>
        <v>0</v>
      </c>
      <c r="I15" s="81">
        <f>SUMIF('Cost Breakdowns'!$D$319:$D$363,'SoESCaOMCbIC-capital'!I$1,'Cost Breakdowns'!$B$319:$B$363)</f>
        <v>0</v>
      </c>
      <c r="J15" s="81">
        <f>SUMIF('Cost Breakdowns'!$D$319:$D$363,'SoESCaOMCbIC-capital'!J$1,'Cost Breakdowns'!$B$319:$B$363)</f>
        <v>0</v>
      </c>
      <c r="K15" s="81">
        <f>SUMIF('Cost Breakdowns'!$D$319:$D$363,'SoESCaOMCbIC-capital'!K$1,'Cost Breakdowns'!$B$319:$B$363)</f>
        <v>0</v>
      </c>
      <c r="L15" s="81">
        <f>SUMIF('Cost Breakdowns'!$D$319:$D$363,'SoESCaOMCbIC-capital'!L$1,'Cost Breakdowns'!$B$319:$B$363)</f>
        <v>0</v>
      </c>
      <c r="M15" s="81">
        <f>SUMIF('Cost Breakdowns'!$D$319:$D$363,'SoESCaOMCbIC-capital'!M$1,'Cost Breakdowns'!$B$319:$B$363)</f>
        <v>0</v>
      </c>
      <c r="N15" s="81">
        <f>SUMIF('Cost Breakdowns'!$D$319:$D$363,'SoESCaOMCbIC-capital'!N$1,'Cost Breakdowns'!$B$319:$B$363)</f>
        <v>0</v>
      </c>
      <c r="O15" s="81">
        <f>SUMIF('Cost Breakdowns'!$D$319:$D$363,'SoESCaOMCbIC-capital'!O$1,'Cost Breakdowns'!$B$319:$B$363)</f>
        <v>0</v>
      </c>
      <c r="P15" s="81">
        <f>SUMIF('Cost Breakdowns'!$D$319:$D$363,'SoESCaOMCbIC-capital'!P$1,'Cost Breakdowns'!$B$319:$B$363)</f>
        <v>0</v>
      </c>
      <c r="Q15" s="81">
        <f>SUMIF('Cost Breakdowns'!$D$319:$D$363,'SoESCaOMCbIC-capital'!Q$1,'Cost Breakdowns'!$B$319:$B$363)</f>
        <v>0</v>
      </c>
      <c r="R15" s="81">
        <f>SUMIF('Cost Breakdowns'!$D$319:$D$363,'SoESCaOMCbIC-capital'!R$1,'Cost Breakdowns'!$B$319:$B$363)</f>
        <v>0</v>
      </c>
      <c r="S15" s="81">
        <f>SUMIF('Cost Breakdowns'!$D$319:$D$363,'SoESCaOMCbIC-capital'!S$1,'Cost Breakdowns'!$B$319:$B$363)</f>
        <v>4.6576763057539591E-2</v>
      </c>
      <c r="T15" s="81">
        <f>SUMIF('Cost Breakdowns'!$D$319:$D$363,'SoESCaOMCbIC-capital'!T$1,'Cost Breakdowns'!$B$319:$B$363)</f>
        <v>0</v>
      </c>
      <c r="U15" s="81">
        <f>SUMIF('Cost Breakdowns'!$D$319:$D$363,'SoESCaOMCbIC-capital'!U$1,'Cost Breakdowns'!$B$319:$B$363)</f>
        <v>0.27562360980762241</v>
      </c>
      <c r="V15" s="81">
        <f>SUMIF('Cost Breakdowns'!$D$319:$D$363,'SoESCaOMCbIC-capital'!V$1,'Cost Breakdowns'!$B$319:$B$363)</f>
        <v>5.4258419412850437E-2</v>
      </c>
      <c r="W15" s="81">
        <f>SUMIF('Cost Breakdowns'!$D$319:$D$363,'SoESCaOMCbIC-capital'!W$1,'Cost Breakdowns'!$B$319:$B$363)</f>
        <v>0</v>
      </c>
      <c r="X15" s="81">
        <f>SUMIF('Cost Breakdowns'!$D$319:$D$363,'SoESCaOMCbIC-capital'!X$1,'Cost Breakdowns'!$B$319:$B$363)</f>
        <v>0</v>
      </c>
      <c r="Y15" s="81">
        <f>SUMIF('Cost Breakdowns'!$D$319:$D$363,'SoESCaOMCbIC-capital'!Y$1,'Cost Breakdowns'!$B$319:$B$363)</f>
        <v>0</v>
      </c>
      <c r="Z15" s="81">
        <f>SUMIF('Cost Breakdowns'!$D$319:$D$363,'SoESCaOMCbIC-capital'!Z$1,'Cost Breakdowns'!$B$319:$B$363)</f>
        <v>0</v>
      </c>
      <c r="AA15" s="81">
        <f>SUMIF('Cost Breakdowns'!$D$319:$D$363,'SoESCaOMCbIC-capital'!AA$1,'Cost Breakdowns'!$B$319:$B$363)</f>
        <v>0</v>
      </c>
      <c r="AB15" s="81">
        <f>SUMIF('Cost Breakdowns'!$D$319:$D$363,'SoESCaOMCbIC-capital'!AB$1,'Cost Breakdowns'!$B$319:$B$363)</f>
        <v>0</v>
      </c>
      <c r="AC15" s="81">
        <f>SUMIF('Cost Breakdowns'!$D$319:$D$363,'SoESCaOMCbIC-capital'!AC$1,'Cost Breakdowns'!$B$319:$B$363)</f>
        <v>0.14342559674784167</v>
      </c>
      <c r="AD15" s="81">
        <f>SUMIF('Cost Breakdowns'!$D$319:$D$363,'SoESCaOMCbIC-capital'!AD$1,'Cost Breakdowns'!$B$319:$B$363)</f>
        <v>0</v>
      </c>
      <c r="AE15" s="81">
        <f>SUMIF('Cost Breakdowns'!$D$319:$D$363,'SoESCaOMCbIC-capital'!AE$1,'Cost Breakdowns'!$B$319:$B$363)</f>
        <v>0.18586716613537446</v>
      </c>
      <c r="AF15" s="81">
        <f>SUMIF('Cost Breakdowns'!$D$319:$D$363,'SoESCaOMCbIC-capital'!AF$1,'Cost Breakdowns'!$B$319:$B$363)</f>
        <v>0</v>
      </c>
      <c r="AG15" s="81">
        <f>SUMIF('Cost Breakdowns'!$D$319:$D$363,'SoESCaOMCbIC-capital'!AG$1,'Cost Breakdowns'!$B$319:$B$363)</f>
        <v>0</v>
      </c>
      <c r="AH15" s="81">
        <f>SUMIF('Cost Breakdowns'!$D$319:$D$363,'SoESCaOMCbIC-capital'!AH$1,'Cost Breakdowns'!$B$319:$B$363)</f>
        <v>0</v>
      </c>
      <c r="AI15" s="81">
        <f>SUMIF('Cost Breakdowns'!$D$319:$D$363,'SoESCaOMCbIC-capital'!AI$1,'Cost Breakdowns'!$B$319:$B$363)</f>
        <v>0</v>
      </c>
      <c r="AJ15" s="81">
        <f>SUMIF('Cost Breakdowns'!$D$319:$D$363,'SoESCaOMCbIC-capital'!AJ$1,'Cost Breakdowns'!$B$319:$B$363)</f>
        <v>3.4860667826711315E-2</v>
      </c>
      <c r="AK15" s="81">
        <f>SUMIF('Cost Breakdowns'!$D$319:$D$363,'SoESCaOMCbIC-capital'!AK$1,'Cost Breakdowns'!$B$319:$B$363)</f>
        <v>0</v>
      </c>
      <c r="AL15" s="81">
        <f>SUMIF('Cost Breakdowns'!$D$319:$D$363,'SoESCaOMCbIC-capital'!AL$1,'Cost Breakdowns'!$B$319:$B$363)</f>
        <v>0.25938777701206028</v>
      </c>
      <c r="AM15" s="81">
        <f>SUMIF('Cost Breakdowns'!$D$319:$D$363,'SoESCaOMCbIC-capital'!AM$1,'Cost Breakdowns'!$B$319:$B$363)</f>
        <v>0</v>
      </c>
      <c r="AN15" s="81">
        <f>SUMIF('Cost Breakdowns'!$D$319:$D$363,'SoESCaOMCbIC-capital'!AN$1,'Cost Breakdowns'!$B$319:$B$363)</f>
        <v>0</v>
      </c>
      <c r="AO15" s="81">
        <f>SUMIF('Cost Breakdowns'!$D$319:$D$363,'SoESCaOMCbIC-capital'!AO$1,'Cost Breakdowns'!$B$319:$B$363)</f>
        <v>0</v>
      </c>
      <c r="AP15" s="81">
        <f>SUMIF('Cost Breakdowns'!$D$319:$D$363,'SoESCaOMCbIC-capital'!AP$1,'Cost Breakdowns'!$B$319:$B$363)</f>
        <v>0</v>
      </c>
      <c r="AQ15" s="81">
        <f>SUMIF('Cost Breakdowns'!$D$319:$D$363,'SoESCaOMCbIC-capital'!AQ$1,'Cost Breakdowns'!$B$319:$B$363)</f>
        <v>0</v>
      </c>
    </row>
    <row r="16" spans="1:43" x14ac:dyDescent="0.25">
      <c r="A16" t="s">
        <v>211</v>
      </c>
      <c r="B16" s="106">
        <f>B$3</f>
        <v>0</v>
      </c>
      <c r="C16" s="106">
        <f t="shared" ref="C16:AQ17" si="2">C$3</f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0.51764705882352946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5.8823529411764705E-3</v>
      </c>
      <c r="AA16" s="106">
        <f t="shared" si="2"/>
        <v>0</v>
      </c>
      <c r="AB16" s="106">
        <f t="shared" si="2"/>
        <v>0</v>
      </c>
      <c r="AC16" s="106">
        <f t="shared" si="2"/>
        <v>0.28235294117647058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5.8823529411764705E-3</v>
      </c>
      <c r="AK16" s="106">
        <f t="shared" si="2"/>
        <v>4.7058823529411764E-2</v>
      </c>
      <c r="AL16" s="106">
        <f t="shared" si="2"/>
        <v>0.11764705882352941</v>
      </c>
      <c r="AM16" s="106">
        <f t="shared" si="2"/>
        <v>2.3529411764705882E-2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</row>
    <row r="17" spans="1:43" x14ac:dyDescent="0.25">
      <c r="A17" t="s">
        <v>212</v>
      </c>
      <c r="B17" s="106">
        <f>B$3</f>
        <v>0</v>
      </c>
      <c r="C17" s="106">
        <f t="shared" si="2"/>
        <v>0</v>
      </c>
      <c r="D17" s="106">
        <f t="shared" si="2"/>
        <v>0</v>
      </c>
      <c r="E17" s="106">
        <f t="shared" si="2"/>
        <v>0</v>
      </c>
      <c r="F17" s="106">
        <f t="shared" si="2"/>
        <v>0</v>
      </c>
      <c r="G17" s="106">
        <f t="shared" si="2"/>
        <v>0</v>
      </c>
      <c r="H17" s="106">
        <f t="shared" si="2"/>
        <v>0</v>
      </c>
      <c r="I17" s="106">
        <f t="shared" si="2"/>
        <v>0</v>
      </c>
      <c r="J17" s="106">
        <f t="shared" si="2"/>
        <v>0</v>
      </c>
      <c r="K17" s="106">
        <f t="shared" si="2"/>
        <v>0</v>
      </c>
      <c r="L17" s="106">
        <f t="shared" si="2"/>
        <v>0</v>
      </c>
      <c r="M17" s="106">
        <f t="shared" si="2"/>
        <v>0</v>
      </c>
      <c r="N17" s="106">
        <f t="shared" si="2"/>
        <v>0</v>
      </c>
      <c r="O17" s="106">
        <f t="shared" si="2"/>
        <v>0</v>
      </c>
      <c r="P17" s="106">
        <f t="shared" si="2"/>
        <v>0</v>
      </c>
      <c r="Q17" s="106">
        <f t="shared" si="2"/>
        <v>0</v>
      </c>
      <c r="R17" s="106">
        <f t="shared" si="2"/>
        <v>0</v>
      </c>
      <c r="S17" s="106">
        <f t="shared" si="2"/>
        <v>0</v>
      </c>
      <c r="T17" s="106">
        <f t="shared" si="2"/>
        <v>0</v>
      </c>
      <c r="U17" s="106">
        <f t="shared" si="2"/>
        <v>0</v>
      </c>
      <c r="V17" s="106">
        <f t="shared" si="2"/>
        <v>0.51764705882352946</v>
      </c>
      <c r="W17" s="106">
        <f t="shared" si="2"/>
        <v>0</v>
      </c>
      <c r="X17" s="106">
        <f t="shared" si="2"/>
        <v>0</v>
      </c>
      <c r="Y17" s="106">
        <f t="shared" si="2"/>
        <v>0</v>
      </c>
      <c r="Z17" s="106">
        <f t="shared" si="2"/>
        <v>5.8823529411764705E-3</v>
      </c>
      <c r="AA17" s="106">
        <f t="shared" si="2"/>
        <v>0</v>
      </c>
      <c r="AB17" s="106">
        <f t="shared" si="2"/>
        <v>0</v>
      </c>
      <c r="AC17" s="106">
        <f t="shared" si="2"/>
        <v>0.28235294117647058</v>
      </c>
      <c r="AD17" s="106">
        <f t="shared" si="2"/>
        <v>0</v>
      </c>
      <c r="AE17" s="106">
        <f t="shared" si="2"/>
        <v>0</v>
      </c>
      <c r="AF17" s="106">
        <f t="shared" si="2"/>
        <v>0</v>
      </c>
      <c r="AG17" s="106">
        <f t="shared" si="2"/>
        <v>0</v>
      </c>
      <c r="AH17" s="106">
        <f t="shared" si="2"/>
        <v>0</v>
      </c>
      <c r="AI17" s="106">
        <f t="shared" si="2"/>
        <v>0</v>
      </c>
      <c r="AJ17" s="106">
        <f t="shared" si="2"/>
        <v>5.8823529411764705E-3</v>
      </c>
      <c r="AK17" s="106">
        <f t="shared" si="2"/>
        <v>4.7058823529411764E-2</v>
      </c>
      <c r="AL17" s="106">
        <f t="shared" si="2"/>
        <v>0.11764705882352941</v>
      </c>
      <c r="AM17" s="106">
        <f t="shared" si="2"/>
        <v>2.3529411764705882E-2</v>
      </c>
      <c r="AN17" s="106">
        <f t="shared" si="2"/>
        <v>0</v>
      </c>
      <c r="AO17" s="106">
        <f t="shared" si="2"/>
        <v>0</v>
      </c>
      <c r="AP17" s="106">
        <f t="shared" si="2"/>
        <v>0</v>
      </c>
      <c r="AQ17" s="106">
        <f t="shared" si="2"/>
        <v>0</v>
      </c>
    </row>
    <row r="18" spans="1:43" x14ac:dyDescent="0.25">
      <c r="A18" t="s">
        <v>213</v>
      </c>
      <c r="B18" s="106">
        <f>B10</f>
        <v>0</v>
      </c>
      <c r="C18" s="106">
        <f t="shared" ref="C18:AQ18" si="3">C10</f>
        <v>0</v>
      </c>
      <c r="D18" s="106">
        <f t="shared" ref="D18" si="4">D10</f>
        <v>0</v>
      </c>
      <c r="E18" s="106">
        <f t="shared" si="3"/>
        <v>0</v>
      </c>
      <c r="F18" s="106">
        <f t="shared" si="3"/>
        <v>0</v>
      </c>
      <c r="G18" s="106">
        <f t="shared" si="3"/>
        <v>0</v>
      </c>
      <c r="H18" s="106">
        <f t="shared" si="3"/>
        <v>0</v>
      </c>
      <c r="I18" s="106">
        <f t="shared" si="3"/>
        <v>0</v>
      </c>
      <c r="J18" s="106">
        <f t="shared" si="3"/>
        <v>0</v>
      </c>
      <c r="K18" s="106">
        <f t="shared" si="3"/>
        <v>0</v>
      </c>
      <c r="L18" s="106">
        <f t="shared" si="3"/>
        <v>0</v>
      </c>
      <c r="M18" s="106">
        <f t="shared" ref="M18" si="5">M10</f>
        <v>0</v>
      </c>
      <c r="N18" s="106">
        <f t="shared" si="3"/>
        <v>0</v>
      </c>
      <c r="O18" s="106">
        <f t="shared" si="3"/>
        <v>0</v>
      </c>
      <c r="P18" s="106">
        <f t="shared" ref="P18" si="6">P10</f>
        <v>0</v>
      </c>
      <c r="Q18" s="106">
        <f t="shared" si="3"/>
        <v>0</v>
      </c>
      <c r="R18" s="106">
        <f t="shared" ref="R18" si="7">R10</f>
        <v>0</v>
      </c>
      <c r="S18" s="106">
        <f t="shared" si="3"/>
        <v>0</v>
      </c>
      <c r="T18" s="106">
        <f t="shared" si="3"/>
        <v>0</v>
      </c>
      <c r="U18" s="106">
        <f t="shared" si="3"/>
        <v>0</v>
      </c>
      <c r="V18" s="106">
        <f t="shared" si="3"/>
        <v>0.67999999999999994</v>
      </c>
      <c r="W18" s="106">
        <f t="shared" si="3"/>
        <v>0</v>
      </c>
      <c r="X18" s="106">
        <f t="shared" si="3"/>
        <v>0</v>
      </c>
      <c r="Y18" s="106">
        <f t="shared" si="3"/>
        <v>0</v>
      </c>
      <c r="Z18" s="106">
        <f t="shared" si="3"/>
        <v>0</v>
      </c>
      <c r="AA18" s="106">
        <f t="shared" ref="AA18:AB18" si="8">AA10</f>
        <v>0</v>
      </c>
      <c r="AB18" s="106">
        <f t="shared" si="8"/>
        <v>0</v>
      </c>
      <c r="AC18" s="106">
        <f t="shared" si="3"/>
        <v>0.13999999999999999</v>
      </c>
      <c r="AD18" s="106">
        <f t="shared" si="3"/>
        <v>0</v>
      </c>
      <c r="AE18" s="106">
        <f t="shared" si="3"/>
        <v>0</v>
      </c>
      <c r="AF18" s="106">
        <f t="shared" si="3"/>
        <v>0</v>
      </c>
      <c r="AG18" s="106">
        <f t="shared" si="3"/>
        <v>0</v>
      </c>
      <c r="AH18" s="106">
        <f t="shared" si="3"/>
        <v>0</v>
      </c>
      <c r="AI18" s="106">
        <f t="shared" si="3"/>
        <v>0</v>
      </c>
      <c r="AJ18" s="106">
        <f t="shared" si="3"/>
        <v>0</v>
      </c>
      <c r="AK18" s="106">
        <f t="shared" si="3"/>
        <v>0</v>
      </c>
      <c r="AL18" s="106">
        <f t="shared" si="3"/>
        <v>0.17999999999999997</v>
      </c>
      <c r="AM18" s="106">
        <f t="shared" si="3"/>
        <v>0</v>
      </c>
      <c r="AN18" s="106">
        <f t="shared" si="3"/>
        <v>0</v>
      </c>
      <c r="AO18" s="106">
        <f t="shared" si="3"/>
        <v>0</v>
      </c>
      <c r="AP18" s="106">
        <f t="shared" si="3"/>
        <v>0</v>
      </c>
      <c r="AQ18" s="106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2060"/>
  </sheetPr>
  <dimension ref="A1:AQ18"/>
  <sheetViews>
    <sheetView workbookViewId="0"/>
  </sheetViews>
  <sheetFormatPr defaultRowHeight="15" x14ac:dyDescent="0.25"/>
  <cols>
    <col min="1" max="1" width="27.42578125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7.140625" customWidth="1"/>
    <col min="12" max="12" width="9.7109375" bestFit="1" customWidth="1"/>
    <col min="13" max="24" width="8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7.140625" customWidth="1"/>
    <col min="41" max="43" width="9.7109375" bestFit="1" customWidth="1"/>
  </cols>
  <sheetData>
    <row r="1" spans="1:43" x14ac:dyDescent="0.25">
      <c r="A1" s="151" t="s">
        <v>471</v>
      </c>
      <c r="B1" s="119" t="s">
        <v>163</v>
      </c>
      <c r="C1" s="119" t="s">
        <v>432</v>
      </c>
      <c r="D1" s="119" t="s">
        <v>431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425</v>
      </c>
      <c r="M1" s="119" t="s">
        <v>426</v>
      </c>
      <c r="N1" s="119" t="s">
        <v>171</v>
      </c>
      <c r="O1" s="119" t="s">
        <v>433</v>
      </c>
      <c r="P1" s="119" t="s">
        <v>434</v>
      </c>
      <c r="Q1" s="119" t="s">
        <v>435</v>
      </c>
      <c r="R1" s="119" t="s">
        <v>436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437</v>
      </c>
      <c r="AA1" s="119" t="s">
        <v>438</v>
      </c>
      <c r="AB1" s="119" t="s">
        <v>439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Breakdowns'!$D$100:$D$102,'SoESCaOMCbIC-capital'!B$1,'Cost Breakdowns'!$B$100:$B$102)</f>
        <v>0</v>
      </c>
      <c r="C2" s="81">
        <f>SUMIF('Cost Breakdowns'!$D$100:$D$102,'SoESCaOMCbIC-capital'!C$1,'Cost Breakdowns'!$B$100:$B$102)</f>
        <v>0</v>
      </c>
      <c r="D2" s="81">
        <f>SUMIF('Cost Breakdowns'!$D$100:$D$102,'SoESCaOMCbIC-capital'!D$1,'Cost Breakdowns'!$B$100:$B$102)</f>
        <v>0</v>
      </c>
      <c r="E2" s="81">
        <f>SUMIF('Cost Breakdowns'!$D$100:$D$102,'SoESCaOMCbIC-capital'!E$1,'Cost Breakdowns'!$B$100:$B$102)</f>
        <v>0</v>
      </c>
      <c r="F2" s="81">
        <f>SUMIF('Cost Breakdowns'!$D$100:$D$102,'SoESCaOMCbIC-capital'!F$1,'Cost Breakdowns'!$B$100:$B$102)</f>
        <v>0</v>
      </c>
      <c r="G2" s="81">
        <f>SUMIF('Cost Breakdowns'!$D$100:$D$102,'SoESCaOMCbIC-capital'!G$1,'Cost Breakdowns'!$B$100:$B$102)</f>
        <v>0</v>
      </c>
      <c r="H2" s="81">
        <f>SUMIF('Cost Breakdowns'!$D$100:$D$102,'SoESCaOMCbIC-capital'!H$1,'Cost Breakdowns'!$B$100:$B$102)</f>
        <v>0</v>
      </c>
      <c r="I2" s="81">
        <f>SUMIF('Cost Breakdowns'!$D$100:$D$102,'SoESCaOMCbIC-capital'!I$1,'Cost Breakdowns'!$B$100:$B$102)</f>
        <v>0</v>
      </c>
      <c r="J2" s="81">
        <f>SUMIF('Cost Breakdowns'!$D$100:$D$102,'SoESCaOMCbIC-capital'!J$1,'Cost Breakdowns'!$B$100:$B$102)</f>
        <v>0</v>
      </c>
      <c r="K2" s="81">
        <f>SUMIF('Cost Breakdowns'!$D$100:$D$102,'SoESCaOMCbIC-capital'!K$1,'Cost Breakdowns'!$B$100:$B$102)</f>
        <v>0</v>
      </c>
      <c r="L2" s="81">
        <f>SUMIF('Cost Breakdowns'!$D$100:$D$102,'SoESCaOMCbIC-capital'!L$1,'Cost Breakdowns'!$B$100:$B$102)</f>
        <v>0</v>
      </c>
      <c r="M2" s="81">
        <f>SUMIF('Cost Breakdowns'!$D$100:$D$102,'SoESCaOMCbIC-capital'!M$1,'Cost Breakdowns'!$B$100:$B$102)</f>
        <v>0</v>
      </c>
      <c r="N2" s="81">
        <f>SUMIF('Cost Breakdowns'!$D$100:$D$102,'SoESCaOMCbIC-capital'!N$1,'Cost Breakdowns'!$B$100:$B$102)</f>
        <v>0</v>
      </c>
      <c r="O2" s="81">
        <f>SUMIF('Cost Breakdowns'!$D$100:$D$102,'SoESCaOMCbIC-capital'!O$1,'Cost Breakdowns'!$B$100:$B$102)</f>
        <v>0</v>
      </c>
      <c r="P2" s="81">
        <f>SUMIF('Cost Breakdowns'!$D$100:$D$102,'SoESCaOMCbIC-capital'!P$1,'Cost Breakdowns'!$B$100:$B$102)</f>
        <v>0</v>
      </c>
      <c r="Q2" s="81">
        <f>SUMIF('Cost Breakdowns'!$D$100:$D$102,'SoESCaOMCbIC-capital'!Q$1,'Cost Breakdowns'!$B$100:$B$102)</f>
        <v>0</v>
      </c>
      <c r="R2" s="81">
        <f>SUMIF('Cost Breakdowns'!$D$100:$D$102,'SoESCaOMCbIC-capital'!R$1,'Cost Breakdowns'!$B$100:$B$102)</f>
        <v>0</v>
      </c>
      <c r="S2" s="81">
        <f>SUMIF('Cost Breakdowns'!$D$100:$D$102,'SoESCaOMCbIC-capital'!S$1,'Cost Breakdowns'!$B$100:$B$102)</f>
        <v>0</v>
      </c>
      <c r="T2" s="81">
        <f>SUMIF('Cost Breakdowns'!$D$100:$D$102,'SoESCaOMCbIC-capital'!T$1,'Cost Breakdowns'!$B$100:$B$102)</f>
        <v>0</v>
      </c>
      <c r="U2" s="81">
        <f>SUMIF('Cost Breakdowns'!$D$100:$D$102,'SoESCaOMCbIC-capital'!U$1,'Cost Breakdowns'!$B$100:$B$102)</f>
        <v>0</v>
      </c>
      <c r="V2" s="81">
        <f>SUMIF('Cost Breakdowns'!$D$100:$D$102,'SoESCaOMCbIC-capital'!V$1,'Cost Breakdowns'!$B$100:$B$102)</f>
        <v>0.25108225108225107</v>
      </c>
      <c r="W2" s="81">
        <f>SUMIF('Cost Breakdowns'!$D$100:$D$102,'SoESCaOMCbIC-capital'!W$1,'Cost Breakdowns'!$B$100:$B$102)</f>
        <v>0</v>
      </c>
      <c r="X2" s="81">
        <f>SUMIF('Cost Breakdowns'!$D$100:$D$102,'SoESCaOMCbIC-capital'!X$1,'Cost Breakdowns'!$B$100:$B$102)</f>
        <v>0</v>
      </c>
      <c r="Y2" s="81">
        <f>SUMIF('Cost Breakdowns'!$D$100:$D$102,'SoESCaOMCbIC-capital'!Y$1,'Cost Breakdowns'!$B$100:$B$102)</f>
        <v>0</v>
      </c>
      <c r="Z2" s="81">
        <f>SUMIF('Cost Breakdowns'!$D$100:$D$102,'SoESCaOMCbIC-capital'!Z$1,'Cost Breakdowns'!$B$100:$B$102)</f>
        <v>0.59740259740259738</v>
      </c>
      <c r="AA2" s="81">
        <f>SUMIF('Cost Breakdowns'!$D$100:$D$102,'SoESCaOMCbIC-capital'!AA$1,'Cost Breakdowns'!$B$100:$B$102)</f>
        <v>0</v>
      </c>
      <c r="AB2" s="81">
        <f>SUMIF('Cost Breakdowns'!$D$100:$D$102,'SoESCaOMCbIC-capital'!AB$1,'Cost Breakdowns'!$B$100:$B$102)</f>
        <v>0</v>
      </c>
      <c r="AC2" s="81">
        <f>SUMIF('Cost Breakdowns'!$D$100:$D$102,'SoESCaOMCbIC-capital'!AC$1,'Cost Breakdowns'!$B$100:$B$102)</f>
        <v>0</v>
      </c>
      <c r="AD2" s="81">
        <f>SUMIF('Cost Breakdowns'!$D$100:$D$102,'SoESCaOMCbIC-capital'!AD$1,'Cost Breakdowns'!$B$100:$B$102)</f>
        <v>0</v>
      </c>
      <c r="AE2" s="81">
        <f>SUMIF('Cost Breakdowns'!$D$100:$D$102,'SoESCaOMCbIC-capital'!AE$1,'Cost Breakdowns'!$B$100:$B$102)</f>
        <v>0</v>
      </c>
      <c r="AF2" s="81">
        <f>SUMIF('Cost Breakdowns'!$D$100:$D$102,'SoESCaOMCbIC-capital'!AF$1,'Cost Breakdowns'!$B$100:$B$102)</f>
        <v>0</v>
      </c>
      <c r="AG2" s="81">
        <f>SUMIF('Cost Breakdowns'!$D$100:$D$102,'SoESCaOMCbIC-capital'!AG$1,'Cost Breakdowns'!$B$100:$B$102)</f>
        <v>0</v>
      </c>
      <c r="AH2" s="81">
        <f>SUMIF('Cost Breakdowns'!$D$100:$D$102,'SoESCaOMCbIC-capital'!AH$1,'Cost Breakdowns'!$B$100:$B$102)</f>
        <v>0</v>
      </c>
      <c r="AI2" s="81">
        <f>SUMIF('Cost Breakdowns'!$D$100:$D$102,'SoESCaOMCbIC-capital'!AI$1,'Cost Breakdowns'!$B$100:$B$102)</f>
        <v>0</v>
      </c>
      <c r="AJ2" s="81">
        <f>SUMIF('Cost Breakdowns'!$D$100:$D$102,'SoESCaOMCbIC-capital'!AJ$1,'Cost Breakdowns'!$B$100:$B$102)</f>
        <v>0</v>
      </c>
      <c r="AK2" s="81">
        <f>SUMIF('Cost Breakdowns'!$D$100:$D$102,'SoESCaOMCbIC-capital'!AK$1,'Cost Breakdowns'!$B$100:$B$102)</f>
        <v>0</v>
      </c>
      <c r="AL2" s="81">
        <f>SUMIF('Cost Breakdowns'!$D$100:$D$102,'SoESCaOMCbIC-capital'!AL$1,'Cost Breakdowns'!$B$100:$B$102)</f>
        <v>0.15151515151515152</v>
      </c>
      <c r="AM2" s="81">
        <f>SUMIF('Cost Breakdowns'!$D$100:$D$102,'SoESCaOMCbIC-capital'!AM$1,'Cost Breakdowns'!$B$100:$B$102)</f>
        <v>0</v>
      </c>
      <c r="AN2" s="81">
        <f>SUMIF('Cost Breakdowns'!$D$100:$D$102,'SoESCaOMCbIC-capital'!AN$1,'Cost Breakdowns'!$B$100:$B$102)</f>
        <v>0</v>
      </c>
      <c r="AO2" s="81">
        <f>SUMIF('Cost Breakdowns'!$D$100:$D$102,'SoESCaOMCbIC-capital'!AO$1,'Cost Breakdowns'!$B$100:$B$102)</f>
        <v>0</v>
      </c>
      <c r="AP2" s="81">
        <f>SUMIF('Cost Breakdowns'!$D$100:$D$102,'SoESCaOMCbIC-capital'!AP$1,'Cost Breakdowns'!$B$100:$B$102)</f>
        <v>0</v>
      </c>
      <c r="AQ2" s="81">
        <f>SUMIF('Cost Breakdowns'!$D$100:$D$102,'SoESCaOMCbIC-capital'!AQ$1,'Cost Breakdowns'!$B$100:$B$102)</f>
        <v>0</v>
      </c>
    </row>
    <row r="3" spans="1:43" x14ac:dyDescent="0.25">
      <c r="A3" t="s">
        <v>469</v>
      </c>
      <c r="B3" s="81">
        <f>SUMIF('Cost Breakdowns'!$D$135:$D$137,'SoESCaOMCbIC-capital'!B$1,'Cost Breakdowns'!$B$135:$B$137)</f>
        <v>0</v>
      </c>
      <c r="C3" s="81">
        <f>SUMIF('Cost Breakdowns'!$D$135:$D$137,'SoESCaOMCbIC-capital'!C$1,'Cost Breakdowns'!$B$135:$B$137)</f>
        <v>0</v>
      </c>
      <c r="D3" s="81">
        <f>SUMIF('Cost Breakdowns'!$D$135:$D$137,'SoESCaOMCbIC-capital'!D$1,'Cost Breakdowns'!$B$135:$B$137)</f>
        <v>0</v>
      </c>
      <c r="E3" s="81">
        <f>SUMIF('Cost Breakdowns'!$D$135:$D$137,'SoESCaOMCbIC-capital'!E$1,'Cost Breakdowns'!$B$135:$B$137)</f>
        <v>0</v>
      </c>
      <c r="F3" s="81">
        <f>SUMIF('Cost Breakdowns'!$D$135:$D$137,'SoESCaOMCbIC-capital'!F$1,'Cost Breakdowns'!$B$135:$B$137)</f>
        <v>0</v>
      </c>
      <c r="G3" s="81">
        <f>SUMIF('Cost Breakdowns'!$D$135:$D$137,'SoESCaOMCbIC-capital'!G$1,'Cost Breakdowns'!$B$135:$B$137)</f>
        <v>0</v>
      </c>
      <c r="H3" s="81">
        <f>SUMIF('Cost Breakdowns'!$D$135:$D$137,'SoESCaOMCbIC-capital'!H$1,'Cost Breakdowns'!$B$135:$B$137)</f>
        <v>0</v>
      </c>
      <c r="I3" s="81">
        <f>SUMIF('Cost Breakdowns'!$D$135:$D$137,'SoESCaOMCbIC-capital'!I$1,'Cost Breakdowns'!$B$135:$B$137)</f>
        <v>0</v>
      </c>
      <c r="J3" s="81">
        <f>SUMIF('Cost Breakdowns'!$D$135:$D$137,'SoESCaOMCbIC-capital'!J$1,'Cost Breakdowns'!$B$135:$B$137)</f>
        <v>0</v>
      </c>
      <c r="K3" s="81">
        <f>SUMIF('Cost Breakdowns'!$D$135:$D$137,'SoESCaOMCbIC-capital'!K$1,'Cost Breakdowns'!$B$135:$B$137)</f>
        <v>0</v>
      </c>
      <c r="L3" s="81">
        <f>SUMIF('Cost Breakdowns'!$D$135:$D$137,'SoESCaOMCbIC-capital'!L$1,'Cost Breakdowns'!$B$135:$B$137)</f>
        <v>0</v>
      </c>
      <c r="M3" s="81">
        <f>SUMIF('Cost Breakdowns'!$D$135:$D$137,'SoESCaOMCbIC-capital'!M$1,'Cost Breakdowns'!$B$135:$B$137)</f>
        <v>0</v>
      </c>
      <c r="N3" s="81">
        <f>SUMIF('Cost Breakdowns'!$D$135:$D$137,'SoESCaOMCbIC-capital'!N$1,'Cost Breakdowns'!$B$135:$B$137)</f>
        <v>0</v>
      </c>
      <c r="O3" s="81">
        <f>SUMIF('Cost Breakdowns'!$D$135:$D$137,'SoESCaOMCbIC-capital'!O$1,'Cost Breakdowns'!$B$135:$B$137)</f>
        <v>0</v>
      </c>
      <c r="P3" s="81">
        <f>SUMIF('Cost Breakdowns'!$D$135:$D$137,'SoESCaOMCbIC-capital'!P$1,'Cost Breakdowns'!$B$135:$B$137)</f>
        <v>0</v>
      </c>
      <c r="Q3" s="81">
        <f>SUMIF('Cost Breakdowns'!$D$135:$D$137,'SoESCaOMCbIC-capital'!Q$1,'Cost Breakdowns'!$B$135:$B$137)</f>
        <v>0</v>
      </c>
      <c r="R3" s="81">
        <f>SUMIF('Cost Breakdowns'!$D$135:$D$137,'SoESCaOMCbIC-capital'!R$1,'Cost Breakdowns'!$B$135:$B$137)</f>
        <v>0</v>
      </c>
      <c r="S3" s="81">
        <f>SUMIF('Cost Breakdowns'!$D$135:$D$137,'SoESCaOMCbIC-capital'!S$1,'Cost Breakdowns'!$B$135:$B$137)</f>
        <v>0</v>
      </c>
      <c r="T3" s="81">
        <f>SUMIF('Cost Breakdowns'!$D$135:$D$137,'SoESCaOMCbIC-capital'!T$1,'Cost Breakdowns'!$B$135:$B$137)</f>
        <v>0</v>
      </c>
      <c r="U3" s="81">
        <f>SUMIF('Cost Breakdowns'!$D$135:$D$137,'SoESCaOMCbIC-capital'!U$1,'Cost Breakdowns'!$B$135:$B$137)</f>
        <v>0</v>
      </c>
      <c r="V3" s="81">
        <f>SUMIF('Cost Breakdowns'!$D$135:$D$137,'SoESCaOMCbIC-capital'!V$1,'Cost Breakdowns'!$B$135:$B$137)</f>
        <v>6.0604166666666646E-2</v>
      </c>
      <c r="W3" s="81">
        <f>SUMIF('Cost Breakdowns'!$D$135:$D$137,'SoESCaOMCbIC-capital'!W$1,'Cost Breakdowns'!$B$135:$B$137)</f>
        <v>0</v>
      </c>
      <c r="X3" s="81">
        <f>SUMIF('Cost Breakdowns'!$D$135:$D$137,'SoESCaOMCbIC-capital'!X$1,'Cost Breakdowns'!$B$135:$B$137)</f>
        <v>0</v>
      </c>
      <c r="Y3" s="81">
        <f>SUMIF('Cost Breakdowns'!$D$135:$D$137,'SoESCaOMCbIC-capital'!Y$1,'Cost Breakdowns'!$B$135:$B$137)</f>
        <v>0</v>
      </c>
      <c r="Z3" s="81">
        <f>SUMIF('Cost Breakdowns'!$D$135:$D$137,'SoESCaOMCbIC-capital'!Z$1,'Cost Breakdowns'!$B$135:$B$137)</f>
        <v>0.41820000000000018</v>
      </c>
      <c r="AA3" s="81">
        <f>SUMIF('Cost Breakdowns'!$D$135:$D$137,'SoESCaOMCbIC-capital'!AA$1,'Cost Breakdowns'!$B$135:$B$137)</f>
        <v>0</v>
      </c>
      <c r="AB3" s="81">
        <f>SUMIF('Cost Breakdowns'!$D$135:$D$137,'SoESCaOMCbIC-capital'!AB$1,'Cost Breakdowns'!$B$135:$B$137)</f>
        <v>0</v>
      </c>
      <c r="AC3" s="81">
        <f>SUMIF('Cost Breakdowns'!$D$135:$D$137,'SoESCaOMCbIC-capital'!AC$1,'Cost Breakdowns'!$B$135:$B$137)</f>
        <v>0</v>
      </c>
      <c r="AD3" s="81">
        <f>SUMIF('Cost Breakdowns'!$D$135:$D$137,'SoESCaOMCbIC-capital'!AD$1,'Cost Breakdowns'!$B$135:$B$137)</f>
        <v>0</v>
      </c>
      <c r="AE3" s="81">
        <f>SUMIF('Cost Breakdowns'!$D$135:$D$137,'SoESCaOMCbIC-capital'!AE$1,'Cost Breakdowns'!$B$135:$B$137)</f>
        <v>0</v>
      </c>
      <c r="AF3" s="81">
        <f>SUMIF('Cost Breakdowns'!$D$135:$D$137,'SoESCaOMCbIC-capital'!AF$1,'Cost Breakdowns'!$B$135:$B$137)</f>
        <v>0</v>
      </c>
      <c r="AG3" s="81">
        <f>SUMIF('Cost Breakdowns'!$D$135:$D$137,'SoESCaOMCbIC-capital'!AG$1,'Cost Breakdowns'!$B$135:$B$137)</f>
        <v>0</v>
      </c>
      <c r="AH3" s="81">
        <f>SUMIF('Cost Breakdowns'!$D$135:$D$137,'SoESCaOMCbIC-capital'!AH$1,'Cost Breakdowns'!$B$135:$B$137)</f>
        <v>0</v>
      </c>
      <c r="AI3" s="81">
        <f>SUMIF('Cost Breakdowns'!$D$135:$D$137,'SoESCaOMCbIC-capital'!AI$1,'Cost Breakdowns'!$B$135:$B$137)</f>
        <v>0</v>
      </c>
      <c r="AJ3" s="81">
        <f>SUMIF('Cost Breakdowns'!$D$135:$D$137,'SoESCaOMCbIC-capital'!AJ$1,'Cost Breakdowns'!$B$135:$B$137)</f>
        <v>0</v>
      </c>
      <c r="AK3" s="81">
        <f>SUMIF('Cost Breakdowns'!$D$135:$D$137,'SoESCaOMCbIC-capital'!AK$1,'Cost Breakdowns'!$B$135:$B$137)</f>
        <v>0</v>
      </c>
      <c r="AL3" s="81">
        <f>SUMIF('Cost Breakdowns'!$D$135:$D$137,'SoESCaOMCbIC-capital'!AL$1,'Cost Breakdowns'!$B$135:$B$137)</f>
        <v>0.52119583333333308</v>
      </c>
      <c r="AM3" s="81">
        <f>SUMIF('Cost Breakdowns'!$D$135:$D$137,'SoESCaOMCbIC-capital'!AM$1,'Cost Breakdowns'!$B$135:$B$137)</f>
        <v>0</v>
      </c>
      <c r="AN3" s="81">
        <f>SUMIF('Cost Breakdowns'!$D$135:$D$137,'SoESCaOMCbIC-capital'!AN$1,'Cost Breakdowns'!$B$135:$B$137)</f>
        <v>0</v>
      </c>
      <c r="AO3" s="81">
        <f>SUMIF('Cost Breakdowns'!$D$135:$D$137,'SoESCaOMCbIC-capital'!AO$1,'Cost Breakdowns'!$B$135:$B$137)</f>
        <v>0</v>
      </c>
      <c r="AP3" s="81">
        <f>SUMIF('Cost Breakdowns'!$D$135:$D$137,'SoESCaOMCbIC-capital'!AP$1,'Cost Breakdowns'!$B$135:$B$137)</f>
        <v>0</v>
      </c>
      <c r="AQ3" s="81">
        <f>SUMIF('Cost Breakdowns'!$D$135:$D$137,'SoESCaOMCbIC-capital'!AQ$1,'Cost Breakdowns'!$B$135:$B$137)</f>
        <v>0</v>
      </c>
    </row>
    <row r="4" spans="1:43" x14ac:dyDescent="0.25">
      <c r="A4" t="s">
        <v>470</v>
      </c>
      <c r="B4" s="106">
        <f>B$3</f>
        <v>0</v>
      </c>
      <c r="C4" s="106">
        <f t="shared" ref="C4:AQ4" si="0">C$3</f>
        <v>0</v>
      </c>
      <c r="D4" s="106">
        <f t="shared" si="0"/>
        <v>0</v>
      </c>
      <c r="E4" s="106">
        <f t="shared" si="0"/>
        <v>0</v>
      </c>
      <c r="F4" s="106">
        <f t="shared" si="0"/>
        <v>0</v>
      </c>
      <c r="G4" s="106">
        <f t="shared" si="0"/>
        <v>0</v>
      </c>
      <c r="H4" s="106">
        <f t="shared" si="0"/>
        <v>0</v>
      </c>
      <c r="I4" s="106">
        <f t="shared" si="0"/>
        <v>0</v>
      </c>
      <c r="J4" s="106">
        <f t="shared" si="0"/>
        <v>0</v>
      </c>
      <c r="K4" s="106">
        <f t="shared" si="0"/>
        <v>0</v>
      </c>
      <c r="L4" s="106">
        <f t="shared" si="0"/>
        <v>0</v>
      </c>
      <c r="M4" s="106">
        <f t="shared" si="0"/>
        <v>0</v>
      </c>
      <c r="N4" s="106">
        <f t="shared" si="0"/>
        <v>0</v>
      </c>
      <c r="O4" s="106">
        <f t="shared" si="0"/>
        <v>0</v>
      </c>
      <c r="P4" s="106">
        <f t="shared" si="0"/>
        <v>0</v>
      </c>
      <c r="Q4" s="106">
        <f t="shared" si="0"/>
        <v>0</v>
      </c>
      <c r="R4" s="106">
        <f t="shared" si="0"/>
        <v>0</v>
      </c>
      <c r="S4" s="106">
        <f t="shared" si="0"/>
        <v>0</v>
      </c>
      <c r="T4" s="106">
        <f t="shared" si="0"/>
        <v>0</v>
      </c>
      <c r="U4" s="106">
        <f t="shared" si="0"/>
        <v>0</v>
      </c>
      <c r="V4" s="106">
        <f t="shared" si="0"/>
        <v>6.0604166666666646E-2</v>
      </c>
      <c r="W4" s="106">
        <f t="shared" si="0"/>
        <v>0</v>
      </c>
      <c r="X4" s="106">
        <f t="shared" si="0"/>
        <v>0</v>
      </c>
      <c r="Y4" s="106">
        <f t="shared" si="0"/>
        <v>0</v>
      </c>
      <c r="Z4" s="106">
        <f t="shared" si="0"/>
        <v>0.41820000000000018</v>
      </c>
      <c r="AA4" s="106">
        <f t="shared" si="0"/>
        <v>0</v>
      </c>
      <c r="AB4" s="106">
        <f t="shared" si="0"/>
        <v>0</v>
      </c>
      <c r="AC4" s="106">
        <f t="shared" si="0"/>
        <v>0</v>
      </c>
      <c r="AD4" s="106">
        <f t="shared" si="0"/>
        <v>0</v>
      </c>
      <c r="AE4" s="106">
        <f t="shared" si="0"/>
        <v>0</v>
      </c>
      <c r="AF4" s="106">
        <f t="shared" si="0"/>
        <v>0</v>
      </c>
      <c r="AG4" s="106">
        <f t="shared" si="0"/>
        <v>0</v>
      </c>
      <c r="AH4" s="106">
        <f t="shared" si="0"/>
        <v>0</v>
      </c>
      <c r="AI4" s="106">
        <f t="shared" si="0"/>
        <v>0</v>
      </c>
      <c r="AJ4" s="106">
        <f t="shared" si="0"/>
        <v>0</v>
      </c>
      <c r="AK4" s="106">
        <f t="shared" si="0"/>
        <v>0</v>
      </c>
      <c r="AL4" s="106">
        <f t="shared" si="0"/>
        <v>0.52119583333333308</v>
      </c>
      <c r="AM4" s="106">
        <f t="shared" si="0"/>
        <v>0</v>
      </c>
      <c r="AN4" s="106">
        <f t="shared" si="0"/>
        <v>0</v>
      </c>
      <c r="AO4" s="106">
        <f t="shared" si="0"/>
        <v>0</v>
      </c>
      <c r="AP4" s="106">
        <f t="shared" si="0"/>
        <v>0</v>
      </c>
      <c r="AQ4" s="106">
        <f t="shared" si="0"/>
        <v>0</v>
      </c>
    </row>
    <row r="5" spans="1:43" x14ac:dyDescent="0.25">
      <c r="A5" t="s">
        <v>200</v>
      </c>
      <c r="B5" s="81">
        <f>SUMIF('Cost Breakdowns'!$D$160:$D$160,'SoESCaOMCbIC-capital'!B$1,'Cost Breakdowns'!$B$160:$B$160)</f>
        <v>0</v>
      </c>
      <c r="C5" s="81">
        <f>SUMIF('Cost Breakdowns'!$D$160:$D$160,'SoESCaOMCbIC-capital'!C$1,'Cost Breakdowns'!$B$160:$B$160)</f>
        <v>0</v>
      </c>
      <c r="D5" s="81">
        <f>SUMIF('Cost Breakdowns'!$D$160:$D$160,'SoESCaOMCbIC-capital'!D$1,'Cost Breakdowns'!$B$160:$B$160)</f>
        <v>0</v>
      </c>
      <c r="E5" s="81">
        <f>SUMIF('Cost Breakdowns'!$D$160:$D$160,'SoESCaOMCbIC-capital'!E$1,'Cost Breakdowns'!$B$160:$B$160)</f>
        <v>0</v>
      </c>
      <c r="F5" s="81">
        <f>SUMIF('Cost Breakdowns'!$D$160:$D$160,'SoESCaOMCbIC-capital'!F$1,'Cost Breakdowns'!$B$160:$B$160)</f>
        <v>0</v>
      </c>
      <c r="G5" s="81">
        <f>SUMIF('Cost Breakdowns'!$D$160:$D$160,'SoESCaOMCbIC-capital'!G$1,'Cost Breakdowns'!$B$160:$B$160)</f>
        <v>0</v>
      </c>
      <c r="H5" s="81">
        <f>SUMIF('Cost Breakdowns'!$D$160:$D$160,'SoESCaOMCbIC-capital'!H$1,'Cost Breakdowns'!$B$160:$B$160)</f>
        <v>0</v>
      </c>
      <c r="I5" s="81">
        <f>SUMIF('Cost Breakdowns'!$D$160:$D$160,'SoESCaOMCbIC-capital'!I$1,'Cost Breakdowns'!$B$160:$B$160)</f>
        <v>0</v>
      </c>
      <c r="J5" s="81">
        <f>SUMIF('Cost Breakdowns'!$D$160:$D$160,'SoESCaOMCbIC-capital'!J$1,'Cost Breakdowns'!$B$160:$B$160)</f>
        <v>0</v>
      </c>
      <c r="K5" s="81">
        <f>SUMIF('Cost Breakdowns'!$D$160:$D$160,'SoESCaOMCbIC-capital'!K$1,'Cost Breakdowns'!$B$160:$B$160)</f>
        <v>0</v>
      </c>
      <c r="L5" s="81">
        <f>SUMIF('Cost Breakdowns'!$D$160:$D$160,'SoESCaOMCbIC-capital'!L$1,'Cost Breakdowns'!$B$160:$B$160)</f>
        <v>0</v>
      </c>
      <c r="M5" s="81">
        <f>SUMIF('Cost Breakdowns'!$D$160:$D$160,'SoESCaOMCbIC-capital'!M$1,'Cost Breakdowns'!$B$160:$B$160)</f>
        <v>0</v>
      </c>
      <c r="N5" s="81">
        <f>SUMIF('Cost Breakdowns'!$D$160:$D$160,'SoESCaOMCbIC-capital'!N$1,'Cost Breakdowns'!$B$160:$B$160)</f>
        <v>0</v>
      </c>
      <c r="O5" s="81">
        <f>SUMIF('Cost Breakdowns'!$D$160:$D$160,'SoESCaOMCbIC-capital'!O$1,'Cost Breakdowns'!$B$160:$B$160)</f>
        <v>0</v>
      </c>
      <c r="P5" s="81">
        <f>SUMIF('Cost Breakdowns'!$D$160:$D$160,'SoESCaOMCbIC-capital'!P$1,'Cost Breakdowns'!$B$160:$B$160)</f>
        <v>0</v>
      </c>
      <c r="Q5" s="81">
        <f>SUMIF('Cost Breakdowns'!$D$160:$D$160,'SoESCaOMCbIC-capital'!Q$1,'Cost Breakdowns'!$B$160:$B$160)</f>
        <v>0</v>
      </c>
      <c r="R5" s="81">
        <f>SUMIF('Cost Breakdowns'!$D$160:$D$160,'SoESCaOMCbIC-capital'!R$1,'Cost Breakdowns'!$B$160:$B$160)</f>
        <v>0</v>
      </c>
      <c r="S5" s="81">
        <f>SUMIF('Cost Breakdowns'!$D$160:$D$160,'SoESCaOMCbIC-capital'!S$1,'Cost Breakdowns'!$B$160:$B$160)</f>
        <v>0</v>
      </c>
      <c r="T5" s="81">
        <f>SUMIF('Cost Breakdowns'!$D$160:$D$160,'SoESCaOMCbIC-capital'!T$1,'Cost Breakdowns'!$B$160:$B$160)</f>
        <v>0</v>
      </c>
      <c r="U5" s="81">
        <f>SUMIF('Cost Breakdowns'!$D$160:$D$160,'SoESCaOMCbIC-capital'!U$1,'Cost Breakdowns'!$B$160:$B$160)</f>
        <v>0</v>
      </c>
      <c r="V5" s="81">
        <f>SUMIF('Cost Breakdowns'!$D$160:$D$160,'SoESCaOMCbIC-capital'!V$1,'Cost Breakdowns'!$B$160:$B$160)</f>
        <v>0</v>
      </c>
      <c r="W5" s="81">
        <f>SUMIF('Cost Breakdowns'!$D$160:$D$160,'SoESCaOMCbIC-capital'!W$1,'Cost Breakdowns'!$B$160:$B$160)</f>
        <v>0</v>
      </c>
      <c r="X5" s="81">
        <f>SUMIF('Cost Breakdowns'!$D$160:$D$160,'SoESCaOMCbIC-capital'!X$1,'Cost Breakdowns'!$B$160:$B$160)</f>
        <v>0</v>
      </c>
      <c r="Y5" s="81">
        <f>SUMIF('Cost Breakdowns'!$D$160:$D$160,'SoESCaOMCbIC-capital'!Y$1,'Cost Breakdowns'!$B$160:$B$160)</f>
        <v>0</v>
      </c>
      <c r="Z5" s="81">
        <f>SUMIF('Cost Breakdowns'!$D$160:$D$160,'SoESCaOMCbIC-capital'!Z$1,'Cost Breakdowns'!$B$160:$B$160)</f>
        <v>1</v>
      </c>
      <c r="AA5" s="81">
        <f>SUMIF('Cost Breakdowns'!$D$160:$D$160,'SoESCaOMCbIC-capital'!AA$1,'Cost Breakdowns'!$B$160:$B$160)</f>
        <v>0</v>
      </c>
      <c r="AB5" s="81">
        <f>SUMIF('Cost Breakdowns'!$D$160:$D$160,'SoESCaOMCbIC-capital'!AB$1,'Cost Breakdowns'!$B$160:$B$160)</f>
        <v>0</v>
      </c>
      <c r="AC5" s="81">
        <f>SUMIF('Cost Breakdowns'!$D$160:$D$160,'SoESCaOMCbIC-capital'!AC$1,'Cost Breakdowns'!$B$160:$B$160)</f>
        <v>0</v>
      </c>
      <c r="AD5" s="81">
        <f>SUMIF('Cost Breakdowns'!$D$160:$D$160,'SoESCaOMCbIC-capital'!AD$1,'Cost Breakdowns'!$B$160:$B$160)</f>
        <v>0</v>
      </c>
      <c r="AE5" s="81">
        <f>SUMIF('Cost Breakdowns'!$D$160:$D$160,'SoESCaOMCbIC-capital'!AE$1,'Cost Breakdowns'!$B$160:$B$160)</f>
        <v>0</v>
      </c>
      <c r="AF5" s="81">
        <f>SUMIF('Cost Breakdowns'!$D$160:$D$160,'SoESCaOMCbIC-capital'!AF$1,'Cost Breakdowns'!$B$160:$B$160)</f>
        <v>0</v>
      </c>
      <c r="AG5" s="81">
        <f>SUMIF('Cost Breakdowns'!$D$160:$D$160,'SoESCaOMCbIC-capital'!AG$1,'Cost Breakdowns'!$B$160:$B$160)</f>
        <v>0</v>
      </c>
      <c r="AH5" s="81">
        <f>SUMIF('Cost Breakdowns'!$D$160:$D$160,'SoESCaOMCbIC-capital'!AH$1,'Cost Breakdowns'!$B$160:$B$160)</f>
        <v>0</v>
      </c>
      <c r="AI5" s="81">
        <f>SUMIF('Cost Breakdowns'!$D$160:$D$160,'SoESCaOMCbIC-capital'!AI$1,'Cost Breakdowns'!$B$160:$B$160)</f>
        <v>0</v>
      </c>
      <c r="AJ5" s="81">
        <f>SUMIF('Cost Breakdowns'!$D$160:$D$160,'SoESCaOMCbIC-capital'!AJ$1,'Cost Breakdowns'!$B$160:$B$160)</f>
        <v>0</v>
      </c>
      <c r="AK5" s="81">
        <f>SUMIF('Cost Breakdowns'!$D$160:$D$160,'SoESCaOMCbIC-capital'!AK$1,'Cost Breakdowns'!$B$160:$B$160)</f>
        <v>0</v>
      </c>
      <c r="AL5" s="81">
        <f>SUMIF('Cost Breakdowns'!$D$160:$D$160,'SoESCaOMCbIC-capital'!AL$1,'Cost Breakdowns'!$B$160:$B$160)</f>
        <v>0</v>
      </c>
      <c r="AM5" s="81">
        <f>SUMIF('Cost Breakdowns'!$D$160:$D$160,'SoESCaOMCbIC-capital'!AM$1,'Cost Breakdowns'!$B$160:$B$160)</f>
        <v>0</v>
      </c>
      <c r="AN5" s="81">
        <f>SUMIF('Cost Breakdowns'!$D$160:$D$160,'SoESCaOMCbIC-capital'!AN$1,'Cost Breakdowns'!$B$160:$B$160)</f>
        <v>0</v>
      </c>
      <c r="AO5" s="81">
        <f>SUMIF('Cost Breakdowns'!$D$160:$D$160,'SoESCaOMCbIC-capital'!AO$1,'Cost Breakdowns'!$B$160:$B$160)</f>
        <v>0</v>
      </c>
      <c r="AP5" s="81">
        <f>SUMIF('Cost Breakdowns'!$D$160:$D$160,'SoESCaOMCbIC-capital'!AP$1,'Cost Breakdowns'!$B$160:$B$160)</f>
        <v>0</v>
      </c>
      <c r="AQ5" s="81">
        <f>SUMIF('Cost Breakdowns'!$D$160:$D$160,'SoESCaOMCbIC-capital'!AQ$1,'Cost Breakdowns'!$B$160:$B$160)</f>
        <v>0</v>
      </c>
    </row>
    <row r="6" spans="1:43" x14ac:dyDescent="0.25">
      <c r="A6" t="s">
        <v>201</v>
      </c>
      <c r="B6" s="81">
        <f>SUMIF('Cost Breakdowns'!$D$204:$D$211,'SoESCaOMCbIC-capital'!B$1,'Cost Breakdowns'!$B$204:$B$211)</f>
        <v>0</v>
      </c>
      <c r="C6" s="81">
        <f>SUMIF('Cost Breakdowns'!$D$204:$D$211,'SoESCaOMCbIC-capital'!C$1,'Cost Breakdowns'!$B$204:$B$211)</f>
        <v>0</v>
      </c>
      <c r="D6" s="81">
        <f>SUMIF('Cost Breakdowns'!$D$204:$D$211,'SoESCaOMCbIC-capital'!D$1,'Cost Breakdowns'!$B$204:$B$211)</f>
        <v>0</v>
      </c>
      <c r="E6" s="81">
        <f>SUMIF('Cost Breakdowns'!$D$204:$D$211,'SoESCaOMCbIC-capital'!E$1,'Cost Breakdowns'!$B$204:$B$211)</f>
        <v>0</v>
      </c>
      <c r="F6" s="81">
        <f>SUMIF('Cost Breakdowns'!$D$204:$D$211,'SoESCaOMCbIC-capital'!F$1,'Cost Breakdowns'!$B$204:$B$211)</f>
        <v>0</v>
      </c>
      <c r="G6" s="81">
        <f>SUMIF('Cost Breakdowns'!$D$204:$D$211,'SoESCaOMCbIC-capital'!G$1,'Cost Breakdowns'!$B$204:$B$211)</f>
        <v>0</v>
      </c>
      <c r="H6" s="81">
        <f>SUMIF('Cost Breakdowns'!$D$204:$D$211,'SoESCaOMCbIC-capital'!H$1,'Cost Breakdowns'!$B$204:$B$211)</f>
        <v>0</v>
      </c>
      <c r="I6" s="81">
        <f>SUMIF('Cost Breakdowns'!$D$204:$D$211,'SoESCaOMCbIC-capital'!I$1,'Cost Breakdowns'!$B$204:$B$211)</f>
        <v>0</v>
      </c>
      <c r="J6" s="81">
        <f>SUMIF('Cost Breakdowns'!$D$204:$D$211,'SoESCaOMCbIC-capital'!J$1,'Cost Breakdowns'!$B$204:$B$211)</f>
        <v>0</v>
      </c>
      <c r="K6" s="81">
        <f>SUMIF('Cost Breakdowns'!$D$204:$D$211,'SoESCaOMCbIC-capital'!K$1,'Cost Breakdowns'!$B$204:$B$211)</f>
        <v>0</v>
      </c>
      <c r="L6" s="81">
        <f>SUMIF('Cost Breakdowns'!$D$204:$D$211,'SoESCaOMCbIC-capital'!L$1,'Cost Breakdowns'!$B$204:$B$211)</f>
        <v>0</v>
      </c>
      <c r="M6" s="81">
        <f>SUMIF('Cost Breakdowns'!$D$204:$D$211,'SoESCaOMCbIC-capital'!M$1,'Cost Breakdowns'!$B$204:$B$211)</f>
        <v>0</v>
      </c>
      <c r="N6" s="81">
        <f>SUMIF('Cost Breakdowns'!$D$204:$D$211,'SoESCaOMCbIC-capital'!N$1,'Cost Breakdowns'!$B$204:$B$211)</f>
        <v>0</v>
      </c>
      <c r="O6" s="81">
        <f>SUMIF('Cost Breakdowns'!$D$204:$D$211,'SoESCaOMCbIC-capital'!O$1,'Cost Breakdowns'!$B$204:$B$211)</f>
        <v>0</v>
      </c>
      <c r="P6" s="81">
        <f>SUMIF('Cost Breakdowns'!$D$204:$D$211,'SoESCaOMCbIC-capital'!P$1,'Cost Breakdowns'!$B$204:$B$211)</f>
        <v>0</v>
      </c>
      <c r="Q6" s="81">
        <f>SUMIF('Cost Breakdowns'!$D$204:$D$211,'SoESCaOMCbIC-capital'!Q$1,'Cost Breakdowns'!$B$204:$B$211)</f>
        <v>0</v>
      </c>
      <c r="R6" s="81">
        <f>SUMIF('Cost Breakdowns'!$D$204:$D$211,'SoESCaOMCbIC-capital'!R$1,'Cost Breakdowns'!$B$204:$B$211)</f>
        <v>0</v>
      </c>
      <c r="S6" s="81">
        <f>SUMIF('Cost Breakdowns'!$D$204:$D$211,'SoESCaOMCbIC-capital'!S$1,'Cost Breakdowns'!$B$204:$B$211)</f>
        <v>0</v>
      </c>
      <c r="T6" s="81">
        <f>SUMIF('Cost Breakdowns'!$D$204:$D$211,'SoESCaOMCbIC-capital'!T$1,'Cost Breakdowns'!$B$204:$B$211)</f>
        <v>0</v>
      </c>
      <c r="U6" s="81">
        <f>SUMIF('Cost Breakdowns'!$D$204:$D$211,'SoESCaOMCbIC-capital'!U$1,'Cost Breakdowns'!$B$204:$B$211)</f>
        <v>0.19317941441524109</v>
      </c>
      <c r="V6" s="81">
        <f>SUMIF('Cost Breakdowns'!$D$204:$D$211,'SoESCaOMCbIC-capital'!V$1,'Cost Breakdowns'!$B$204:$B$211)</f>
        <v>9.6589707207620543E-2</v>
      </c>
      <c r="W6" s="81">
        <f>SUMIF('Cost Breakdowns'!$D$204:$D$211,'SoESCaOMCbIC-capital'!W$1,'Cost Breakdowns'!$B$204:$B$211)</f>
        <v>0</v>
      </c>
      <c r="X6" s="81">
        <f>SUMIF('Cost Breakdowns'!$D$204:$D$211,'SoESCaOMCbIC-capital'!X$1,'Cost Breakdowns'!$B$204:$B$211)</f>
        <v>0</v>
      </c>
      <c r="Y6" s="81">
        <f>SUMIF('Cost Breakdowns'!$D$204:$D$211,'SoESCaOMCbIC-capital'!Y$1,'Cost Breakdowns'!$B$204:$B$211)</f>
        <v>0</v>
      </c>
      <c r="Z6" s="81">
        <f>SUMIF('Cost Breakdowns'!$D$204:$D$211,'SoESCaOMCbIC-capital'!Z$1,'Cost Breakdowns'!$B$204:$B$211)</f>
        <v>0.21705639003696489</v>
      </c>
      <c r="AA6" s="81">
        <f>SUMIF('Cost Breakdowns'!$D$204:$D$211,'SoESCaOMCbIC-capital'!AA$1,'Cost Breakdowns'!$B$204:$B$211)</f>
        <v>0</v>
      </c>
      <c r="AB6" s="81">
        <f>SUMIF('Cost Breakdowns'!$D$204:$D$211,'SoESCaOMCbIC-capital'!AB$1,'Cost Breakdowns'!$B$204:$B$211)</f>
        <v>0</v>
      </c>
      <c r="AC6" s="81">
        <f>SUMIF('Cost Breakdowns'!$D$204:$D$211,'SoESCaOMCbIC-capital'!AC$1,'Cost Breakdowns'!$B$204:$B$211)</f>
        <v>0</v>
      </c>
      <c r="AD6" s="81">
        <f>SUMIF('Cost Breakdowns'!$D$204:$D$211,'SoESCaOMCbIC-capital'!AD$1,'Cost Breakdowns'!$B$204:$B$211)</f>
        <v>0</v>
      </c>
      <c r="AE6" s="81">
        <f>SUMIF('Cost Breakdowns'!$D$204:$D$211,'SoESCaOMCbIC-capital'!AE$1,'Cost Breakdowns'!$B$204:$B$211)</f>
        <v>0</v>
      </c>
      <c r="AF6" s="81">
        <f>SUMIF('Cost Breakdowns'!$D$204:$D$211,'SoESCaOMCbIC-capital'!AF$1,'Cost Breakdowns'!$B$204:$B$211)</f>
        <v>0</v>
      </c>
      <c r="AG6" s="81">
        <f>SUMIF('Cost Breakdowns'!$D$204:$D$211,'SoESCaOMCbIC-capital'!AG$1,'Cost Breakdowns'!$B$204:$B$211)</f>
        <v>0</v>
      </c>
      <c r="AH6" s="81">
        <f>SUMIF('Cost Breakdowns'!$D$204:$D$211,'SoESCaOMCbIC-capital'!AH$1,'Cost Breakdowns'!$B$204:$B$211)</f>
        <v>0</v>
      </c>
      <c r="AI6" s="81">
        <f>SUMIF('Cost Breakdowns'!$D$204:$D$211,'SoESCaOMCbIC-capital'!AI$1,'Cost Breakdowns'!$B$204:$B$211)</f>
        <v>0</v>
      </c>
      <c r="AJ6" s="81">
        <f>SUMIF('Cost Breakdowns'!$D$204:$D$211,'SoESCaOMCbIC-capital'!AJ$1,'Cost Breakdowns'!$B$204:$B$211)</f>
        <v>0.31251599767025628</v>
      </c>
      <c r="AK6" s="81">
        <f>SUMIF('Cost Breakdowns'!$D$204:$D$211,'SoESCaOMCbIC-capital'!AK$1,'Cost Breakdowns'!$B$204:$B$211)</f>
        <v>0</v>
      </c>
      <c r="AL6" s="81">
        <f>SUMIF('Cost Breakdowns'!$D$204:$D$211,'SoESCaOMCbIC-capital'!AL$1,'Cost Breakdowns'!$B$204:$B$211)</f>
        <v>0.18065849066991718</v>
      </c>
      <c r="AM6" s="81">
        <f>SUMIF('Cost Breakdowns'!$D$204:$D$211,'SoESCaOMCbIC-capital'!AM$1,'Cost Breakdowns'!$B$204:$B$211)</f>
        <v>0</v>
      </c>
      <c r="AN6" s="81">
        <f>SUMIF('Cost Breakdowns'!$D$204:$D$211,'SoESCaOMCbIC-capital'!AN$1,'Cost Breakdowns'!$B$204:$B$211)</f>
        <v>0</v>
      </c>
      <c r="AO6" s="81">
        <f>SUMIF('Cost Breakdowns'!$D$204:$D$211,'SoESCaOMCbIC-capital'!AO$1,'Cost Breakdowns'!$B$204:$B$211)</f>
        <v>0</v>
      </c>
      <c r="AP6" s="81">
        <f>SUMIF('Cost Breakdowns'!$D$204:$D$211,'SoESCaOMCbIC-capital'!AP$1,'Cost Breakdowns'!$B$204:$B$211)</f>
        <v>0</v>
      </c>
      <c r="AQ6" s="81">
        <f>SUMIF('Cost Breakdowns'!$D$204:$D$211,'SoESCaOMCbIC-capital'!AQ$1,'Cost Breakdowns'!$B$204:$B$211)</f>
        <v>0</v>
      </c>
    </row>
    <row r="7" spans="1:43" x14ac:dyDescent="0.25">
      <c r="A7" t="s">
        <v>202</v>
      </c>
      <c r="B7" s="81">
        <f>SUMIF('Cost Breakdowns'!$D$57:$D$71,'SoESCaOMCbIC-capital'!B$1,'Cost Breakdowns'!$B$57:$B$71)</f>
        <v>0</v>
      </c>
      <c r="C7" s="81">
        <f>SUMIF('Cost Breakdowns'!$D$57:$D$71,'SoESCaOMCbIC-capital'!C$1,'Cost Breakdowns'!$B$57:$B$71)</f>
        <v>0</v>
      </c>
      <c r="D7" s="81">
        <f>SUMIF('Cost Breakdowns'!$D$57:$D$71,'SoESCaOMCbIC-capital'!D$1,'Cost Breakdowns'!$B$57:$B$71)</f>
        <v>0</v>
      </c>
      <c r="E7" s="81">
        <f>SUMIF('Cost Breakdowns'!$D$57:$D$71,'SoESCaOMCbIC-capital'!E$1,'Cost Breakdowns'!$B$57:$B$71)</f>
        <v>0</v>
      </c>
      <c r="F7" s="81">
        <f>SUMIF('Cost Breakdowns'!$D$57:$D$71,'SoESCaOMCbIC-capital'!F$1,'Cost Breakdowns'!$B$57:$B$71)</f>
        <v>0</v>
      </c>
      <c r="G7" s="81">
        <f>SUMIF('Cost Breakdowns'!$D$57:$D$71,'SoESCaOMCbIC-capital'!G$1,'Cost Breakdowns'!$B$57:$B$71)</f>
        <v>0</v>
      </c>
      <c r="H7" s="81">
        <f>SUMIF('Cost Breakdowns'!$D$57:$D$71,'SoESCaOMCbIC-capital'!H$1,'Cost Breakdowns'!$B$57:$B$71)</f>
        <v>0</v>
      </c>
      <c r="I7" s="81">
        <f>SUMIF('Cost Breakdowns'!$D$57:$D$71,'SoESCaOMCbIC-capital'!I$1,'Cost Breakdowns'!$B$57:$B$71)</f>
        <v>0</v>
      </c>
      <c r="J7" s="81">
        <f>SUMIF('Cost Breakdowns'!$D$57:$D$71,'SoESCaOMCbIC-capital'!J$1,'Cost Breakdowns'!$B$57:$B$71)</f>
        <v>0</v>
      </c>
      <c r="K7" s="81">
        <f>SUMIF('Cost Breakdowns'!$D$57:$D$71,'SoESCaOMCbIC-capital'!K$1,'Cost Breakdowns'!$B$57:$B$71)</f>
        <v>9.5771625191948158E-3</v>
      </c>
      <c r="L7" s="81">
        <f>SUMIF('Cost Breakdowns'!$D$57:$D$71,'SoESCaOMCbIC-capital'!L$1,'Cost Breakdowns'!$B$57:$B$71)</f>
        <v>0</v>
      </c>
      <c r="M7" s="81">
        <f>SUMIF('Cost Breakdowns'!$D$57:$D$71,'SoESCaOMCbIC-capital'!M$1,'Cost Breakdowns'!$B$57:$B$71)</f>
        <v>0</v>
      </c>
      <c r="N7" s="81">
        <f>SUMIF('Cost Breakdowns'!$D$57:$D$71,'SoESCaOMCbIC-capital'!N$1,'Cost Breakdowns'!$B$57:$B$71)</f>
        <v>0</v>
      </c>
      <c r="O7" s="81">
        <f>SUMIF('Cost Breakdowns'!$D$57:$D$71,'SoESCaOMCbIC-capital'!O$1,'Cost Breakdowns'!$B$57:$B$71)</f>
        <v>0</v>
      </c>
      <c r="P7" s="81">
        <f>SUMIF('Cost Breakdowns'!$D$57:$D$71,'SoESCaOMCbIC-capital'!P$1,'Cost Breakdowns'!$B$57:$B$71)</f>
        <v>0</v>
      </c>
      <c r="Q7" s="81">
        <f>SUMIF('Cost Breakdowns'!$D$57:$D$71,'SoESCaOMCbIC-capital'!Q$1,'Cost Breakdowns'!$B$57:$B$71)</f>
        <v>0</v>
      </c>
      <c r="R7" s="81">
        <f>SUMIF('Cost Breakdowns'!$D$57:$D$71,'SoESCaOMCbIC-capital'!R$1,'Cost Breakdowns'!$B$57:$B$71)</f>
        <v>0</v>
      </c>
      <c r="S7" s="81">
        <f>SUMIF('Cost Breakdowns'!$D$57:$D$71,'SoESCaOMCbIC-capital'!S$1,'Cost Breakdowns'!$B$57:$B$71)</f>
        <v>0</v>
      </c>
      <c r="T7" s="81">
        <f>SUMIF('Cost Breakdowns'!$D$57:$D$71,'SoESCaOMCbIC-capital'!T$1,'Cost Breakdowns'!$B$57:$B$71)</f>
        <v>0</v>
      </c>
      <c r="U7" s="81">
        <f>SUMIF('Cost Breakdowns'!$D$57:$D$71,'SoESCaOMCbIC-capital'!U$1,'Cost Breakdowns'!$B$57:$B$71)</f>
        <v>0</v>
      </c>
      <c r="V7" s="81">
        <f>SUMIF('Cost Breakdowns'!$D$57:$D$71,'SoESCaOMCbIC-capital'!V$1,'Cost Breakdowns'!$B$57:$B$71)</f>
        <v>0.54552991118951999</v>
      </c>
      <c r="W7" s="81">
        <f>SUMIF('Cost Breakdowns'!$D$57:$D$71,'SoESCaOMCbIC-capital'!W$1,'Cost Breakdowns'!$B$57:$B$71)</f>
        <v>0</v>
      </c>
      <c r="X7" s="81">
        <f>SUMIF('Cost Breakdowns'!$D$57:$D$71,'SoESCaOMCbIC-capital'!X$1,'Cost Breakdowns'!$B$57:$B$71)</f>
        <v>0</v>
      </c>
      <c r="Y7" s="81">
        <f>SUMIF('Cost Breakdowns'!$D$57:$D$71,'SoESCaOMCbIC-capital'!Y$1,'Cost Breakdowns'!$B$57:$B$71)</f>
        <v>0</v>
      </c>
      <c r="Z7" s="81">
        <f>SUMIF('Cost Breakdowns'!$D$57:$D$71,'SoESCaOMCbIC-capital'!Z$1,'Cost Breakdowns'!$B$57:$B$71)</f>
        <v>0.11938911517015138</v>
      </c>
      <c r="AA7" s="81">
        <f>SUMIF('Cost Breakdowns'!$D$57:$D$71,'SoESCaOMCbIC-capital'!AA$1,'Cost Breakdowns'!$B$57:$B$71)</f>
        <v>0</v>
      </c>
      <c r="AB7" s="81">
        <f>SUMIF('Cost Breakdowns'!$D$57:$D$71,'SoESCaOMCbIC-capital'!AB$1,'Cost Breakdowns'!$B$57:$B$71)</f>
        <v>0</v>
      </c>
      <c r="AC7" s="81">
        <f>SUMIF('Cost Breakdowns'!$D$57:$D$71,'SoESCaOMCbIC-capital'!AC$1,'Cost Breakdowns'!$B$57:$B$71)</f>
        <v>0</v>
      </c>
      <c r="AD7" s="81">
        <f>SUMIF('Cost Breakdowns'!$D$57:$D$71,'SoESCaOMCbIC-capital'!AD$1,'Cost Breakdowns'!$B$57:$B$71)</f>
        <v>8.6808383347060702E-2</v>
      </c>
      <c r="AE7" s="81">
        <f>SUMIF('Cost Breakdowns'!$D$57:$D$71,'SoESCaOMCbIC-capital'!AE$1,'Cost Breakdowns'!$B$57:$B$71)</f>
        <v>0</v>
      </c>
      <c r="AF7" s="81">
        <f>SUMIF('Cost Breakdowns'!$D$57:$D$71,'SoESCaOMCbIC-capital'!AF$1,'Cost Breakdowns'!$B$57:$B$71)</f>
        <v>0</v>
      </c>
      <c r="AG7" s="81">
        <f>SUMIF('Cost Breakdowns'!$D$57:$D$71,'SoESCaOMCbIC-capital'!AG$1,'Cost Breakdowns'!$B$57:$B$71)</f>
        <v>0</v>
      </c>
      <c r="AH7" s="81">
        <f>SUMIF('Cost Breakdowns'!$D$57:$D$71,'SoESCaOMCbIC-capital'!AH$1,'Cost Breakdowns'!$B$57:$B$71)</f>
        <v>0</v>
      </c>
      <c r="AI7" s="81">
        <f>SUMIF('Cost Breakdowns'!$D$57:$D$71,'SoESCaOMCbIC-capital'!AI$1,'Cost Breakdowns'!$B$57:$B$71)</f>
        <v>0</v>
      </c>
      <c r="AJ7" s="81">
        <f>SUMIF('Cost Breakdowns'!$D$57:$D$71,'SoESCaOMCbIC-capital'!AJ$1,'Cost Breakdowns'!$B$57:$B$71)</f>
        <v>0.18417620229220796</v>
      </c>
      <c r="AK7" s="81">
        <f>SUMIF('Cost Breakdowns'!$D$57:$D$71,'SoESCaOMCbIC-capital'!AK$1,'Cost Breakdowns'!$B$57:$B$71)</f>
        <v>0</v>
      </c>
      <c r="AL7" s="81">
        <f>SUMIF('Cost Breakdowns'!$D$57:$D$71,'SoESCaOMCbIC-capital'!AL$1,'Cost Breakdowns'!$B$57:$B$71)</f>
        <v>9.5771625191948158E-3</v>
      </c>
      <c r="AM7" s="81">
        <f>SUMIF('Cost Breakdowns'!$D$57:$D$71,'SoESCaOMCbIC-capital'!AM$1,'Cost Breakdowns'!$B$57:$B$71)</f>
        <v>4.4942062962670282E-2</v>
      </c>
      <c r="AN7" s="81">
        <f>SUMIF('Cost Breakdowns'!$D$57:$D$71,'SoESCaOMCbIC-capital'!AN$1,'Cost Breakdowns'!$B$57:$B$71)</f>
        <v>0</v>
      </c>
      <c r="AO7" s="81">
        <f>SUMIF('Cost Breakdowns'!$D$57:$D$71,'SoESCaOMCbIC-capital'!AO$1,'Cost Breakdowns'!$B$57:$B$71)</f>
        <v>0</v>
      </c>
      <c r="AP7" s="81">
        <f>SUMIF('Cost Breakdowns'!$D$57:$D$71,'SoESCaOMCbIC-capital'!AP$1,'Cost Breakdowns'!$B$57:$B$71)</f>
        <v>0</v>
      </c>
      <c r="AQ7" s="81">
        <f>SUMIF('Cost Breakdowns'!$D$57:$D$71,'SoESCaOMCbIC-capital'!AQ$1,'Cost Breakdowns'!$B$57:$B$71)</f>
        <v>0</v>
      </c>
    </row>
    <row r="8" spans="1:43" x14ac:dyDescent="0.25">
      <c r="A8" t="s">
        <v>203</v>
      </c>
      <c r="B8" s="81">
        <f>SUMIF('Cost Breakdowns'!$D$15:$D$16,'SoESCaOMCbIC-capital'!B$1,'Cost Breakdowns'!$B$15:$B$16)</f>
        <v>0</v>
      </c>
      <c r="C8" s="81">
        <f>SUMIF('Cost Breakdowns'!$D$15:$D$16,'SoESCaOMCbIC-capital'!C$1,'Cost Breakdowns'!$B$15:$B$16)</f>
        <v>0</v>
      </c>
      <c r="D8" s="81">
        <f>SUMIF('Cost Breakdowns'!$D$15:$D$16,'SoESCaOMCbIC-capital'!D$1,'Cost Breakdowns'!$B$15:$B$16)</f>
        <v>0</v>
      </c>
      <c r="E8" s="81">
        <f>SUMIF('Cost Breakdowns'!$D$15:$D$16,'SoESCaOMCbIC-capital'!E$1,'Cost Breakdowns'!$B$15:$B$16)</f>
        <v>0</v>
      </c>
      <c r="F8" s="81">
        <f>SUMIF('Cost Breakdowns'!$D$15:$D$16,'SoESCaOMCbIC-capital'!F$1,'Cost Breakdowns'!$B$15:$B$16)</f>
        <v>0</v>
      </c>
      <c r="G8" s="81">
        <f>SUMIF('Cost Breakdowns'!$D$15:$D$16,'SoESCaOMCbIC-capital'!G$1,'Cost Breakdowns'!$B$15:$B$16)</f>
        <v>0</v>
      </c>
      <c r="H8" s="81">
        <f>SUMIF('Cost Breakdowns'!$D$15:$D$16,'SoESCaOMCbIC-capital'!H$1,'Cost Breakdowns'!$B$15:$B$16)</f>
        <v>0</v>
      </c>
      <c r="I8" s="81">
        <f>SUMIF('Cost Breakdowns'!$D$15:$D$16,'SoESCaOMCbIC-capital'!I$1,'Cost Breakdowns'!$B$15:$B$16)</f>
        <v>0</v>
      </c>
      <c r="J8" s="81">
        <f>SUMIF('Cost Breakdowns'!$D$15:$D$16,'SoESCaOMCbIC-capital'!J$1,'Cost Breakdowns'!$B$15:$B$16)</f>
        <v>0</v>
      </c>
      <c r="K8" s="81">
        <f>SUMIF('Cost Breakdowns'!$D$15:$D$16,'SoESCaOMCbIC-capital'!K$1,'Cost Breakdowns'!$B$15:$B$16)</f>
        <v>0</v>
      </c>
      <c r="L8" s="81">
        <f>SUMIF('Cost Breakdowns'!$D$15:$D$16,'SoESCaOMCbIC-capital'!L$1,'Cost Breakdowns'!$B$15:$B$16)</f>
        <v>0</v>
      </c>
      <c r="M8" s="81">
        <f>SUMIF('Cost Breakdowns'!$D$15:$D$16,'SoESCaOMCbIC-capital'!M$1,'Cost Breakdowns'!$B$15:$B$16)</f>
        <v>0</v>
      </c>
      <c r="N8" s="81">
        <f>SUMIF('Cost Breakdowns'!$D$15:$D$16,'SoESCaOMCbIC-capital'!N$1,'Cost Breakdowns'!$B$15:$B$16)</f>
        <v>0</v>
      </c>
      <c r="O8" s="81">
        <f>SUMIF('Cost Breakdowns'!$D$15:$D$16,'SoESCaOMCbIC-capital'!O$1,'Cost Breakdowns'!$B$15:$B$16)</f>
        <v>0</v>
      </c>
      <c r="P8" s="81">
        <f>SUMIF('Cost Breakdowns'!$D$15:$D$16,'SoESCaOMCbIC-capital'!P$1,'Cost Breakdowns'!$B$15:$B$16)</f>
        <v>0</v>
      </c>
      <c r="Q8" s="81">
        <f>SUMIF('Cost Breakdowns'!$D$15:$D$16,'SoESCaOMCbIC-capital'!Q$1,'Cost Breakdowns'!$B$15:$B$16)</f>
        <v>0</v>
      </c>
      <c r="R8" s="81">
        <f>SUMIF('Cost Breakdowns'!$D$15:$D$16,'SoESCaOMCbIC-capital'!R$1,'Cost Breakdowns'!$B$15:$B$16)</f>
        <v>0</v>
      </c>
      <c r="S8" s="81">
        <f>SUMIF('Cost Breakdowns'!$D$15:$D$16,'SoESCaOMCbIC-capital'!S$1,'Cost Breakdowns'!$B$15:$B$16)</f>
        <v>0</v>
      </c>
      <c r="T8" s="81">
        <f>SUMIF('Cost Breakdowns'!$D$15:$D$16,'SoESCaOMCbIC-capital'!T$1,'Cost Breakdowns'!$B$15:$B$16)</f>
        <v>0.46466666666666567</v>
      </c>
      <c r="U8" s="81">
        <f>SUMIF('Cost Breakdowns'!$D$15:$D$16,'SoESCaOMCbIC-capital'!U$1,'Cost Breakdowns'!$B$15:$B$16)</f>
        <v>0</v>
      </c>
      <c r="V8" s="81">
        <f>SUMIF('Cost Breakdowns'!$D$15:$D$16,'SoESCaOMCbIC-capital'!V$1,'Cost Breakdowns'!$B$15:$B$16)</f>
        <v>0</v>
      </c>
      <c r="W8" s="81">
        <f>SUMIF('Cost Breakdowns'!$D$15:$D$16,'SoESCaOMCbIC-capital'!W$1,'Cost Breakdowns'!$B$15:$B$16)</f>
        <v>0</v>
      </c>
      <c r="X8" s="81">
        <f>SUMIF('Cost Breakdowns'!$D$15:$D$16,'SoESCaOMCbIC-capital'!X$1,'Cost Breakdowns'!$B$15:$B$16)</f>
        <v>0</v>
      </c>
      <c r="Y8" s="81">
        <f>SUMIF('Cost Breakdowns'!$D$15:$D$16,'SoESCaOMCbIC-capital'!Y$1,'Cost Breakdowns'!$B$15:$B$16)</f>
        <v>0</v>
      </c>
      <c r="Z8" s="81">
        <f>SUMIF('Cost Breakdowns'!$D$15:$D$16,'SoESCaOMCbIC-capital'!Z$1,'Cost Breakdowns'!$B$15:$B$16)</f>
        <v>0</v>
      </c>
      <c r="AA8" s="81">
        <f>SUMIF('Cost Breakdowns'!$D$15:$D$16,'SoESCaOMCbIC-capital'!AA$1,'Cost Breakdowns'!$B$15:$B$16)</f>
        <v>0</v>
      </c>
      <c r="AB8" s="81">
        <f>SUMIF('Cost Breakdowns'!$D$15:$D$16,'SoESCaOMCbIC-capital'!AB$1,'Cost Breakdowns'!$B$15:$B$16)</f>
        <v>0</v>
      </c>
      <c r="AC8" s="81">
        <f>SUMIF('Cost Breakdowns'!$D$15:$D$16,'SoESCaOMCbIC-capital'!AC$1,'Cost Breakdowns'!$B$15:$B$16)</f>
        <v>0.53533333333333433</v>
      </c>
      <c r="AD8" s="81">
        <f>SUMIF('Cost Breakdowns'!$D$15:$D$16,'SoESCaOMCbIC-capital'!AD$1,'Cost Breakdowns'!$B$15:$B$16)</f>
        <v>0</v>
      </c>
      <c r="AE8" s="81">
        <f>SUMIF('Cost Breakdowns'!$D$15:$D$16,'SoESCaOMCbIC-capital'!AE$1,'Cost Breakdowns'!$B$15:$B$16)</f>
        <v>0</v>
      </c>
      <c r="AF8" s="81">
        <f>SUMIF('Cost Breakdowns'!$D$15:$D$16,'SoESCaOMCbIC-capital'!AF$1,'Cost Breakdowns'!$B$15:$B$16)</f>
        <v>0</v>
      </c>
      <c r="AG8" s="81">
        <f>SUMIF('Cost Breakdowns'!$D$15:$D$16,'SoESCaOMCbIC-capital'!AG$1,'Cost Breakdowns'!$B$15:$B$16)</f>
        <v>0</v>
      </c>
      <c r="AH8" s="81">
        <f>SUMIF('Cost Breakdowns'!$D$15:$D$16,'SoESCaOMCbIC-capital'!AH$1,'Cost Breakdowns'!$B$15:$B$16)</f>
        <v>0</v>
      </c>
      <c r="AI8" s="81">
        <f>SUMIF('Cost Breakdowns'!$D$15:$D$16,'SoESCaOMCbIC-capital'!AI$1,'Cost Breakdowns'!$B$15:$B$16)</f>
        <v>0</v>
      </c>
      <c r="AJ8" s="81">
        <f>SUMIF('Cost Breakdowns'!$D$15:$D$16,'SoESCaOMCbIC-capital'!AJ$1,'Cost Breakdowns'!$B$15:$B$16)</f>
        <v>0</v>
      </c>
      <c r="AK8" s="81">
        <f>SUMIF('Cost Breakdowns'!$D$15:$D$16,'SoESCaOMCbIC-capital'!AK$1,'Cost Breakdowns'!$B$15:$B$16)</f>
        <v>0</v>
      </c>
      <c r="AL8" s="81">
        <f>SUMIF('Cost Breakdowns'!$D$15:$D$16,'SoESCaOMCbIC-capital'!AL$1,'Cost Breakdowns'!$B$15:$B$16)</f>
        <v>0</v>
      </c>
      <c r="AM8" s="81">
        <f>SUMIF('Cost Breakdowns'!$D$15:$D$16,'SoESCaOMCbIC-capital'!AM$1,'Cost Breakdowns'!$B$15:$B$16)</f>
        <v>0</v>
      </c>
      <c r="AN8" s="81">
        <f>SUMIF('Cost Breakdowns'!$D$15:$D$16,'SoESCaOMCbIC-capital'!AN$1,'Cost Breakdowns'!$B$15:$B$16)</f>
        <v>0</v>
      </c>
      <c r="AO8" s="81">
        <f>SUMIF('Cost Breakdowns'!$D$15:$D$16,'SoESCaOMCbIC-capital'!AO$1,'Cost Breakdowns'!$B$15:$B$16)</f>
        <v>0</v>
      </c>
      <c r="AP8" s="81">
        <f>SUMIF('Cost Breakdowns'!$D$15:$D$16,'SoESCaOMCbIC-capital'!AP$1,'Cost Breakdowns'!$B$15:$B$16)</f>
        <v>0</v>
      </c>
      <c r="AQ8" s="81">
        <f>SUMIF('Cost Breakdowns'!$D$15:$D$16,'SoESCaOMCbIC-capital'!AQ$1,'Cost Breakdowns'!$B$15:$B$16)</f>
        <v>0</v>
      </c>
    </row>
    <row r="9" spans="1:43" x14ac:dyDescent="0.25">
      <c r="A9" t="s">
        <v>204</v>
      </c>
      <c r="B9" s="81">
        <f>SUMIF('Cost Breakdowns'!$D$274:$D$287,'SoESCaOMCbIC-capital'!B$1,'Cost Breakdowns'!$B$274:$B$287)</f>
        <v>0</v>
      </c>
      <c r="C9" s="81">
        <f>SUMIF('Cost Breakdowns'!$D$274:$D$287,'SoESCaOMCbIC-capital'!C$1,'Cost Breakdowns'!$B$274:$B$287)</f>
        <v>0</v>
      </c>
      <c r="D9" s="81">
        <f>SUMIF('Cost Breakdowns'!$D$274:$D$287,'SoESCaOMCbIC-capital'!D$1,'Cost Breakdowns'!$B$274:$B$287)</f>
        <v>0</v>
      </c>
      <c r="E9" s="81">
        <f>SUMIF('Cost Breakdowns'!$D$274:$D$287,'SoESCaOMCbIC-capital'!E$1,'Cost Breakdowns'!$B$274:$B$287)</f>
        <v>0</v>
      </c>
      <c r="F9" s="81">
        <f>SUMIF('Cost Breakdowns'!$D$274:$D$287,'SoESCaOMCbIC-capital'!F$1,'Cost Breakdowns'!$B$274:$B$287)</f>
        <v>0</v>
      </c>
      <c r="G9" s="81">
        <f>SUMIF('Cost Breakdowns'!$D$274:$D$287,'SoESCaOMCbIC-capital'!G$1,'Cost Breakdowns'!$B$274:$B$287)</f>
        <v>0</v>
      </c>
      <c r="H9" s="81">
        <f>SUMIF('Cost Breakdowns'!$D$274:$D$287,'SoESCaOMCbIC-capital'!H$1,'Cost Breakdowns'!$B$274:$B$287)</f>
        <v>0</v>
      </c>
      <c r="I9" s="81">
        <f>SUMIF('Cost Breakdowns'!$D$274:$D$287,'SoESCaOMCbIC-capital'!I$1,'Cost Breakdowns'!$B$274:$B$287)</f>
        <v>0</v>
      </c>
      <c r="J9" s="81">
        <f>SUMIF('Cost Breakdowns'!$D$274:$D$287,'SoESCaOMCbIC-capital'!J$1,'Cost Breakdowns'!$B$274:$B$287)</f>
        <v>0</v>
      </c>
      <c r="K9" s="81">
        <f>SUMIF('Cost Breakdowns'!$D$274:$D$287,'SoESCaOMCbIC-capital'!K$1,'Cost Breakdowns'!$B$274:$B$287)</f>
        <v>0</v>
      </c>
      <c r="L9" s="81">
        <f>SUMIF('Cost Breakdowns'!$D$274:$D$287,'SoESCaOMCbIC-capital'!L$1,'Cost Breakdowns'!$B$274:$B$287)</f>
        <v>1.7192251878116429E-2</v>
      </c>
      <c r="M9" s="81">
        <f>SUMIF('Cost Breakdowns'!$D$274:$D$287,'SoESCaOMCbIC-capital'!M$1,'Cost Breakdowns'!$B$274:$B$287)</f>
        <v>0</v>
      </c>
      <c r="N9" s="81">
        <f>SUMIF('Cost Breakdowns'!$D$274:$D$287,'SoESCaOMCbIC-capital'!N$1,'Cost Breakdowns'!$B$274:$B$287)</f>
        <v>0</v>
      </c>
      <c r="O9" s="81">
        <f>SUMIF('Cost Breakdowns'!$D$274:$D$287,'SoESCaOMCbIC-capital'!O$1,'Cost Breakdowns'!$B$274:$B$287)</f>
        <v>0</v>
      </c>
      <c r="P9" s="81">
        <f>SUMIF('Cost Breakdowns'!$D$274:$D$287,'SoESCaOMCbIC-capital'!P$1,'Cost Breakdowns'!$B$274:$B$287)</f>
        <v>0</v>
      </c>
      <c r="Q9" s="81">
        <f>SUMIF('Cost Breakdowns'!$D$274:$D$287,'SoESCaOMCbIC-capital'!Q$1,'Cost Breakdowns'!$B$274:$B$287)</f>
        <v>0</v>
      </c>
      <c r="R9" s="81">
        <f>SUMIF('Cost Breakdowns'!$D$274:$D$287,'SoESCaOMCbIC-capital'!R$1,'Cost Breakdowns'!$B$274:$B$287)</f>
        <v>0</v>
      </c>
      <c r="S9" s="81">
        <f>SUMIF('Cost Breakdowns'!$D$274:$D$287,'SoESCaOMCbIC-capital'!S$1,'Cost Breakdowns'!$B$274:$B$287)</f>
        <v>0.42277656301083044</v>
      </c>
      <c r="T9" s="81">
        <f>SUMIF('Cost Breakdowns'!$D$274:$D$287,'SoESCaOMCbIC-capital'!T$1,'Cost Breakdowns'!$B$274:$B$287)</f>
        <v>0</v>
      </c>
      <c r="U9" s="81">
        <f>SUMIF('Cost Breakdowns'!$D$274:$D$287,'SoESCaOMCbIC-capital'!U$1,'Cost Breakdowns'!$B$274:$B$287)</f>
        <v>0</v>
      </c>
      <c r="V9" s="81">
        <f>SUMIF('Cost Breakdowns'!$D$274:$D$287,'SoESCaOMCbIC-capital'!V$1,'Cost Breakdowns'!$B$274:$B$287)</f>
        <v>0</v>
      </c>
      <c r="W9" s="81">
        <f>SUMIF('Cost Breakdowns'!$D$274:$D$287,'SoESCaOMCbIC-capital'!W$1,'Cost Breakdowns'!$B$274:$B$287)</f>
        <v>0</v>
      </c>
      <c r="X9" s="81">
        <f>SUMIF('Cost Breakdowns'!$D$274:$D$287,'SoESCaOMCbIC-capital'!X$1,'Cost Breakdowns'!$B$274:$B$287)</f>
        <v>0</v>
      </c>
      <c r="Y9" s="81">
        <f>SUMIF('Cost Breakdowns'!$D$274:$D$287,'SoESCaOMCbIC-capital'!Y$1,'Cost Breakdowns'!$B$274:$B$287)</f>
        <v>0</v>
      </c>
      <c r="Z9" s="81">
        <f>SUMIF('Cost Breakdowns'!$D$274:$D$287,'SoESCaOMCbIC-capital'!Z$1,'Cost Breakdowns'!$B$274:$B$287)</f>
        <v>0.41615575034208502</v>
      </c>
      <c r="AA9" s="81">
        <f>SUMIF('Cost Breakdowns'!$D$274:$D$287,'SoESCaOMCbIC-capital'!AA$1,'Cost Breakdowns'!$B$274:$B$287)</f>
        <v>0</v>
      </c>
      <c r="AB9" s="81">
        <f>SUMIF('Cost Breakdowns'!$D$274:$D$287,'SoESCaOMCbIC-capital'!AB$1,'Cost Breakdowns'!$B$274:$B$287)</f>
        <v>6.6213883181614627E-2</v>
      </c>
      <c r="AC9" s="81">
        <f>SUMIF('Cost Breakdowns'!$D$274:$D$287,'SoESCaOMCbIC-capital'!AC$1,'Cost Breakdowns'!$B$274:$B$287)</f>
        <v>0</v>
      </c>
      <c r="AD9" s="81">
        <f>SUMIF('Cost Breakdowns'!$D$274:$D$287,'SoESCaOMCbIC-capital'!AD$1,'Cost Breakdowns'!$B$274:$B$287)</f>
        <v>0</v>
      </c>
      <c r="AE9" s="81">
        <f>SUMIF('Cost Breakdowns'!$D$274:$D$287,'SoESCaOMCbIC-capital'!AE$1,'Cost Breakdowns'!$B$274:$B$287)</f>
        <v>0</v>
      </c>
      <c r="AF9" s="81">
        <f>SUMIF('Cost Breakdowns'!$D$274:$D$287,'SoESCaOMCbIC-capital'!AF$1,'Cost Breakdowns'!$B$274:$B$287)</f>
        <v>0</v>
      </c>
      <c r="AG9" s="81">
        <f>SUMIF('Cost Breakdowns'!$D$274:$D$287,'SoESCaOMCbIC-capital'!AG$1,'Cost Breakdowns'!$B$274:$B$287)</f>
        <v>0</v>
      </c>
      <c r="AH9" s="81">
        <f>SUMIF('Cost Breakdowns'!$D$274:$D$287,'SoESCaOMCbIC-capital'!AH$1,'Cost Breakdowns'!$B$274:$B$287)</f>
        <v>0</v>
      </c>
      <c r="AI9" s="81">
        <f>SUMIF('Cost Breakdowns'!$D$274:$D$287,'SoESCaOMCbIC-capital'!AI$1,'Cost Breakdowns'!$B$274:$B$287)</f>
        <v>0</v>
      </c>
      <c r="AJ9" s="81">
        <f>SUMIF('Cost Breakdowns'!$D$274:$D$287,'SoESCaOMCbIC-capital'!AJ$1,'Cost Breakdowns'!$B$274:$B$287)</f>
        <v>0</v>
      </c>
      <c r="AK9" s="81">
        <f>SUMIF('Cost Breakdowns'!$D$274:$D$287,'SoESCaOMCbIC-capital'!AK$1,'Cost Breakdowns'!$B$274:$B$287)</f>
        <v>0</v>
      </c>
      <c r="AL9" s="81">
        <f>SUMIF('Cost Breakdowns'!$D$274:$D$287,'SoESCaOMCbIC-capital'!AL$1,'Cost Breakdowns'!$B$274:$B$287)</f>
        <v>7.7661551587353536E-2</v>
      </c>
      <c r="AM9" s="81">
        <f>SUMIF('Cost Breakdowns'!$D$274:$D$287,'SoESCaOMCbIC-capital'!AM$1,'Cost Breakdowns'!$B$274:$B$287)</f>
        <v>0</v>
      </c>
      <c r="AN9" s="81">
        <f>SUMIF('Cost Breakdowns'!$D$274:$D$287,'SoESCaOMCbIC-capital'!AN$1,'Cost Breakdowns'!$B$274:$B$287)</f>
        <v>0</v>
      </c>
      <c r="AO9" s="81">
        <f>SUMIF('Cost Breakdowns'!$D$274:$D$287,'SoESCaOMCbIC-capital'!AO$1,'Cost Breakdowns'!$B$274:$B$287)</f>
        <v>0</v>
      </c>
      <c r="AP9" s="81">
        <f>SUMIF('Cost Breakdowns'!$D$274:$D$287,'SoESCaOMCbIC-capital'!AP$1,'Cost Breakdowns'!$B$274:$B$287)</f>
        <v>0</v>
      </c>
      <c r="AQ9" s="81">
        <f>SUMIF('Cost Breakdowns'!$D$274:$D$287,'SoESCaOMCbIC-capital'!AQ$1,'Cost Breakdowns'!$B$274:$B$287)</f>
        <v>0</v>
      </c>
    </row>
    <row r="10" spans="1:43" x14ac:dyDescent="0.25">
      <c r="A10" t="s">
        <v>205</v>
      </c>
      <c r="B10" s="81">
        <f>SUMIF('Cost Breakdowns'!$D$229:$D$229,'SoESCaOMCbIC-capital'!B$1,'Cost Breakdowns'!$B$229:$B$229)</f>
        <v>0</v>
      </c>
      <c r="C10" s="81">
        <f>SUMIF('Cost Breakdowns'!$D$229:$D$229,'SoESCaOMCbIC-capital'!C$1,'Cost Breakdowns'!$B$229:$B$229)</f>
        <v>0</v>
      </c>
      <c r="D10" s="81">
        <f>SUMIF('Cost Breakdowns'!$D$229:$D$229,'SoESCaOMCbIC-capital'!D$1,'Cost Breakdowns'!$B$229:$B$229)</f>
        <v>0</v>
      </c>
      <c r="E10" s="81">
        <f>SUMIF('Cost Breakdowns'!$D$229:$D$229,'SoESCaOMCbIC-capital'!E$1,'Cost Breakdowns'!$B$229:$B$229)</f>
        <v>0</v>
      </c>
      <c r="F10" s="81">
        <f>SUMIF('Cost Breakdowns'!$D$229:$D$229,'SoESCaOMCbIC-capital'!F$1,'Cost Breakdowns'!$B$229:$B$229)</f>
        <v>0</v>
      </c>
      <c r="G10" s="81">
        <f>SUMIF('Cost Breakdowns'!$D$229:$D$229,'SoESCaOMCbIC-capital'!G$1,'Cost Breakdowns'!$B$229:$B$229)</f>
        <v>0</v>
      </c>
      <c r="H10" s="81">
        <f>SUMIF('Cost Breakdowns'!$D$229:$D$229,'SoESCaOMCbIC-capital'!H$1,'Cost Breakdowns'!$B$229:$B$229)</f>
        <v>0</v>
      </c>
      <c r="I10" s="81">
        <f>SUMIF('Cost Breakdowns'!$D$229:$D$229,'SoESCaOMCbIC-capital'!I$1,'Cost Breakdowns'!$B$229:$B$229)</f>
        <v>0</v>
      </c>
      <c r="J10" s="81">
        <f>SUMIF('Cost Breakdowns'!$D$229:$D$229,'SoESCaOMCbIC-capital'!J$1,'Cost Breakdowns'!$B$229:$B$229)</f>
        <v>0</v>
      </c>
      <c r="K10" s="81">
        <f>SUMIF('Cost Breakdowns'!$D$229:$D$229,'SoESCaOMCbIC-capital'!K$1,'Cost Breakdowns'!$B$229:$B$229)</f>
        <v>0</v>
      </c>
      <c r="L10" s="81">
        <f>SUMIF('Cost Breakdowns'!$D$229:$D$229,'SoESCaOMCbIC-capital'!L$1,'Cost Breakdowns'!$B$229:$B$229)</f>
        <v>0</v>
      </c>
      <c r="M10" s="81">
        <f>SUMIF('Cost Breakdowns'!$D$229:$D$229,'SoESCaOMCbIC-capital'!M$1,'Cost Breakdowns'!$B$229:$B$229)</f>
        <v>0</v>
      </c>
      <c r="N10" s="81">
        <f>SUMIF('Cost Breakdowns'!$D$229:$D$229,'SoESCaOMCbIC-capital'!N$1,'Cost Breakdowns'!$B$229:$B$229)</f>
        <v>0</v>
      </c>
      <c r="O10" s="81">
        <f>SUMIF('Cost Breakdowns'!$D$229:$D$229,'SoESCaOMCbIC-capital'!O$1,'Cost Breakdowns'!$B$229:$B$229)</f>
        <v>0</v>
      </c>
      <c r="P10" s="81">
        <f>SUMIF('Cost Breakdowns'!$D$229:$D$229,'SoESCaOMCbIC-capital'!P$1,'Cost Breakdowns'!$B$229:$B$229)</f>
        <v>0</v>
      </c>
      <c r="Q10" s="81">
        <f>SUMIF('Cost Breakdowns'!$D$229:$D$229,'SoESCaOMCbIC-capital'!Q$1,'Cost Breakdowns'!$B$229:$B$229)</f>
        <v>0</v>
      </c>
      <c r="R10" s="81">
        <f>SUMIF('Cost Breakdowns'!$D$229:$D$229,'SoESCaOMCbIC-capital'!R$1,'Cost Breakdowns'!$B$229:$B$229)</f>
        <v>0</v>
      </c>
      <c r="S10" s="81">
        <f>SUMIF('Cost Breakdowns'!$D$229:$D$229,'SoESCaOMCbIC-capital'!S$1,'Cost Breakdowns'!$B$229:$B$229)</f>
        <v>0</v>
      </c>
      <c r="T10" s="81">
        <f>SUMIF('Cost Breakdowns'!$D$229:$D$229,'SoESCaOMCbIC-capital'!T$1,'Cost Breakdowns'!$B$229:$B$229)</f>
        <v>0</v>
      </c>
      <c r="U10" s="81">
        <f>SUMIF('Cost Breakdowns'!$D$229:$D$229,'SoESCaOMCbIC-capital'!U$1,'Cost Breakdowns'!$B$229:$B$229)</f>
        <v>0</v>
      </c>
      <c r="V10" s="81">
        <f>SUMIF('Cost Breakdowns'!$D$229:$D$229,'SoESCaOMCbIC-capital'!V$1,'Cost Breakdowns'!$B$229:$B$229)</f>
        <v>0</v>
      </c>
      <c r="W10" s="81">
        <f>SUMIF('Cost Breakdowns'!$D$229:$D$229,'SoESCaOMCbIC-capital'!W$1,'Cost Breakdowns'!$B$229:$B$229)</f>
        <v>0</v>
      </c>
      <c r="X10" s="81">
        <f>SUMIF('Cost Breakdowns'!$D$229:$D$229,'SoESCaOMCbIC-capital'!X$1,'Cost Breakdowns'!$B$229:$B$229)</f>
        <v>0</v>
      </c>
      <c r="Y10" s="81">
        <f>SUMIF('Cost Breakdowns'!$D$229:$D$229,'SoESCaOMCbIC-capital'!Y$1,'Cost Breakdowns'!$B$229:$B$229)</f>
        <v>0</v>
      </c>
      <c r="Z10" s="81">
        <f>SUMIF('Cost Breakdowns'!$D$229:$D$229,'SoESCaOMCbIC-capital'!Z$1,'Cost Breakdowns'!$B$229:$B$229)</f>
        <v>1</v>
      </c>
      <c r="AA10" s="81">
        <f>SUMIF('Cost Breakdowns'!$D$229:$D$229,'SoESCaOMCbIC-capital'!AA$1,'Cost Breakdowns'!$B$229:$B$229)</f>
        <v>0</v>
      </c>
      <c r="AB10" s="81">
        <f>SUMIF('Cost Breakdowns'!$D$229:$D$229,'SoESCaOMCbIC-capital'!AB$1,'Cost Breakdowns'!$B$229:$B$229)</f>
        <v>0</v>
      </c>
      <c r="AC10" s="81">
        <f>SUMIF('Cost Breakdowns'!$D$229:$D$229,'SoESCaOMCbIC-capital'!AC$1,'Cost Breakdowns'!$B$229:$B$229)</f>
        <v>0</v>
      </c>
      <c r="AD10" s="81">
        <f>SUMIF('Cost Breakdowns'!$D$229:$D$229,'SoESCaOMCbIC-capital'!AD$1,'Cost Breakdowns'!$B$229:$B$229)</f>
        <v>0</v>
      </c>
      <c r="AE10" s="81">
        <f>SUMIF('Cost Breakdowns'!$D$229:$D$229,'SoESCaOMCbIC-capital'!AE$1,'Cost Breakdowns'!$B$229:$B$229)</f>
        <v>0</v>
      </c>
      <c r="AF10" s="81">
        <f>SUMIF('Cost Breakdowns'!$D$229:$D$229,'SoESCaOMCbIC-capital'!AF$1,'Cost Breakdowns'!$B$229:$B$229)</f>
        <v>0</v>
      </c>
      <c r="AG10" s="81">
        <f>SUMIF('Cost Breakdowns'!$D$229:$D$229,'SoESCaOMCbIC-capital'!AG$1,'Cost Breakdowns'!$B$229:$B$229)</f>
        <v>0</v>
      </c>
      <c r="AH10" s="81">
        <f>SUMIF('Cost Breakdowns'!$D$229:$D$229,'SoESCaOMCbIC-capital'!AH$1,'Cost Breakdowns'!$B$229:$B$229)</f>
        <v>0</v>
      </c>
      <c r="AI10" s="81">
        <f>SUMIF('Cost Breakdowns'!$D$229:$D$229,'SoESCaOMCbIC-capital'!AI$1,'Cost Breakdowns'!$B$229:$B$229)</f>
        <v>0</v>
      </c>
      <c r="AJ10" s="81">
        <f>SUMIF('Cost Breakdowns'!$D$229:$D$229,'SoESCaOMCbIC-capital'!AJ$1,'Cost Breakdowns'!$B$229:$B$229)</f>
        <v>0</v>
      </c>
      <c r="AK10" s="81">
        <f>SUMIF('Cost Breakdowns'!$D$229:$D$229,'SoESCaOMCbIC-capital'!AK$1,'Cost Breakdowns'!$B$229:$B$229)</f>
        <v>0</v>
      </c>
      <c r="AL10" s="81">
        <f>SUMIF('Cost Breakdowns'!$D$229:$D$229,'SoESCaOMCbIC-capital'!AL$1,'Cost Breakdowns'!$B$229:$B$229)</f>
        <v>0</v>
      </c>
      <c r="AM10" s="81">
        <f>SUMIF('Cost Breakdowns'!$D$229:$D$229,'SoESCaOMCbIC-capital'!AM$1,'Cost Breakdowns'!$B$229:$B$229)</f>
        <v>0</v>
      </c>
      <c r="AN10" s="81">
        <f>SUMIF('Cost Breakdowns'!$D$229:$D$229,'SoESCaOMCbIC-capital'!AN$1,'Cost Breakdowns'!$B$229:$B$229)</f>
        <v>0</v>
      </c>
      <c r="AO10" s="81">
        <f>SUMIF('Cost Breakdowns'!$D$229:$D$229,'SoESCaOMCbIC-capital'!AO$1,'Cost Breakdowns'!$B$229:$B$229)</f>
        <v>0</v>
      </c>
      <c r="AP10" s="81">
        <f>SUMIF('Cost Breakdowns'!$D$229:$D$229,'SoESCaOMCbIC-capital'!AP$1,'Cost Breakdowns'!$B$229:$B$229)</f>
        <v>0</v>
      </c>
      <c r="AQ10" s="81">
        <f>SUMIF('Cost Breakdowns'!$D$229:$D$229,'SoESCaOMCbIC-capital'!AQ$1,'Cost Breakdowns'!$B$229:$B$229)</f>
        <v>0</v>
      </c>
    </row>
    <row r="11" spans="1:43" x14ac:dyDescent="0.25">
      <c r="A11" t="s">
        <v>206</v>
      </c>
      <c r="B11" s="81">
        <f>SUMIF('Cost Breakdowns'!$D$308:$D$311,'SoESCaOMCbIC-capital'!B$1,'Cost Breakdowns'!$B$308:$B$311)</f>
        <v>0</v>
      </c>
      <c r="C11" s="81">
        <f>SUMIF('Cost Breakdowns'!$D$308:$D$311,'SoESCaOMCbIC-capital'!C$1,'Cost Breakdowns'!$B$308:$B$311)</f>
        <v>0</v>
      </c>
      <c r="D11" s="81">
        <f>SUMIF('Cost Breakdowns'!$D$308:$D$311,'SoESCaOMCbIC-capital'!D$1,'Cost Breakdowns'!$B$308:$B$311)</f>
        <v>0</v>
      </c>
      <c r="E11" s="81">
        <f>SUMIF('Cost Breakdowns'!$D$308:$D$311,'SoESCaOMCbIC-capital'!E$1,'Cost Breakdowns'!$B$308:$B$311)</f>
        <v>0</v>
      </c>
      <c r="F11" s="81">
        <f>SUMIF('Cost Breakdowns'!$D$308:$D$311,'SoESCaOMCbIC-capital'!F$1,'Cost Breakdowns'!$B$308:$B$311)</f>
        <v>0</v>
      </c>
      <c r="G11" s="81">
        <f>SUMIF('Cost Breakdowns'!$D$308:$D$311,'SoESCaOMCbIC-capital'!G$1,'Cost Breakdowns'!$B$308:$B$311)</f>
        <v>0</v>
      </c>
      <c r="H11" s="81">
        <f>SUMIF('Cost Breakdowns'!$D$308:$D$311,'SoESCaOMCbIC-capital'!H$1,'Cost Breakdowns'!$B$308:$B$311)</f>
        <v>0</v>
      </c>
      <c r="I11" s="81">
        <f>SUMIF('Cost Breakdowns'!$D$308:$D$311,'SoESCaOMCbIC-capital'!I$1,'Cost Breakdowns'!$B$308:$B$311)</f>
        <v>0</v>
      </c>
      <c r="J11" s="81">
        <f>SUMIF('Cost Breakdowns'!$D$308:$D$311,'SoESCaOMCbIC-capital'!J$1,'Cost Breakdowns'!$B$308:$B$311)</f>
        <v>0</v>
      </c>
      <c r="K11" s="81">
        <f>SUMIF('Cost Breakdowns'!$D$308:$D$311,'SoESCaOMCbIC-capital'!K$1,'Cost Breakdowns'!$B$308:$B$311)</f>
        <v>0</v>
      </c>
      <c r="L11" s="81">
        <f>SUMIF('Cost Breakdowns'!$D$308:$D$311,'SoESCaOMCbIC-capital'!L$1,'Cost Breakdowns'!$B$308:$B$311)</f>
        <v>0</v>
      </c>
      <c r="M11" s="81">
        <f>SUMIF('Cost Breakdowns'!$D$308:$D$311,'SoESCaOMCbIC-capital'!M$1,'Cost Breakdowns'!$B$308:$B$311)</f>
        <v>0</v>
      </c>
      <c r="N11" s="81">
        <f>SUMIF('Cost Breakdowns'!$D$308:$D$311,'SoESCaOMCbIC-capital'!N$1,'Cost Breakdowns'!$B$308:$B$311)</f>
        <v>0</v>
      </c>
      <c r="O11" s="81">
        <f>SUMIF('Cost Breakdowns'!$D$308:$D$311,'SoESCaOMCbIC-capital'!O$1,'Cost Breakdowns'!$B$308:$B$311)</f>
        <v>0</v>
      </c>
      <c r="P11" s="81">
        <f>SUMIF('Cost Breakdowns'!$D$308:$D$311,'SoESCaOMCbIC-capital'!P$1,'Cost Breakdowns'!$B$308:$B$311)</f>
        <v>0</v>
      </c>
      <c r="Q11" s="81">
        <f>SUMIF('Cost Breakdowns'!$D$308:$D$311,'SoESCaOMCbIC-capital'!Q$1,'Cost Breakdowns'!$B$308:$B$311)</f>
        <v>0</v>
      </c>
      <c r="R11" s="81">
        <f>SUMIF('Cost Breakdowns'!$D$308:$D$311,'SoESCaOMCbIC-capital'!R$1,'Cost Breakdowns'!$B$308:$B$311)</f>
        <v>0</v>
      </c>
      <c r="S11" s="81">
        <f>SUMIF('Cost Breakdowns'!$D$308:$D$311,'SoESCaOMCbIC-capital'!S$1,'Cost Breakdowns'!$B$308:$B$311)</f>
        <v>0</v>
      </c>
      <c r="T11" s="81">
        <f>SUMIF('Cost Breakdowns'!$D$308:$D$311,'SoESCaOMCbIC-capital'!T$1,'Cost Breakdowns'!$B$308:$B$311)</f>
        <v>0</v>
      </c>
      <c r="U11" s="81">
        <f>SUMIF('Cost Breakdowns'!$D$308:$D$311,'SoESCaOMCbIC-capital'!U$1,'Cost Breakdowns'!$B$308:$B$311)</f>
        <v>0</v>
      </c>
      <c r="V11" s="81">
        <f>SUMIF('Cost Breakdowns'!$D$308:$D$311,'SoESCaOMCbIC-capital'!V$1,'Cost Breakdowns'!$B$308:$B$311)</f>
        <v>0</v>
      </c>
      <c r="W11" s="81">
        <f>SUMIF('Cost Breakdowns'!$D$308:$D$311,'SoESCaOMCbIC-capital'!W$1,'Cost Breakdowns'!$B$308:$B$311)</f>
        <v>0</v>
      </c>
      <c r="X11" s="81">
        <f>SUMIF('Cost Breakdowns'!$D$308:$D$311,'SoESCaOMCbIC-capital'!X$1,'Cost Breakdowns'!$B$308:$B$311)</f>
        <v>0</v>
      </c>
      <c r="Y11" s="81">
        <f>SUMIF('Cost Breakdowns'!$D$308:$D$311,'SoESCaOMCbIC-capital'!Y$1,'Cost Breakdowns'!$B$308:$B$311)</f>
        <v>0.58345780433159067</v>
      </c>
      <c r="Z11" s="81">
        <f>SUMIF('Cost Breakdowns'!$D$308:$D$311,'SoESCaOMCbIC-capital'!Z$1,'Cost Breakdowns'!$B$308:$B$311)</f>
        <v>0.31357356235997008</v>
      </c>
      <c r="AA11" s="81">
        <f>SUMIF('Cost Breakdowns'!$D$308:$D$311,'SoESCaOMCbIC-capital'!AA$1,'Cost Breakdowns'!$B$308:$B$311)</f>
        <v>0</v>
      </c>
      <c r="AB11" s="81">
        <f>SUMIF('Cost Breakdowns'!$D$308:$D$311,'SoESCaOMCbIC-capital'!AB$1,'Cost Breakdowns'!$B$308:$B$311)</f>
        <v>0</v>
      </c>
      <c r="AC11" s="81">
        <f>SUMIF('Cost Breakdowns'!$D$308:$D$311,'SoESCaOMCbIC-capital'!AC$1,'Cost Breakdowns'!$B$308:$B$311)</f>
        <v>0</v>
      </c>
      <c r="AD11" s="81">
        <f>SUMIF('Cost Breakdowns'!$D$308:$D$311,'SoESCaOMCbIC-capital'!AD$1,'Cost Breakdowns'!$B$308:$B$311)</f>
        <v>0</v>
      </c>
      <c r="AE11" s="81">
        <f>SUMIF('Cost Breakdowns'!$D$308:$D$311,'SoESCaOMCbIC-capital'!AE$1,'Cost Breakdowns'!$B$308:$B$311)</f>
        <v>0</v>
      </c>
      <c r="AF11" s="81">
        <f>SUMIF('Cost Breakdowns'!$D$308:$D$311,'SoESCaOMCbIC-capital'!AF$1,'Cost Breakdowns'!$B$308:$B$311)</f>
        <v>0</v>
      </c>
      <c r="AG11" s="81">
        <f>SUMIF('Cost Breakdowns'!$D$308:$D$311,'SoESCaOMCbIC-capital'!AG$1,'Cost Breakdowns'!$B$308:$B$311)</f>
        <v>0</v>
      </c>
      <c r="AH11" s="81">
        <f>SUMIF('Cost Breakdowns'!$D$308:$D$311,'SoESCaOMCbIC-capital'!AH$1,'Cost Breakdowns'!$B$308:$B$311)</f>
        <v>0</v>
      </c>
      <c r="AI11" s="81">
        <f>SUMIF('Cost Breakdowns'!$D$308:$D$311,'SoESCaOMCbIC-capital'!AI$1,'Cost Breakdowns'!$B$308:$B$311)</f>
        <v>0</v>
      </c>
      <c r="AJ11" s="81">
        <f>SUMIF('Cost Breakdowns'!$D$308:$D$311,'SoESCaOMCbIC-capital'!AJ$1,'Cost Breakdowns'!$B$308:$B$311)</f>
        <v>0</v>
      </c>
      <c r="AK11" s="81">
        <f>SUMIF('Cost Breakdowns'!$D$308:$D$311,'SoESCaOMCbIC-capital'!AK$1,'Cost Breakdowns'!$B$308:$B$311)</f>
        <v>0</v>
      </c>
      <c r="AL11" s="81">
        <f>SUMIF('Cost Breakdowns'!$D$308:$D$311,'SoESCaOMCbIC-capital'!AL$1,'Cost Breakdowns'!$B$308:$B$311)</f>
        <v>0.10296863330843913</v>
      </c>
      <c r="AM11" s="81">
        <f>SUMIF('Cost Breakdowns'!$D$308:$D$311,'SoESCaOMCbIC-capital'!AM$1,'Cost Breakdowns'!$B$308:$B$311)</f>
        <v>0</v>
      </c>
      <c r="AN11" s="81">
        <f>SUMIF('Cost Breakdowns'!$D$308:$D$311,'SoESCaOMCbIC-capital'!AN$1,'Cost Breakdowns'!$B$308:$B$311)</f>
        <v>0</v>
      </c>
      <c r="AO11" s="81">
        <f>SUMIF('Cost Breakdowns'!$D$308:$D$311,'SoESCaOMCbIC-capital'!AO$1,'Cost Breakdowns'!$B$308:$B$311)</f>
        <v>0</v>
      </c>
      <c r="AP11" s="81">
        <f>SUMIF('Cost Breakdowns'!$D$308:$D$311,'SoESCaOMCbIC-capital'!AP$1,'Cost Breakdowns'!$B$308:$B$311)</f>
        <v>0</v>
      </c>
      <c r="AQ11" s="81">
        <f>SUMIF('Cost Breakdowns'!$D$308:$D$311,'SoESCaOMCbIC-capital'!AQ$1,'Cost Breakdowns'!$B$308:$B$311)</f>
        <v>0</v>
      </c>
    </row>
    <row r="12" spans="1:43" x14ac:dyDescent="0.25">
      <c r="A12" t="s">
        <v>207</v>
      </c>
      <c r="B12" s="106">
        <f>B$3</f>
        <v>0</v>
      </c>
      <c r="C12" s="106">
        <f t="shared" ref="C12:AQ13" si="1">C$3</f>
        <v>0</v>
      </c>
      <c r="D12" s="106">
        <f t="shared" si="1"/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</v>
      </c>
      <c r="M12" s="106">
        <f t="shared" si="1"/>
        <v>0</v>
      </c>
      <c r="N12" s="106">
        <f t="shared" si="1"/>
        <v>0</v>
      </c>
      <c r="O12" s="106">
        <f t="shared" si="1"/>
        <v>0</v>
      </c>
      <c r="P12" s="106">
        <f t="shared" si="1"/>
        <v>0</v>
      </c>
      <c r="Q12" s="106">
        <f t="shared" si="1"/>
        <v>0</v>
      </c>
      <c r="R12" s="106">
        <f t="shared" si="1"/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6.0604166666666646E-2</v>
      </c>
      <c r="W12" s="106">
        <f t="shared" si="1"/>
        <v>0</v>
      </c>
      <c r="X12" s="106">
        <f t="shared" si="1"/>
        <v>0</v>
      </c>
      <c r="Y12" s="106">
        <f t="shared" si="1"/>
        <v>0</v>
      </c>
      <c r="Z12" s="106">
        <f t="shared" si="1"/>
        <v>0.41820000000000018</v>
      </c>
      <c r="AA12" s="106">
        <f t="shared" si="1"/>
        <v>0</v>
      </c>
      <c r="AB12" s="106">
        <f t="shared" si="1"/>
        <v>0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0.52119583333333308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208</v>
      </c>
      <c r="B13" s="106">
        <f>B$3</f>
        <v>0</v>
      </c>
      <c r="C13" s="106">
        <f t="shared" si="1"/>
        <v>0</v>
      </c>
      <c r="D13" s="106">
        <f t="shared" si="1"/>
        <v>0</v>
      </c>
      <c r="E13" s="106">
        <f t="shared" si="1"/>
        <v>0</v>
      </c>
      <c r="F13" s="106">
        <f t="shared" si="1"/>
        <v>0</v>
      </c>
      <c r="G13" s="106">
        <f t="shared" si="1"/>
        <v>0</v>
      </c>
      <c r="H13" s="106">
        <f t="shared" si="1"/>
        <v>0</v>
      </c>
      <c r="I13" s="106">
        <f t="shared" si="1"/>
        <v>0</v>
      </c>
      <c r="J13" s="106">
        <f t="shared" si="1"/>
        <v>0</v>
      </c>
      <c r="K13" s="106">
        <f t="shared" si="1"/>
        <v>0</v>
      </c>
      <c r="L13" s="106">
        <f t="shared" si="1"/>
        <v>0</v>
      </c>
      <c r="M13" s="106">
        <f t="shared" si="1"/>
        <v>0</v>
      </c>
      <c r="N13" s="106">
        <f t="shared" si="1"/>
        <v>0</v>
      </c>
      <c r="O13" s="106">
        <f t="shared" si="1"/>
        <v>0</v>
      </c>
      <c r="P13" s="106">
        <f t="shared" si="1"/>
        <v>0</v>
      </c>
      <c r="Q13" s="106">
        <f t="shared" si="1"/>
        <v>0</v>
      </c>
      <c r="R13" s="106">
        <f t="shared" si="1"/>
        <v>0</v>
      </c>
      <c r="S13" s="106">
        <f t="shared" si="1"/>
        <v>0</v>
      </c>
      <c r="T13" s="106">
        <f t="shared" si="1"/>
        <v>0</v>
      </c>
      <c r="U13" s="106">
        <f t="shared" si="1"/>
        <v>0</v>
      </c>
      <c r="V13" s="106">
        <f t="shared" si="1"/>
        <v>6.0604166666666646E-2</v>
      </c>
      <c r="W13" s="106">
        <f t="shared" si="1"/>
        <v>0</v>
      </c>
      <c r="X13" s="106">
        <f t="shared" si="1"/>
        <v>0</v>
      </c>
      <c r="Y13" s="106">
        <f t="shared" si="1"/>
        <v>0</v>
      </c>
      <c r="Z13" s="106">
        <f t="shared" si="1"/>
        <v>0.41820000000000018</v>
      </c>
      <c r="AA13" s="106">
        <f t="shared" si="1"/>
        <v>0</v>
      </c>
      <c r="AB13" s="106">
        <f t="shared" si="1"/>
        <v>0</v>
      </c>
      <c r="AC13" s="106">
        <f t="shared" si="1"/>
        <v>0</v>
      </c>
      <c r="AD13" s="106">
        <f t="shared" si="1"/>
        <v>0</v>
      </c>
      <c r="AE13" s="106">
        <f t="shared" si="1"/>
        <v>0</v>
      </c>
      <c r="AF13" s="106">
        <f t="shared" si="1"/>
        <v>0</v>
      </c>
      <c r="AG13" s="106">
        <f t="shared" si="1"/>
        <v>0</v>
      </c>
      <c r="AH13" s="106">
        <f t="shared" si="1"/>
        <v>0</v>
      </c>
      <c r="AI13" s="106">
        <f t="shared" si="1"/>
        <v>0</v>
      </c>
      <c r="AJ13" s="106">
        <f t="shared" si="1"/>
        <v>0</v>
      </c>
      <c r="AK13" s="106">
        <f t="shared" si="1"/>
        <v>0</v>
      </c>
      <c r="AL13" s="106">
        <f t="shared" si="1"/>
        <v>0.52119583333333308</v>
      </c>
      <c r="AM13" s="106">
        <f t="shared" si="1"/>
        <v>0</v>
      </c>
      <c r="AN13" s="106">
        <f t="shared" si="1"/>
        <v>0</v>
      </c>
      <c r="AO13" s="106">
        <f t="shared" si="1"/>
        <v>0</v>
      </c>
      <c r="AP13" s="106">
        <f t="shared" si="1"/>
        <v>0</v>
      </c>
      <c r="AQ13" s="106">
        <f t="shared" si="1"/>
        <v>0</v>
      </c>
    </row>
    <row r="14" spans="1:43" x14ac:dyDescent="0.25">
      <c r="A14" t="s">
        <v>209</v>
      </c>
      <c r="B14" s="81">
        <f>SUMIF('Cost Breakdowns'!$D$100:$D$102,'SoESCaOMCbIC-capital'!B$1,'Cost Breakdowns'!$B$100:$B$102)</f>
        <v>0</v>
      </c>
      <c r="C14" s="81">
        <f>SUMIF('Cost Breakdowns'!$D$100:$D$102,'SoESCaOMCbIC-capital'!C$1,'Cost Breakdowns'!$B$100:$B$102)</f>
        <v>0</v>
      </c>
      <c r="D14" s="81">
        <f>SUMIF('Cost Breakdowns'!$D$100:$D$102,'SoESCaOMCbIC-capital'!D$1,'Cost Breakdowns'!$B$100:$B$102)</f>
        <v>0</v>
      </c>
      <c r="E14" s="81">
        <f>SUMIF('Cost Breakdowns'!$D$100:$D$102,'SoESCaOMCbIC-capital'!E$1,'Cost Breakdowns'!$B$100:$B$102)</f>
        <v>0</v>
      </c>
      <c r="F14" s="81">
        <f>SUMIF('Cost Breakdowns'!$D$100:$D$102,'SoESCaOMCbIC-capital'!F$1,'Cost Breakdowns'!$B$100:$B$102)</f>
        <v>0</v>
      </c>
      <c r="G14" s="81">
        <f>SUMIF('Cost Breakdowns'!$D$100:$D$102,'SoESCaOMCbIC-capital'!G$1,'Cost Breakdowns'!$B$100:$B$102)</f>
        <v>0</v>
      </c>
      <c r="H14" s="81">
        <f>SUMIF('Cost Breakdowns'!$D$100:$D$102,'SoESCaOMCbIC-capital'!H$1,'Cost Breakdowns'!$B$100:$B$102)</f>
        <v>0</v>
      </c>
      <c r="I14" s="81">
        <f>SUMIF('Cost Breakdowns'!$D$100:$D$102,'SoESCaOMCbIC-capital'!I$1,'Cost Breakdowns'!$B$100:$B$102)</f>
        <v>0</v>
      </c>
      <c r="J14" s="81">
        <f>SUMIF('Cost Breakdowns'!$D$100:$D$102,'SoESCaOMCbIC-capital'!J$1,'Cost Breakdowns'!$B$100:$B$102)</f>
        <v>0</v>
      </c>
      <c r="K14" s="81">
        <f>SUMIF('Cost Breakdowns'!$D$100:$D$102,'SoESCaOMCbIC-capital'!K$1,'Cost Breakdowns'!$B$100:$B$102)</f>
        <v>0</v>
      </c>
      <c r="L14" s="81">
        <f>SUMIF('Cost Breakdowns'!$D$100:$D$102,'SoESCaOMCbIC-capital'!L$1,'Cost Breakdowns'!$B$100:$B$102)</f>
        <v>0</v>
      </c>
      <c r="M14" s="81">
        <f>SUMIF('Cost Breakdowns'!$D$100:$D$102,'SoESCaOMCbIC-capital'!M$1,'Cost Breakdowns'!$B$100:$B$102)</f>
        <v>0</v>
      </c>
      <c r="N14" s="81">
        <f>SUMIF('Cost Breakdowns'!$D$100:$D$102,'SoESCaOMCbIC-capital'!N$1,'Cost Breakdowns'!$B$100:$B$102)</f>
        <v>0</v>
      </c>
      <c r="O14" s="81">
        <f>SUMIF('Cost Breakdowns'!$D$100:$D$102,'SoESCaOMCbIC-capital'!O$1,'Cost Breakdowns'!$B$100:$B$102)</f>
        <v>0</v>
      </c>
      <c r="P14" s="81">
        <f>SUMIF('Cost Breakdowns'!$D$100:$D$102,'SoESCaOMCbIC-capital'!P$1,'Cost Breakdowns'!$B$100:$B$102)</f>
        <v>0</v>
      </c>
      <c r="Q14" s="81">
        <f>SUMIF('Cost Breakdowns'!$D$100:$D$102,'SoESCaOMCbIC-capital'!Q$1,'Cost Breakdowns'!$B$100:$B$102)</f>
        <v>0</v>
      </c>
      <c r="R14" s="81">
        <f>SUMIF('Cost Breakdowns'!$D$100:$D$102,'SoESCaOMCbIC-capital'!R$1,'Cost Breakdowns'!$B$100:$B$102)</f>
        <v>0</v>
      </c>
      <c r="S14" s="81">
        <f>SUMIF('Cost Breakdowns'!$D$100:$D$102,'SoESCaOMCbIC-capital'!S$1,'Cost Breakdowns'!$B$100:$B$102)</f>
        <v>0</v>
      </c>
      <c r="T14" s="81">
        <f>SUMIF('Cost Breakdowns'!$D$100:$D$102,'SoESCaOMCbIC-capital'!T$1,'Cost Breakdowns'!$B$100:$B$102)</f>
        <v>0</v>
      </c>
      <c r="U14" s="81">
        <f>SUMIF('Cost Breakdowns'!$D$100:$D$102,'SoESCaOMCbIC-capital'!U$1,'Cost Breakdowns'!$B$100:$B$102)</f>
        <v>0</v>
      </c>
      <c r="V14" s="81">
        <f>SUMIF('Cost Breakdowns'!$D$100:$D$102,'SoESCaOMCbIC-capital'!V$1,'Cost Breakdowns'!$B$100:$B$102)</f>
        <v>0.25108225108225107</v>
      </c>
      <c r="W14" s="81">
        <f>SUMIF('Cost Breakdowns'!$D$100:$D$102,'SoESCaOMCbIC-capital'!W$1,'Cost Breakdowns'!$B$100:$B$102)</f>
        <v>0</v>
      </c>
      <c r="X14" s="81">
        <f>SUMIF('Cost Breakdowns'!$D$100:$D$102,'SoESCaOMCbIC-capital'!X$1,'Cost Breakdowns'!$B$100:$B$102)</f>
        <v>0</v>
      </c>
      <c r="Y14" s="81">
        <f>SUMIF('Cost Breakdowns'!$D$100:$D$102,'SoESCaOMCbIC-capital'!Y$1,'Cost Breakdowns'!$B$100:$B$102)</f>
        <v>0</v>
      </c>
      <c r="Z14" s="81">
        <f>SUMIF('Cost Breakdowns'!$D$100:$D$102,'SoESCaOMCbIC-capital'!Z$1,'Cost Breakdowns'!$B$100:$B$102)</f>
        <v>0.59740259740259738</v>
      </c>
      <c r="AA14" s="81">
        <f>SUMIF('Cost Breakdowns'!$D$100:$D$102,'SoESCaOMCbIC-capital'!AA$1,'Cost Breakdowns'!$B$100:$B$102)</f>
        <v>0</v>
      </c>
      <c r="AB14" s="81">
        <f>SUMIF('Cost Breakdowns'!$D$100:$D$102,'SoESCaOMCbIC-capital'!AB$1,'Cost Breakdowns'!$B$100:$B$102)</f>
        <v>0</v>
      </c>
      <c r="AC14" s="81">
        <f>SUMIF('Cost Breakdowns'!$D$100:$D$102,'SoESCaOMCbIC-capital'!AC$1,'Cost Breakdowns'!$B$100:$B$102)</f>
        <v>0</v>
      </c>
      <c r="AD14" s="81">
        <f>SUMIF('Cost Breakdowns'!$D$100:$D$102,'SoESCaOMCbIC-capital'!AD$1,'Cost Breakdowns'!$B$100:$B$102)</f>
        <v>0</v>
      </c>
      <c r="AE14" s="81">
        <f>SUMIF('Cost Breakdowns'!$D$100:$D$102,'SoESCaOMCbIC-capital'!AE$1,'Cost Breakdowns'!$B$100:$B$102)</f>
        <v>0</v>
      </c>
      <c r="AF14" s="81">
        <f>SUMIF('Cost Breakdowns'!$D$100:$D$102,'SoESCaOMCbIC-capital'!AF$1,'Cost Breakdowns'!$B$100:$B$102)</f>
        <v>0</v>
      </c>
      <c r="AG14" s="81">
        <f>SUMIF('Cost Breakdowns'!$D$100:$D$102,'SoESCaOMCbIC-capital'!AG$1,'Cost Breakdowns'!$B$100:$B$102)</f>
        <v>0</v>
      </c>
      <c r="AH14" s="81">
        <f>SUMIF('Cost Breakdowns'!$D$100:$D$102,'SoESCaOMCbIC-capital'!AH$1,'Cost Breakdowns'!$B$100:$B$102)</f>
        <v>0</v>
      </c>
      <c r="AI14" s="81">
        <f>SUMIF('Cost Breakdowns'!$D$100:$D$102,'SoESCaOMCbIC-capital'!AI$1,'Cost Breakdowns'!$B$100:$B$102)</f>
        <v>0</v>
      </c>
      <c r="AJ14" s="81">
        <f>SUMIF('Cost Breakdowns'!$D$100:$D$102,'SoESCaOMCbIC-capital'!AJ$1,'Cost Breakdowns'!$B$100:$B$102)</f>
        <v>0</v>
      </c>
      <c r="AK14" s="81">
        <f>SUMIF('Cost Breakdowns'!$D$100:$D$102,'SoESCaOMCbIC-capital'!AK$1,'Cost Breakdowns'!$B$100:$B$102)</f>
        <v>0</v>
      </c>
      <c r="AL14" s="81">
        <f>SUMIF('Cost Breakdowns'!$D$100:$D$102,'SoESCaOMCbIC-capital'!AL$1,'Cost Breakdowns'!$B$100:$B$102)</f>
        <v>0.15151515151515152</v>
      </c>
      <c r="AM14" s="81">
        <f>SUMIF('Cost Breakdowns'!$D$100:$D$102,'SoESCaOMCbIC-capital'!AM$1,'Cost Breakdowns'!$B$100:$B$102)</f>
        <v>0</v>
      </c>
      <c r="AN14" s="81">
        <f>SUMIF('Cost Breakdowns'!$D$100:$D$102,'SoESCaOMCbIC-capital'!AN$1,'Cost Breakdowns'!$B$100:$B$102)</f>
        <v>0</v>
      </c>
      <c r="AO14" s="81">
        <f>SUMIF('Cost Breakdowns'!$D$100:$D$102,'SoESCaOMCbIC-capital'!AO$1,'Cost Breakdowns'!$B$100:$B$102)</f>
        <v>0</v>
      </c>
      <c r="AP14" s="81">
        <f>SUMIF('Cost Breakdowns'!$D$100:$D$102,'SoESCaOMCbIC-capital'!AP$1,'Cost Breakdowns'!$B$100:$B$102)</f>
        <v>0</v>
      </c>
      <c r="AQ14" s="81">
        <f>SUMIF('Cost Breakdowns'!$D$100:$D$102,'SoESCaOMCbIC-capital'!AQ$1,'Cost Breakdowns'!$B$100:$B$102)</f>
        <v>0</v>
      </c>
    </row>
    <row r="15" spans="1:43" x14ac:dyDescent="0.25">
      <c r="A15" t="s">
        <v>210</v>
      </c>
      <c r="B15" s="81">
        <f>SUMIF('Cost Breakdowns'!$D$367:$D$380,'SoESCaOMCbIC-capital'!B$1,'Cost Breakdowns'!$B$367:$B$380)</f>
        <v>0</v>
      </c>
      <c r="C15" s="81">
        <f>SUMIF('Cost Breakdowns'!$D$367:$D$380,'SoESCaOMCbIC-capital'!C$1,'Cost Breakdowns'!$B$367:$B$380)</f>
        <v>0</v>
      </c>
      <c r="D15" s="81">
        <f>SUMIF('Cost Breakdowns'!$D$367:$D$380,'SoESCaOMCbIC-capital'!D$1,'Cost Breakdowns'!$B$367:$B$380)</f>
        <v>0</v>
      </c>
      <c r="E15" s="81">
        <f>SUMIF('Cost Breakdowns'!$D$367:$D$380,'SoESCaOMCbIC-capital'!E$1,'Cost Breakdowns'!$B$367:$B$380)</f>
        <v>0</v>
      </c>
      <c r="F15" s="81">
        <f>SUMIF('Cost Breakdowns'!$D$367:$D$380,'SoESCaOMCbIC-capital'!F$1,'Cost Breakdowns'!$B$367:$B$380)</f>
        <v>0</v>
      </c>
      <c r="G15" s="81">
        <f>SUMIF('Cost Breakdowns'!$D$367:$D$380,'SoESCaOMCbIC-capital'!G$1,'Cost Breakdowns'!$B$367:$B$380)</f>
        <v>0</v>
      </c>
      <c r="H15" s="81">
        <f>SUMIF('Cost Breakdowns'!$D$367:$D$380,'SoESCaOMCbIC-capital'!H$1,'Cost Breakdowns'!$B$367:$B$380)</f>
        <v>0</v>
      </c>
      <c r="I15" s="81">
        <f>SUMIF('Cost Breakdowns'!$D$367:$D$380,'SoESCaOMCbIC-capital'!I$1,'Cost Breakdowns'!$B$367:$B$380)</f>
        <v>0</v>
      </c>
      <c r="J15" s="81">
        <f>SUMIF('Cost Breakdowns'!$D$367:$D$380,'SoESCaOMCbIC-capital'!J$1,'Cost Breakdowns'!$B$367:$B$380)</f>
        <v>0</v>
      </c>
      <c r="K15" s="81">
        <f>SUMIF('Cost Breakdowns'!$D$367:$D$380,'SoESCaOMCbIC-capital'!K$1,'Cost Breakdowns'!$B$367:$B$380)</f>
        <v>0</v>
      </c>
      <c r="L15" s="81">
        <f>SUMIF('Cost Breakdowns'!$D$367:$D$380,'SoESCaOMCbIC-capital'!L$1,'Cost Breakdowns'!$B$367:$B$380)</f>
        <v>0</v>
      </c>
      <c r="M15" s="81">
        <f>SUMIF('Cost Breakdowns'!$D$367:$D$380,'SoESCaOMCbIC-capital'!M$1,'Cost Breakdowns'!$B$367:$B$380)</f>
        <v>0</v>
      </c>
      <c r="N15" s="81">
        <f>SUMIF('Cost Breakdowns'!$D$367:$D$380,'SoESCaOMCbIC-capital'!N$1,'Cost Breakdowns'!$B$367:$B$380)</f>
        <v>0</v>
      </c>
      <c r="O15" s="81">
        <f>SUMIF('Cost Breakdowns'!$D$367:$D$380,'SoESCaOMCbIC-capital'!O$1,'Cost Breakdowns'!$B$367:$B$380)</f>
        <v>0</v>
      </c>
      <c r="P15" s="81">
        <f>SUMIF('Cost Breakdowns'!$D$367:$D$380,'SoESCaOMCbIC-capital'!P$1,'Cost Breakdowns'!$B$367:$B$380)</f>
        <v>0</v>
      </c>
      <c r="Q15" s="81">
        <f>SUMIF('Cost Breakdowns'!$D$367:$D$380,'SoESCaOMCbIC-capital'!Q$1,'Cost Breakdowns'!$B$367:$B$380)</f>
        <v>0</v>
      </c>
      <c r="R15" s="81">
        <f>SUMIF('Cost Breakdowns'!$D$367:$D$380,'SoESCaOMCbIC-capital'!R$1,'Cost Breakdowns'!$B$367:$B$380)</f>
        <v>0</v>
      </c>
      <c r="S15" s="81">
        <f>SUMIF('Cost Breakdowns'!$D$367:$D$380,'SoESCaOMCbIC-capital'!S$1,'Cost Breakdowns'!$B$367:$B$380)</f>
        <v>0</v>
      </c>
      <c r="T15" s="81">
        <f>SUMIF('Cost Breakdowns'!$D$367:$D$380,'SoESCaOMCbIC-capital'!T$1,'Cost Breakdowns'!$B$367:$B$380)</f>
        <v>0</v>
      </c>
      <c r="U15" s="81">
        <f>SUMIF('Cost Breakdowns'!$D$367:$D$380,'SoESCaOMCbIC-capital'!U$1,'Cost Breakdowns'!$B$367:$B$380)</f>
        <v>0</v>
      </c>
      <c r="V15" s="81">
        <f>SUMIF('Cost Breakdowns'!$D$367:$D$380,'SoESCaOMCbIC-capital'!V$1,'Cost Breakdowns'!$B$367:$B$380)</f>
        <v>0.50570276670805148</v>
      </c>
      <c r="W15" s="81">
        <f>SUMIF('Cost Breakdowns'!$D$367:$D$380,'SoESCaOMCbIC-capital'!W$1,'Cost Breakdowns'!$B$367:$B$380)</f>
        <v>0</v>
      </c>
      <c r="X15" s="81">
        <f>SUMIF('Cost Breakdowns'!$D$367:$D$380,'SoESCaOMCbIC-capital'!X$1,'Cost Breakdowns'!$B$367:$B$380)</f>
        <v>0</v>
      </c>
      <c r="Y15" s="81">
        <f>SUMIF('Cost Breakdowns'!$D$367:$D$380,'SoESCaOMCbIC-capital'!Y$1,'Cost Breakdowns'!$B$367:$B$380)</f>
        <v>0</v>
      </c>
      <c r="Z15" s="81">
        <f>SUMIF('Cost Breakdowns'!$D$367:$D$380,'SoESCaOMCbIC-capital'!Z$1,'Cost Breakdowns'!$B$367:$B$380)</f>
        <v>0.13104595016362994</v>
      </c>
      <c r="AA15" s="81">
        <f>SUMIF('Cost Breakdowns'!$D$367:$D$380,'SoESCaOMCbIC-capital'!AA$1,'Cost Breakdowns'!$B$367:$B$380)</f>
        <v>0</v>
      </c>
      <c r="AB15" s="81">
        <f>SUMIF('Cost Breakdowns'!$D$367:$D$380,'SoESCaOMCbIC-capital'!AB$1,'Cost Breakdowns'!$B$367:$B$380)</f>
        <v>0</v>
      </c>
      <c r="AC15" s="81">
        <f>SUMIF('Cost Breakdowns'!$D$367:$D$380,'SoESCaOMCbIC-capital'!AC$1,'Cost Breakdowns'!$B$367:$B$380)</f>
        <v>6.4103167610879766E-2</v>
      </c>
      <c r="AD15" s="81">
        <f>SUMIF('Cost Breakdowns'!$D$367:$D$380,'SoESCaOMCbIC-capital'!AD$1,'Cost Breakdowns'!$B$367:$B$380)</f>
        <v>0</v>
      </c>
      <c r="AE15" s="81">
        <f>SUMIF('Cost Breakdowns'!$D$367:$D$380,'SoESCaOMCbIC-capital'!AE$1,'Cost Breakdowns'!$B$367:$B$380)</f>
        <v>0.19943207701162591</v>
      </c>
      <c r="AF15" s="81">
        <f>SUMIF('Cost Breakdowns'!$D$367:$D$380,'SoESCaOMCbIC-capital'!AF$1,'Cost Breakdowns'!$B$367:$B$380)</f>
        <v>0</v>
      </c>
      <c r="AG15" s="81">
        <f>SUMIF('Cost Breakdowns'!$D$367:$D$380,'SoESCaOMCbIC-capital'!AG$1,'Cost Breakdowns'!$B$367:$B$380)</f>
        <v>0</v>
      </c>
      <c r="AH15" s="81">
        <f>SUMIF('Cost Breakdowns'!$D$367:$D$380,'SoESCaOMCbIC-capital'!AH$1,'Cost Breakdowns'!$B$367:$B$380)</f>
        <v>0</v>
      </c>
      <c r="AI15" s="81">
        <f>SUMIF('Cost Breakdowns'!$D$367:$D$380,'SoESCaOMCbIC-capital'!AI$1,'Cost Breakdowns'!$B$367:$B$380)</f>
        <v>0</v>
      </c>
      <c r="AJ15" s="81">
        <f>SUMIF('Cost Breakdowns'!$D$367:$D$380,'SoESCaOMCbIC-capital'!AJ$1,'Cost Breakdowns'!$B$367:$B$380)</f>
        <v>0</v>
      </c>
      <c r="AK15" s="81">
        <f>SUMIF('Cost Breakdowns'!$D$367:$D$380,'SoESCaOMCbIC-capital'!AK$1,'Cost Breakdowns'!$B$367:$B$380)</f>
        <v>0</v>
      </c>
      <c r="AL15" s="81">
        <f>SUMIF('Cost Breakdowns'!$D$367:$D$380,'SoESCaOMCbIC-capital'!AL$1,'Cost Breakdowns'!$B$367:$B$380)</f>
        <v>9.9716038505812954E-2</v>
      </c>
      <c r="AM15" s="81">
        <f>SUMIF('Cost Breakdowns'!$D$367:$D$380,'SoESCaOMCbIC-capital'!AM$1,'Cost Breakdowns'!$B$367:$B$380)</f>
        <v>0</v>
      </c>
      <c r="AN15" s="81">
        <f>SUMIF('Cost Breakdowns'!$D$367:$D$380,'SoESCaOMCbIC-capital'!AN$1,'Cost Breakdowns'!$B$367:$B$380)</f>
        <v>0</v>
      </c>
      <c r="AO15" s="81">
        <f>SUMIF('Cost Breakdowns'!$D$367:$D$380,'SoESCaOMCbIC-capital'!AO$1,'Cost Breakdowns'!$B$367:$B$380)</f>
        <v>0</v>
      </c>
      <c r="AP15" s="81">
        <f>SUMIF('Cost Breakdowns'!$D$367:$D$380,'SoESCaOMCbIC-capital'!AP$1,'Cost Breakdowns'!$B$367:$B$380)</f>
        <v>0</v>
      </c>
      <c r="AQ15" s="81">
        <f>SUMIF('Cost Breakdowns'!$D$367:$D$380,'SoESCaOMCbIC-capital'!AQ$1,'Cost Breakdowns'!$B$367:$B$380)</f>
        <v>0</v>
      </c>
    </row>
    <row r="16" spans="1:43" x14ac:dyDescent="0.25">
      <c r="A16" t="s">
        <v>211</v>
      </c>
      <c r="B16" s="106">
        <f>B$3</f>
        <v>0</v>
      </c>
      <c r="C16" s="106">
        <f t="shared" ref="C16:AQ16" si="2">C$3</f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6.0604166666666646E-2</v>
      </c>
      <c r="W16" s="106">
        <f t="shared" si="2"/>
        <v>0</v>
      </c>
      <c r="X16" s="106">
        <f t="shared" si="2"/>
        <v>0</v>
      </c>
      <c r="Y16" s="106">
        <f t="shared" si="2"/>
        <v>0</v>
      </c>
      <c r="Z16" s="106">
        <f t="shared" si="2"/>
        <v>0.41820000000000018</v>
      </c>
      <c r="AA16" s="106">
        <f t="shared" si="2"/>
        <v>0</v>
      </c>
      <c r="AB16" s="106">
        <f t="shared" si="2"/>
        <v>0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0.52119583333333308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</row>
    <row r="17" spans="1:43" x14ac:dyDescent="0.25">
      <c r="A17" t="s">
        <v>212</v>
      </c>
      <c r="B17" s="106">
        <f>B$3</f>
        <v>0</v>
      </c>
      <c r="C17" s="106">
        <f t="shared" ref="C17:AQ17" si="3">C$3</f>
        <v>0</v>
      </c>
      <c r="D17" s="106">
        <f t="shared" si="3"/>
        <v>0</v>
      </c>
      <c r="E17" s="106">
        <f t="shared" si="3"/>
        <v>0</v>
      </c>
      <c r="F17" s="106">
        <f t="shared" si="3"/>
        <v>0</v>
      </c>
      <c r="G17" s="106">
        <f t="shared" si="3"/>
        <v>0</v>
      </c>
      <c r="H17" s="106">
        <f t="shared" si="3"/>
        <v>0</v>
      </c>
      <c r="I17" s="106">
        <f t="shared" si="3"/>
        <v>0</v>
      </c>
      <c r="J17" s="106">
        <f t="shared" si="3"/>
        <v>0</v>
      </c>
      <c r="K17" s="106">
        <f t="shared" si="3"/>
        <v>0</v>
      </c>
      <c r="L17" s="106">
        <f t="shared" si="3"/>
        <v>0</v>
      </c>
      <c r="M17" s="106">
        <f t="shared" si="3"/>
        <v>0</v>
      </c>
      <c r="N17" s="106">
        <f t="shared" si="3"/>
        <v>0</v>
      </c>
      <c r="O17" s="106">
        <f t="shared" si="3"/>
        <v>0</v>
      </c>
      <c r="P17" s="106">
        <f t="shared" si="3"/>
        <v>0</v>
      </c>
      <c r="Q17" s="106">
        <f t="shared" si="3"/>
        <v>0</v>
      </c>
      <c r="R17" s="106">
        <f t="shared" si="3"/>
        <v>0</v>
      </c>
      <c r="S17" s="106">
        <f t="shared" si="3"/>
        <v>0</v>
      </c>
      <c r="T17" s="106">
        <f t="shared" si="3"/>
        <v>0</v>
      </c>
      <c r="U17" s="106">
        <f t="shared" si="3"/>
        <v>0</v>
      </c>
      <c r="V17" s="106">
        <f t="shared" si="3"/>
        <v>6.0604166666666646E-2</v>
      </c>
      <c r="W17" s="106">
        <f t="shared" si="3"/>
        <v>0</v>
      </c>
      <c r="X17" s="106">
        <f t="shared" si="3"/>
        <v>0</v>
      </c>
      <c r="Y17" s="106">
        <f t="shared" si="3"/>
        <v>0</v>
      </c>
      <c r="Z17" s="106">
        <f t="shared" si="3"/>
        <v>0.41820000000000018</v>
      </c>
      <c r="AA17" s="106">
        <f t="shared" si="3"/>
        <v>0</v>
      </c>
      <c r="AB17" s="106">
        <f t="shared" si="3"/>
        <v>0</v>
      </c>
      <c r="AC17" s="106">
        <f t="shared" si="3"/>
        <v>0</v>
      </c>
      <c r="AD17" s="106">
        <f t="shared" si="3"/>
        <v>0</v>
      </c>
      <c r="AE17" s="106">
        <f t="shared" si="3"/>
        <v>0</v>
      </c>
      <c r="AF17" s="106">
        <f t="shared" si="3"/>
        <v>0</v>
      </c>
      <c r="AG17" s="106">
        <f t="shared" si="3"/>
        <v>0</v>
      </c>
      <c r="AH17" s="106">
        <f t="shared" si="3"/>
        <v>0</v>
      </c>
      <c r="AI17" s="106">
        <f t="shared" si="3"/>
        <v>0</v>
      </c>
      <c r="AJ17" s="106">
        <f t="shared" si="3"/>
        <v>0</v>
      </c>
      <c r="AK17" s="106">
        <f t="shared" si="3"/>
        <v>0</v>
      </c>
      <c r="AL17" s="106">
        <f t="shared" si="3"/>
        <v>0.52119583333333308</v>
      </c>
      <c r="AM17" s="106">
        <f t="shared" si="3"/>
        <v>0</v>
      </c>
      <c r="AN17" s="106">
        <f t="shared" si="3"/>
        <v>0</v>
      </c>
      <c r="AO17" s="106">
        <f t="shared" si="3"/>
        <v>0</v>
      </c>
      <c r="AP17" s="106">
        <f t="shared" si="3"/>
        <v>0</v>
      </c>
      <c r="AQ17" s="106">
        <f t="shared" si="3"/>
        <v>0</v>
      </c>
    </row>
    <row r="18" spans="1:43" x14ac:dyDescent="0.25">
      <c r="A18" t="s">
        <v>213</v>
      </c>
      <c r="B18" s="106">
        <f>B10</f>
        <v>0</v>
      </c>
      <c r="C18" s="106">
        <f t="shared" ref="C18:AQ18" si="4">C10</f>
        <v>0</v>
      </c>
      <c r="D18" s="106">
        <f t="shared" ref="D18" si="5">D10</f>
        <v>0</v>
      </c>
      <c r="E18" s="106">
        <f t="shared" si="4"/>
        <v>0</v>
      </c>
      <c r="F18" s="106">
        <f t="shared" si="4"/>
        <v>0</v>
      </c>
      <c r="G18" s="106">
        <f t="shared" si="4"/>
        <v>0</v>
      </c>
      <c r="H18" s="106">
        <f t="shared" si="4"/>
        <v>0</v>
      </c>
      <c r="I18" s="106">
        <f t="shared" si="4"/>
        <v>0</v>
      </c>
      <c r="J18" s="106">
        <f t="shared" si="4"/>
        <v>0</v>
      </c>
      <c r="K18" s="106">
        <f t="shared" si="4"/>
        <v>0</v>
      </c>
      <c r="L18" s="106">
        <f t="shared" si="4"/>
        <v>0</v>
      </c>
      <c r="M18" s="106">
        <f t="shared" ref="M18" si="6">M10</f>
        <v>0</v>
      </c>
      <c r="N18" s="106">
        <f t="shared" si="4"/>
        <v>0</v>
      </c>
      <c r="O18" s="106">
        <f t="shared" si="4"/>
        <v>0</v>
      </c>
      <c r="P18" s="106">
        <f t="shared" ref="P18" si="7">P10</f>
        <v>0</v>
      </c>
      <c r="Q18" s="106">
        <f t="shared" si="4"/>
        <v>0</v>
      </c>
      <c r="R18" s="106">
        <f t="shared" ref="R18" si="8">R10</f>
        <v>0</v>
      </c>
      <c r="S18" s="106">
        <f t="shared" si="4"/>
        <v>0</v>
      </c>
      <c r="T18" s="106">
        <f t="shared" si="4"/>
        <v>0</v>
      </c>
      <c r="U18" s="106">
        <f t="shared" si="4"/>
        <v>0</v>
      </c>
      <c r="V18" s="106">
        <f t="shared" si="4"/>
        <v>0</v>
      </c>
      <c r="W18" s="106">
        <f t="shared" si="4"/>
        <v>0</v>
      </c>
      <c r="X18" s="106">
        <f t="shared" si="4"/>
        <v>0</v>
      </c>
      <c r="Y18" s="106">
        <f t="shared" si="4"/>
        <v>0</v>
      </c>
      <c r="Z18" s="106">
        <f t="shared" si="4"/>
        <v>1</v>
      </c>
      <c r="AA18" s="106">
        <f t="shared" ref="AA18" si="9">AA10</f>
        <v>0</v>
      </c>
      <c r="AB18" s="106">
        <f t="shared" ref="AB18" si="10">AB10</f>
        <v>0</v>
      </c>
      <c r="AC18" s="106">
        <f t="shared" si="4"/>
        <v>0</v>
      </c>
      <c r="AD18" s="106">
        <f t="shared" si="4"/>
        <v>0</v>
      </c>
      <c r="AE18" s="106">
        <f t="shared" si="4"/>
        <v>0</v>
      </c>
      <c r="AF18" s="106">
        <f t="shared" si="4"/>
        <v>0</v>
      </c>
      <c r="AG18" s="106">
        <f t="shared" si="4"/>
        <v>0</v>
      </c>
      <c r="AH18" s="106">
        <f t="shared" si="4"/>
        <v>0</v>
      </c>
      <c r="AI18" s="106">
        <f t="shared" si="4"/>
        <v>0</v>
      </c>
      <c r="AJ18" s="106">
        <f t="shared" si="4"/>
        <v>0</v>
      </c>
      <c r="AK18" s="106">
        <f t="shared" si="4"/>
        <v>0</v>
      </c>
      <c r="AL18" s="106">
        <f t="shared" si="4"/>
        <v>0</v>
      </c>
      <c r="AM18" s="106">
        <f t="shared" si="4"/>
        <v>0</v>
      </c>
      <c r="AN18" s="106">
        <f t="shared" si="4"/>
        <v>0</v>
      </c>
      <c r="AO18" s="106">
        <f t="shared" si="4"/>
        <v>0</v>
      </c>
      <c r="AP18" s="106">
        <f t="shared" si="4"/>
        <v>0</v>
      </c>
      <c r="AQ18" s="106">
        <f t="shared" si="4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2060"/>
  </sheetPr>
  <dimension ref="A1:AQ18"/>
  <sheetViews>
    <sheetView workbookViewId="0"/>
  </sheetViews>
  <sheetFormatPr defaultRowHeight="15" x14ac:dyDescent="0.25"/>
  <cols>
    <col min="1" max="1" width="27.42578125" customWidth="1"/>
    <col min="2" max="2" width="10.5703125" bestFit="1" customWidth="1"/>
    <col min="3" max="3" width="9.7109375" bestFit="1" customWidth="1"/>
    <col min="4" max="4" width="9.7109375" customWidth="1"/>
    <col min="5" max="5" width="9.7109375" bestFit="1" customWidth="1"/>
    <col min="6" max="6" width="6.7109375" bestFit="1" customWidth="1"/>
    <col min="7" max="8" width="9.7109375" bestFit="1" customWidth="1"/>
    <col min="9" max="9" width="6.7109375" bestFit="1" customWidth="1"/>
    <col min="10" max="10" width="9.7109375" bestFit="1" customWidth="1"/>
    <col min="11" max="11" width="6.7109375" bestFit="1" customWidth="1"/>
    <col min="12" max="12" width="9.7109375" bestFit="1" customWidth="1"/>
    <col min="13" max="24" width="8.28515625" customWidth="1"/>
    <col min="25" max="26" width="9.7109375" bestFit="1" customWidth="1"/>
    <col min="27" max="28" width="9.7109375" customWidth="1"/>
    <col min="29" max="33" width="9.7109375" bestFit="1" customWidth="1"/>
    <col min="34" max="34" width="6.7109375" bestFit="1" customWidth="1"/>
    <col min="35" max="36" width="9.7109375" bestFit="1" customWidth="1"/>
    <col min="37" max="37" width="6.7109375" bestFit="1" customWidth="1"/>
    <col min="38" max="38" width="9.7109375" bestFit="1" customWidth="1"/>
    <col min="39" max="40" width="6.7109375" bestFit="1" customWidth="1"/>
    <col min="41" max="43" width="9.7109375" bestFit="1" customWidth="1"/>
  </cols>
  <sheetData>
    <row r="1" spans="1:43" x14ac:dyDescent="0.25">
      <c r="A1" s="151" t="s">
        <v>471</v>
      </c>
      <c r="B1" s="119" t="s">
        <v>163</v>
      </c>
      <c r="C1" s="119" t="s">
        <v>432</v>
      </c>
      <c r="D1" s="119" t="s">
        <v>431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425</v>
      </c>
      <c r="M1" s="119" t="s">
        <v>426</v>
      </c>
      <c r="N1" s="119" t="s">
        <v>171</v>
      </c>
      <c r="O1" s="119" t="s">
        <v>433</v>
      </c>
      <c r="P1" s="119" t="s">
        <v>434</v>
      </c>
      <c r="Q1" s="119" t="s">
        <v>435</v>
      </c>
      <c r="R1" s="119" t="s">
        <v>436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437</v>
      </c>
      <c r="AA1" s="119" t="s">
        <v>438</v>
      </c>
      <c r="AB1" s="119" t="s">
        <v>439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25">
      <c r="A2" t="s">
        <v>199</v>
      </c>
      <c r="B2" s="81">
        <f>SUMIF('Cost Breakdowns'!$D$105:$D$107,'SoESCaOMCbIC-capital'!B$1,'Cost Breakdowns'!$B$105:$B$107)</f>
        <v>0</v>
      </c>
      <c r="C2" s="81">
        <f>SUMIF('Cost Breakdowns'!$D$105:$D$107,'SoESCaOMCbIC-capital'!C$1,'Cost Breakdowns'!$B$105:$B$107)</f>
        <v>0</v>
      </c>
      <c r="D2" s="81">
        <f>SUMIF('Cost Breakdowns'!$D$105:$D$107,'SoESCaOMCbIC-capital'!D$1,'Cost Breakdowns'!$B$105:$B$107)</f>
        <v>0</v>
      </c>
      <c r="E2" s="81">
        <f>SUMIF('Cost Breakdowns'!$D$105:$D$107,'SoESCaOMCbIC-capital'!E$1,'Cost Breakdowns'!$B$105:$B$107)</f>
        <v>0</v>
      </c>
      <c r="F2" s="81">
        <f>SUMIF('Cost Breakdowns'!$D$105:$D$107,'SoESCaOMCbIC-capital'!F$1,'Cost Breakdowns'!$B$105:$B$107)</f>
        <v>0</v>
      </c>
      <c r="G2" s="81">
        <f>SUMIF('Cost Breakdowns'!$D$105:$D$107,'SoESCaOMCbIC-capital'!G$1,'Cost Breakdowns'!$B$105:$B$107)</f>
        <v>0</v>
      </c>
      <c r="H2" s="81">
        <f>SUMIF('Cost Breakdowns'!$D$105:$D$107,'SoESCaOMCbIC-capital'!H$1,'Cost Breakdowns'!$B$105:$B$107)</f>
        <v>0</v>
      </c>
      <c r="I2" s="81">
        <f>SUMIF('Cost Breakdowns'!$D$105:$D$107,'SoESCaOMCbIC-capital'!I$1,'Cost Breakdowns'!$B$105:$B$107)</f>
        <v>0</v>
      </c>
      <c r="J2" s="81">
        <f>SUMIF('Cost Breakdowns'!$D$105:$D$107,'SoESCaOMCbIC-capital'!J$1,'Cost Breakdowns'!$B$105:$B$107)</f>
        <v>0</v>
      </c>
      <c r="K2" s="81">
        <f>SUMIF('Cost Breakdowns'!$D$105:$D$107,'SoESCaOMCbIC-capital'!K$1,'Cost Breakdowns'!$B$105:$B$107)</f>
        <v>0</v>
      </c>
      <c r="L2" s="81">
        <f>SUMIF('Cost Breakdowns'!$D$105:$D$107,'SoESCaOMCbIC-capital'!L$1,'Cost Breakdowns'!$B$105:$B$107)</f>
        <v>0.16393442622950818</v>
      </c>
      <c r="M2" s="81">
        <f>SUMIF('Cost Breakdowns'!$D$105:$D$107,'SoESCaOMCbIC-capital'!M$1,'Cost Breakdowns'!$B$105:$B$107)</f>
        <v>0</v>
      </c>
      <c r="N2" s="81">
        <f>SUMIF('Cost Breakdowns'!$D$105:$D$107,'SoESCaOMCbIC-capital'!N$1,'Cost Breakdowns'!$B$105:$B$107)</f>
        <v>0</v>
      </c>
      <c r="O2" s="81">
        <f>SUMIF('Cost Breakdowns'!$D$105:$D$107,'SoESCaOMCbIC-capital'!O$1,'Cost Breakdowns'!$B$105:$B$107)</f>
        <v>0</v>
      </c>
      <c r="P2" s="81">
        <f>SUMIF('Cost Breakdowns'!$D$105:$D$107,'SoESCaOMCbIC-capital'!P$1,'Cost Breakdowns'!$B$105:$B$107)</f>
        <v>0</v>
      </c>
      <c r="Q2" s="81">
        <f>SUMIF('Cost Breakdowns'!$D$105:$D$107,'SoESCaOMCbIC-capital'!Q$1,'Cost Breakdowns'!$B$105:$B$107)</f>
        <v>0</v>
      </c>
      <c r="R2" s="81">
        <f>SUMIF('Cost Breakdowns'!$D$105:$D$107,'SoESCaOMCbIC-capital'!R$1,'Cost Breakdowns'!$B$105:$B$107)</f>
        <v>0</v>
      </c>
      <c r="S2" s="81">
        <f>SUMIF('Cost Breakdowns'!$D$105:$D$107,'SoESCaOMCbIC-capital'!S$1,'Cost Breakdowns'!$B$105:$B$107)</f>
        <v>0</v>
      </c>
      <c r="T2" s="81">
        <f>SUMIF('Cost Breakdowns'!$D$105:$D$107,'SoESCaOMCbIC-capital'!T$1,'Cost Breakdowns'!$B$105:$B$107)</f>
        <v>0</v>
      </c>
      <c r="U2" s="81">
        <f>SUMIF('Cost Breakdowns'!$D$105:$D$107,'SoESCaOMCbIC-capital'!U$1,'Cost Breakdowns'!$B$105:$B$107)</f>
        <v>0</v>
      </c>
      <c r="V2" s="81">
        <f>SUMIF('Cost Breakdowns'!$D$105:$D$107,'SoESCaOMCbIC-capital'!V$1,'Cost Breakdowns'!$B$105:$B$107)</f>
        <v>0</v>
      </c>
      <c r="W2" s="81">
        <f>SUMIF('Cost Breakdowns'!$D$105:$D$107,'SoESCaOMCbIC-capital'!W$1,'Cost Breakdowns'!$B$105:$B$107)</f>
        <v>0</v>
      </c>
      <c r="X2" s="81">
        <f>SUMIF('Cost Breakdowns'!$D$105:$D$107,'SoESCaOMCbIC-capital'!X$1,'Cost Breakdowns'!$B$105:$B$107)</f>
        <v>0</v>
      </c>
      <c r="Y2" s="81">
        <f>SUMIF('Cost Breakdowns'!$D$105:$D$107,'SoESCaOMCbIC-capital'!Y$1,'Cost Breakdowns'!$B$105:$B$107)</f>
        <v>0</v>
      </c>
      <c r="Z2" s="81">
        <f>SUMIF('Cost Breakdowns'!$D$105:$D$107,'SoESCaOMCbIC-capital'!Z$1,'Cost Breakdowns'!$B$105:$B$107)</f>
        <v>0</v>
      </c>
      <c r="AA2" s="81">
        <f>SUMIF('Cost Breakdowns'!$D$105:$D$107,'SoESCaOMCbIC-capital'!AA$1,'Cost Breakdowns'!$B$105:$B$107)</f>
        <v>0</v>
      </c>
      <c r="AB2" s="81">
        <f>SUMIF('Cost Breakdowns'!$D$105:$D$107,'SoESCaOMCbIC-capital'!AB$1,'Cost Breakdowns'!$B$105:$B$107)</f>
        <v>0.76502732240437155</v>
      </c>
      <c r="AC2" s="81">
        <f>SUMIF('Cost Breakdowns'!$D$105:$D$107,'SoESCaOMCbIC-capital'!AC$1,'Cost Breakdowns'!$B$105:$B$107)</f>
        <v>0</v>
      </c>
      <c r="AD2" s="81">
        <f>SUMIF('Cost Breakdowns'!$D$105:$D$107,'SoESCaOMCbIC-capital'!AD$1,'Cost Breakdowns'!$B$105:$B$107)</f>
        <v>0</v>
      </c>
      <c r="AE2" s="81">
        <f>SUMIF('Cost Breakdowns'!$D$105:$D$107,'SoESCaOMCbIC-capital'!AE$1,'Cost Breakdowns'!$B$105:$B$107)</f>
        <v>0</v>
      </c>
      <c r="AF2" s="81">
        <f>SUMIF('Cost Breakdowns'!$D$105:$D$107,'SoESCaOMCbIC-capital'!AF$1,'Cost Breakdowns'!$B$105:$B$107)</f>
        <v>0</v>
      </c>
      <c r="AG2" s="81">
        <f>SUMIF('Cost Breakdowns'!$D$105:$D$107,'SoESCaOMCbIC-capital'!AG$1,'Cost Breakdowns'!$B$105:$B$107)</f>
        <v>0</v>
      </c>
      <c r="AH2" s="81">
        <f>SUMIF('Cost Breakdowns'!$D$105:$D$107,'SoESCaOMCbIC-capital'!AH$1,'Cost Breakdowns'!$B$105:$B$107)</f>
        <v>0</v>
      </c>
      <c r="AI2" s="81">
        <f>SUMIF('Cost Breakdowns'!$D$105:$D$107,'SoESCaOMCbIC-capital'!AI$1,'Cost Breakdowns'!$B$105:$B$107)</f>
        <v>0</v>
      </c>
      <c r="AJ2" s="81">
        <f>SUMIF('Cost Breakdowns'!$D$105:$D$107,'SoESCaOMCbIC-capital'!AJ$1,'Cost Breakdowns'!$B$105:$B$107)</f>
        <v>0</v>
      </c>
      <c r="AK2" s="81">
        <f>SUMIF('Cost Breakdowns'!$D$105:$D$107,'SoESCaOMCbIC-capital'!AK$1,'Cost Breakdowns'!$B$105:$B$107)</f>
        <v>0</v>
      </c>
      <c r="AL2" s="81">
        <f>SUMIF('Cost Breakdowns'!$D$105:$D$107,'SoESCaOMCbIC-capital'!AL$1,'Cost Breakdowns'!$B$105:$B$107)</f>
        <v>7.1038251366120214E-2</v>
      </c>
      <c r="AM2" s="81">
        <f>SUMIF('Cost Breakdowns'!$D$105:$D$107,'SoESCaOMCbIC-capital'!AM$1,'Cost Breakdowns'!$B$105:$B$107)</f>
        <v>0</v>
      </c>
      <c r="AN2" s="81">
        <f>SUMIF('Cost Breakdowns'!$D$105:$D$107,'SoESCaOMCbIC-capital'!AN$1,'Cost Breakdowns'!$B$105:$B$107)</f>
        <v>0</v>
      </c>
      <c r="AO2" s="81">
        <f>SUMIF('Cost Breakdowns'!$D$105:$D$107,'SoESCaOMCbIC-capital'!AO$1,'Cost Breakdowns'!$B$105:$B$107)</f>
        <v>0</v>
      </c>
      <c r="AP2" s="81">
        <f>SUMIF('Cost Breakdowns'!$D$105:$D$107,'SoESCaOMCbIC-capital'!AP$1,'Cost Breakdowns'!$B$105:$B$107)</f>
        <v>0</v>
      </c>
      <c r="AQ2" s="81">
        <f>SUMIF('Cost Breakdowns'!$D$105:$D$107,'SoESCaOMCbIC-capital'!AQ$1,'Cost Breakdowns'!$B$105:$B$107)</f>
        <v>0</v>
      </c>
    </row>
    <row r="3" spans="1:43" x14ac:dyDescent="0.25">
      <c r="A3" t="s">
        <v>469</v>
      </c>
      <c r="B3" s="81">
        <f>SUMIF('Cost Breakdowns'!$D$140:$D$142,'SoESCaOMCbIC-capital'!B$1,'Cost Breakdowns'!$B$140:$B$142)</f>
        <v>0</v>
      </c>
      <c r="C3" s="81">
        <f>SUMIF('Cost Breakdowns'!$D$140:$D$142,'SoESCaOMCbIC-capital'!C$1,'Cost Breakdowns'!$B$140:$B$142)</f>
        <v>0</v>
      </c>
      <c r="D3" s="81">
        <f>SUMIF('Cost Breakdowns'!$D$140:$D$142,'SoESCaOMCbIC-capital'!D$1,'Cost Breakdowns'!$B$140:$B$142)</f>
        <v>0</v>
      </c>
      <c r="E3" s="81">
        <f>SUMIF('Cost Breakdowns'!$D$140:$D$142,'SoESCaOMCbIC-capital'!E$1,'Cost Breakdowns'!$B$140:$B$142)</f>
        <v>0</v>
      </c>
      <c r="F3" s="81">
        <f>SUMIF('Cost Breakdowns'!$D$140:$D$142,'SoESCaOMCbIC-capital'!F$1,'Cost Breakdowns'!$B$140:$B$142)</f>
        <v>0</v>
      </c>
      <c r="G3" s="81">
        <f>SUMIF('Cost Breakdowns'!$D$140:$D$142,'SoESCaOMCbIC-capital'!G$1,'Cost Breakdowns'!$B$140:$B$142)</f>
        <v>0</v>
      </c>
      <c r="H3" s="81">
        <f>SUMIF('Cost Breakdowns'!$D$140:$D$142,'SoESCaOMCbIC-capital'!H$1,'Cost Breakdowns'!$B$140:$B$142)</f>
        <v>0</v>
      </c>
      <c r="I3" s="81">
        <f>SUMIF('Cost Breakdowns'!$D$140:$D$142,'SoESCaOMCbIC-capital'!I$1,'Cost Breakdowns'!$B$140:$B$142)</f>
        <v>0</v>
      </c>
      <c r="J3" s="81">
        <f>SUMIF('Cost Breakdowns'!$D$140:$D$142,'SoESCaOMCbIC-capital'!J$1,'Cost Breakdowns'!$B$140:$B$142)</f>
        <v>0</v>
      </c>
      <c r="K3" s="81">
        <f>SUMIF('Cost Breakdowns'!$D$140:$D$142,'SoESCaOMCbIC-capital'!K$1,'Cost Breakdowns'!$B$140:$B$142)</f>
        <v>0</v>
      </c>
      <c r="L3" s="81">
        <f>SUMIF('Cost Breakdowns'!$D$140:$D$142,'SoESCaOMCbIC-capital'!L$1,'Cost Breakdowns'!$B$140:$B$142)</f>
        <v>0.10344827586206895</v>
      </c>
      <c r="M3" s="81">
        <f>SUMIF('Cost Breakdowns'!$D$140:$D$142,'SoESCaOMCbIC-capital'!M$1,'Cost Breakdowns'!$B$140:$B$142)</f>
        <v>0</v>
      </c>
      <c r="N3" s="81">
        <f>SUMIF('Cost Breakdowns'!$D$140:$D$142,'SoESCaOMCbIC-capital'!N$1,'Cost Breakdowns'!$B$140:$B$142)</f>
        <v>0</v>
      </c>
      <c r="O3" s="81">
        <f>SUMIF('Cost Breakdowns'!$D$140:$D$142,'SoESCaOMCbIC-capital'!O$1,'Cost Breakdowns'!$B$140:$B$142)</f>
        <v>0</v>
      </c>
      <c r="P3" s="81">
        <f>SUMIF('Cost Breakdowns'!$D$140:$D$142,'SoESCaOMCbIC-capital'!P$1,'Cost Breakdowns'!$B$140:$B$142)</f>
        <v>0</v>
      </c>
      <c r="Q3" s="81">
        <f>SUMIF('Cost Breakdowns'!$D$140:$D$142,'SoESCaOMCbIC-capital'!Q$1,'Cost Breakdowns'!$B$140:$B$142)</f>
        <v>0</v>
      </c>
      <c r="R3" s="81">
        <f>SUMIF('Cost Breakdowns'!$D$140:$D$142,'SoESCaOMCbIC-capital'!R$1,'Cost Breakdowns'!$B$140:$B$142)</f>
        <v>0</v>
      </c>
      <c r="S3" s="81">
        <f>SUMIF('Cost Breakdowns'!$D$140:$D$142,'SoESCaOMCbIC-capital'!S$1,'Cost Breakdowns'!$B$140:$B$142)</f>
        <v>0</v>
      </c>
      <c r="T3" s="81">
        <f>SUMIF('Cost Breakdowns'!$D$140:$D$142,'SoESCaOMCbIC-capital'!T$1,'Cost Breakdowns'!$B$140:$B$142)</f>
        <v>0</v>
      </c>
      <c r="U3" s="81">
        <f>SUMIF('Cost Breakdowns'!$D$140:$D$142,'SoESCaOMCbIC-capital'!U$1,'Cost Breakdowns'!$B$140:$B$142)</f>
        <v>0</v>
      </c>
      <c r="V3" s="81">
        <f>SUMIF('Cost Breakdowns'!$D$140:$D$142,'SoESCaOMCbIC-capital'!V$1,'Cost Breakdowns'!$B$140:$B$142)</f>
        <v>0</v>
      </c>
      <c r="W3" s="81">
        <f>SUMIF('Cost Breakdowns'!$D$140:$D$142,'SoESCaOMCbIC-capital'!W$1,'Cost Breakdowns'!$B$140:$B$142)</f>
        <v>0</v>
      </c>
      <c r="X3" s="81">
        <f>SUMIF('Cost Breakdowns'!$D$140:$D$142,'SoESCaOMCbIC-capital'!X$1,'Cost Breakdowns'!$B$140:$B$142)</f>
        <v>0</v>
      </c>
      <c r="Y3" s="81">
        <f>SUMIF('Cost Breakdowns'!$D$140:$D$142,'SoESCaOMCbIC-capital'!Y$1,'Cost Breakdowns'!$B$140:$B$142)</f>
        <v>0.84482758620689657</v>
      </c>
      <c r="Z3" s="81">
        <f>SUMIF('Cost Breakdowns'!$D$140:$D$142,'SoESCaOMCbIC-capital'!Z$1,'Cost Breakdowns'!$B$140:$B$142)</f>
        <v>0</v>
      </c>
      <c r="AA3" s="81">
        <f>SUMIF('Cost Breakdowns'!$D$140:$D$142,'SoESCaOMCbIC-capital'!AA$1,'Cost Breakdowns'!$B$140:$B$142)</f>
        <v>0</v>
      </c>
      <c r="AB3" s="81">
        <f>SUMIF('Cost Breakdowns'!$D$140:$D$142,'SoESCaOMCbIC-capital'!AB$1,'Cost Breakdowns'!$B$140:$B$142)</f>
        <v>5.1724137931034475E-2</v>
      </c>
      <c r="AC3" s="81">
        <f>SUMIF('Cost Breakdowns'!$D$140:$D$142,'SoESCaOMCbIC-capital'!AC$1,'Cost Breakdowns'!$B$140:$B$142)</f>
        <v>0</v>
      </c>
      <c r="AD3" s="81">
        <f>SUMIF('Cost Breakdowns'!$D$140:$D$142,'SoESCaOMCbIC-capital'!AD$1,'Cost Breakdowns'!$B$140:$B$142)</f>
        <v>0</v>
      </c>
      <c r="AE3" s="81">
        <f>SUMIF('Cost Breakdowns'!$D$140:$D$142,'SoESCaOMCbIC-capital'!AE$1,'Cost Breakdowns'!$B$140:$B$142)</f>
        <v>0</v>
      </c>
      <c r="AF3" s="81">
        <f>SUMIF('Cost Breakdowns'!$D$140:$D$142,'SoESCaOMCbIC-capital'!AF$1,'Cost Breakdowns'!$B$140:$B$142)</f>
        <v>0</v>
      </c>
      <c r="AG3" s="81">
        <f>SUMIF('Cost Breakdowns'!$D$140:$D$142,'SoESCaOMCbIC-capital'!AG$1,'Cost Breakdowns'!$B$140:$B$142)</f>
        <v>0</v>
      </c>
      <c r="AH3" s="81">
        <f>SUMIF('Cost Breakdowns'!$D$140:$D$142,'SoESCaOMCbIC-capital'!AH$1,'Cost Breakdowns'!$B$140:$B$142)</f>
        <v>0</v>
      </c>
      <c r="AI3" s="81">
        <f>SUMIF('Cost Breakdowns'!$D$140:$D$142,'SoESCaOMCbIC-capital'!AI$1,'Cost Breakdowns'!$B$140:$B$142)</f>
        <v>0</v>
      </c>
      <c r="AJ3" s="81">
        <f>SUMIF('Cost Breakdowns'!$D$140:$D$142,'SoESCaOMCbIC-capital'!AJ$1,'Cost Breakdowns'!$B$140:$B$142)</f>
        <v>0</v>
      </c>
      <c r="AK3" s="81">
        <f>SUMIF('Cost Breakdowns'!$D$140:$D$142,'SoESCaOMCbIC-capital'!AK$1,'Cost Breakdowns'!$B$140:$B$142)</f>
        <v>0</v>
      </c>
      <c r="AL3" s="81">
        <f>SUMIF('Cost Breakdowns'!$D$140:$D$142,'SoESCaOMCbIC-capital'!AL$1,'Cost Breakdowns'!$B$140:$B$142)</f>
        <v>0</v>
      </c>
      <c r="AM3" s="81">
        <f>SUMIF('Cost Breakdowns'!$D$140:$D$142,'SoESCaOMCbIC-capital'!AM$1,'Cost Breakdowns'!$B$140:$B$142)</f>
        <v>0</v>
      </c>
      <c r="AN3" s="81">
        <f>SUMIF('Cost Breakdowns'!$D$140:$D$142,'SoESCaOMCbIC-capital'!AN$1,'Cost Breakdowns'!$B$140:$B$142)</f>
        <v>0</v>
      </c>
      <c r="AO3" s="81">
        <f>SUMIF('Cost Breakdowns'!$D$140:$D$142,'SoESCaOMCbIC-capital'!AO$1,'Cost Breakdowns'!$B$140:$B$142)</f>
        <v>0</v>
      </c>
      <c r="AP3" s="81">
        <f>SUMIF('Cost Breakdowns'!$D$140:$D$142,'SoESCaOMCbIC-capital'!AP$1,'Cost Breakdowns'!$B$140:$B$142)</f>
        <v>0</v>
      </c>
      <c r="AQ3" s="81">
        <f>SUMIF('Cost Breakdowns'!$D$140:$D$142,'SoESCaOMCbIC-capital'!AQ$1,'Cost Breakdowns'!$B$140:$B$142)</f>
        <v>0</v>
      </c>
    </row>
    <row r="4" spans="1:43" x14ac:dyDescent="0.25">
      <c r="A4" t="s">
        <v>470</v>
      </c>
      <c r="B4" s="106">
        <f>B$3</f>
        <v>0</v>
      </c>
      <c r="C4" s="106">
        <f t="shared" ref="C4:AQ4" si="0">C$3</f>
        <v>0</v>
      </c>
      <c r="D4" s="106">
        <f t="shared" si="0"/>
        <v>0</v>
      </c>
      <c r="E4" s="106">
        <f t="shared" si="0"/>
        <v>0</v>
      </c>
      <c r="F4" s="106">
        <f t="shared" si="0"/>
        <v>0</v>
      </c>
      <c r="G4" s="106">
        <f t="shared" si="0"/>
        <v>0</v>
      </c>
      <c r="H4" s="106">
        <f t="shared" si="0"/>
        <v>0</v>
      </c>
      <c r="I4" s="106">
        <f t="shared" si="0"/>
        <v>0</v>
      </c>
      <c r="J4" s="106">
        <f t="shared" si="0"/>
        <v>0</v>
      </c>
      <c r="K4" s="106">
        <f t="shared" si="0"/>
        <v>0</v>
      </c>
      <c r="L4" s="106">
        <f t="shared" si="0"/>
        <v>0.10344827586206895</v>
      </c>
      <c r="M4" s="106">
        <f t="shared" si="0"/>
        <v>0</v>
      </c>
      <c r="N4" s="106">
        <f t="shared" si="0"/>
        <v>0</v>
      </c>
      <c r="O4" s="106">
        <f t="shared" si="0"/>
        <v>0</v>
      </c>
      <c r="P4" s="106">
        <f t="shared" si="0"/>
        <v>0</v>
      </c>
      <c r="Q4" s="106">
        <f t="shared" si="0"/>
        <v>0</v>
      </c>
      <c r="R4" s="106">
        <f t="shared" si="0"/>
        <v>0</v>
      </c>
      <c r="S4" s="106">
        <f t="shared" si="0"/>
        <v>0</v>
      </c>
      <c r="T4" s="106">
        <f t="shared" si="0"/>
        <v>0</v>
      </c>
      <c r="U4" s="106">
        <f t="shared" si="0"/>
        <v>0</v>
      </c>
      <c r="V4" s="106">
        <f t="shared" si="0"/>
        <v>0</v>
      </c>
      <c r="W4" s="106">
        <f t="shared" si="0"/>
        <v>0</v>
      </c>
      <c r="X4" s="106">
        <f t="shared" si="0"/>
        <v>0</v>
      </c>
      <c r="Y4" s="106">
        <f t="shared" si="0"/>
        <v>0.84482758620689657</v>
      </c>
      <c r="Z4" s="106">
        <f t="shared" si="0"/>
        <v>0</v>
      </c>
      <c r="AA4" s="106">
        <f t="shared" si="0"/>
        <v>0</v>
      </c>
      <c r="AB4" s="106">
        <f t="shared" si="0"/>
        <v>5.1724137931034475E-2</v>
      </c>
      <c r="AC4" s="106">
        <f t="shared" si="0"/>
        <v>0</v>
      </c>
      <c r="AD4" s="106">
        <f t="shared" si="0"/>
        <v>0</v>
      </c>
      <c r="AE4" s="106">
        <f t="shared" si="0"/>
        <v>0</v>
      </c>
      <c r="AF4" s="106">
        <f t="shared" si="0"/>
        <v>0</v>
      </c>
      <c r="AG4" s="106">
        <f t="shared" si="0"/>
        <v>0</v>
      </c>
      <c r="AH4" s="106">
        <f t="shared" si="0"/>
        <v>0</v>
      </c>
      <c r="AI4" s="106">
        <f t="shared" si="0"/>
        <v>0</v>
      </c>
      <c r="AJ4" s="106">
        <f t="shared" si="0"/>
        <v>0</v>
      </c>
      <c r="AK4" s="106">
        <f t="shared" si="0"/>
        <v>0</v>
      </c>
      <c r="AL4" s="106">
        <f t="shared" si="0"/>
        <v>0</v>
      </c>
      <c r="AM4" s="106">
        <f t="shared" si="0"/>
        <v>0</v>
      </c>
      <c r="AN4" s="106">
        <f t="shared" si="0"/>
        <v>0</v>
      </c>
      <c r="AO4" s="106">
        <f t="shared" si="0"/>
        <v>0</v>
      </c>
      <c r="AP4" s="106">
        <f t="shared" si="0"/>
        <v>0</v>
      </c>
      <c r="AQ4" s="106">
        <f t="shared" si="0"/>
        <v>0</v>
      </c>
    </row>
    <row r="5" spans="1:43" x14ac:dyDescent="0.25">
      <c r="A5" t="s">
        <v>200</v>
      </c>
      <c r="B5" s="81">
        <f>SUMIF('Cost Breakdowns'!$D$162:$D$162,'SoESCaOMCbIC-capital'!B$1,'Cost Breakdowns'!$B$162:$B$162)</f>
        <v>0</v>
      </c>
      <c r="C5" s="81">
        <f>SUMIF('Cost Breakdowns'!$D$162:$D$162,'SoESCaOMCbIC-capital'!C$1,'Cost Breakdowns'!$B$162:$B$162)</f>
        <v>0</v>
      </c>
      <c r="D5" s="81">
        <f>SUMIF('Cost Breakdowns'!$D$162:$D$162,'SoESCaOMCbIC-capital'!D$1,'Cost Breakdowns'!$B$162:$B$162)</f>
        <v>0</v>
      </c>
      <c r="E5" s="81">
        <f>SUMIF('Cost Breakdowns'!$D$162:$D$162,'SoESCaOMCbIC-capital'!E$1,'Cost Breakdowns'!$B$162:$B$162)</f>
        <v>0</v>
      </c>
      <c r="F5" s="81">
        <f>SUMIF('Cost Breakdowns'!$D$162:$D$162,'SoESCaOMCbIC-capital'!F$1,'Cost Breakdowns'!$B$162:$B$162)</f>
        <v>0</v>
      </c>
      <c r="G5" s="81">
        <f>SUMIF('Cost Breakdowns'!$D$162:$D$162,'SoESCaOMCbIC-capital'!G$1,'Cost Breakdowns'!$B$162:$B$162)</f>
        <v>0</v>
      </c>
      <c r="H5" s="81">
        <f>SUMIF('Cost Breakdowns'!$D$162:$D$162,'SoESCaOMCbIC-capital'!H$1,'Cost Breakdowns'!$B$162:$B$162)</f>
        <v>0</v>
      </c>
      <c r="I5" s="81">
        <f>SUMIF('Cost Breakdowns'!$D$162:$D$162,'SoESCaOMCbIC-capital'!I$1,'Cost Breakdowns'!$B$162:$B$162)</f>
        <v>0</v>
      </c>
      <c r="J5" s="81">
        <f>SUMIF('Cost Breakdowns'!$D$162:$D$162,'SoESCaOMCbIC-capital'!J$1,'Cost Breakdowns'!$B$162:$B$162)</f>
        <v>0</v>
      </c>
      <c r="K5" s="81">
        <f>SUMIF('Cost Breakdowns'!$D$162:$D$162,'SoESCaOMCbIC-capital'!K$1,'Cost Breakdowns'!$B$162:$B$162)</f>
        <v>0</v>
      </c>
      <c r="L5" s="81">
        <f>SUMIF('Cost Breakdowns'!$D$162:$D$162,'SoESCaOMCbIC-capital'!L$1,'Cost Breakdowns'!$B$162:$B$162)</f>
        <v>0</v>
      </c>
      <c r="M5" s="81">
        <f>SUMIF('Cost Breakdowns'!$D$162:$D$162,'SoESCaOMCbIC-capital'!M$1,'Cost Breakdowns'!$B$162:$B$162)</f>
        <v>0</v>
      </c>
      <c r="N5" s="81">
        <f>SUMIF('Cost Breakdowns'!$D$162:$D$162,'SoESCaOMCbIC-capital'!N$1,'Cost Breakdowns'!$B$162:$B$162)</f>
        <v>0</v>
      </c>
      <c r="O5" s="81">
        <f>SUMIF('Cost Breakdowns'!$D$162:$D$162,'SoESCaOMCbIC-capital'!O$1,'Cost Breakdowns'!$B$162:$B$162)</f>
        <v>0</v>
      </c>
      <c r="P5" s="81">
        <f>SUMIF('Cost Breakdowns'!$D$162:$D$162,'SoESCaOMCbIC-capital'!P$1,'Cost Breakdowns'!$B$162:$B$162)</f>
        <v>0</v>
      </c>
      <c r="Q5" s="81">
        <f>SUMIF('Cost Breakdowns'!$D$162:$D$162,'SoESCaOMCbIC-capital'!Q$1,'Cost Breakdowns'!$B$162:$B$162)</f>
        <v>0</v>
      </c>
      <c r="R5" s="81">
        <f>SUMIF('Cost Breakdowns'!$D$162:$D$162,'SoESCaOMCbIC-capital'!R$1,'Cost Breakdowns'!$B$162:$B$162)</f>
        <v>0</v>
      </c>
      <c r="S5" s="81">
        <f>SUMIF('Cost Breakdowns'!$D$162:$D$162,'SoESCaOMCbIC-capital'!S$1,'Cost Breakdowns'!$B$162:$B$162)</f>
        <v>0</v>
      </c>
      <c r="T5" s="81">
        <f>SUMIF('Cost Breakdowns'!$D$162:$D$162,'SoESCaOMCbIC-capital'!T$1,'Cost Breakdowns'!$B$162:$B$162)</f>
        <v>0</v>
      </c>
      <c r="U5" s="81">
        <f>SUMIF('Cost Breakdowns'!$D$162:$D$162,'SoESCaOMCbIC-capital'!U$1,'Cost Breakdowns'!$B$162:$B$162)</f>
        <v>0</v>
      </c>
      <c r="V5" s="81">
        <f>SUMIF('Cost Breakdowns'!$D$162:$D$162,'SoESCaOMCbIC-capital'!V$1,'Cost Breakdowns'!$B$162:$B$162)</f>
        <v>0</v>
      </c>
      <c r="W5" s="81">
        <f>SUMIF('Cost Breakdowns'!$D$162:$D$162,'SoESCaOMCbIC-capital'!W$1,'Cost Breakdowns'!$B$162:$B$162)</f>
        <v>0</v>
      </c>
      <c r="X5" s="81">
        <f>SUMIF('Cost Breakdowns'!$D$162:$D$162,'SoESCaOMCbIC-capital'!X$1,'Cost Breakdowns'!$B$162:$B$162)</f>
        <v>0</v>
      </c>
      <c r="Y5" s="81">
        <f>SUMIF('Cost Breakdowns'!$D$162:$D$162,'SoESCaOMCbIC-capital'!Y$1,'Cost Breakdowns'!$B$162:$B$162)</f>
        <v>0</v>
      </c>
      <c r="Z5" s="81">
        <f>SUMIF('Cost Breakdowns'!$D$162:$D$162,'SoESCaOMCbIC-capital'!Z$1,'Cost Breakdowns'!$B$162:$B$162)</f>
        <v>0</v>
      </c>
      <c r="AA5" s="81">
        <f>SUMIF('Cost Breakdowns'!$D$162:$D$162,'SoESCaOMCbIC-capital'!AA$1,'Cost Breakdowns'!$B$162:$B$162)</f>
        <v>0</v>
      </c>
      <c r="AB5" s="81">
        <f>SUMIF('Cost Breakdowns'!$D$162:$D$162,'SoESCaOMCbIC-capital'!AB$1,'Cost Breakdowns'!$B$162:$B$162)</f>
        <v>1</v>
      </c>
      <c r="AC5" s="81">
        <f>SUMIF('Cost Breakdowns'!$D$162:$D$162,'SoESCaOMCbIC-capital'!AC$1,'Cost Breakdowns'!$B$162:$B$162)</f>
        <v>0</v>
      </c>
      <c r="AD5" s="81">
        <f>SUMIF('Cost Breakdowns'!$D$162:$D$162,'SoESCaOMCbIC-capital'!AD$1,'Cost Breakdowns'!$B$162:$B$162)</f>
        <v>0</v>
      </c>
      <c r="AE5" s="81">
        <f>SUMIF('Cost Breakdowns'!$D$162:$D$162,'SoESCaOMCbIC-capital'!AE$1,'Cost Breakdowns'!$B$162:$B$162)</f>
        <v>0</v>
      </c>
      <c r="AF5" s="81">
        <f>SUMIF('Cost Breakdowns'!$D$162:$D$162,'SoESCaOMCbIC-capital'!AF$1,'Cost Breakdowns'!$B$162:$B$162)</f>
        <v>0</v>
      </c>
      <c r="AG5" s="81">
        <f>SUMIF('Cost Breakdowns'!$D$162:$D$162,'SoESCaOMCbIC-capital'!AG$1,'Cost Breakdowns'!$B$162:$B$162)</f>
        <v>0</v>
      </c>
      <c r="AH5" s="81">
        <f>SUMIF('Cost Breakdowns'!$D$162:$D$162,'SoESCaOMCbIC-capital'!AH$1,'Cost Breakdowns'!$B$162:$B$162)</f>
        <v>0</v>
      </c>
      <c r="AI5" s="81">
        <f>SUMIF('Cost Breakdowns'!$D$162:$D$162,'SoESCaOMCbIC-capital'!AI$1,'Cost Breakdowns'!$B$162:$B$162)</f>
        <v>0</v>
      </c>
      <c r="AJ5" s="81">
        <f>SUMIF('Cost Breakdowns'!$D$162:$D$162,'SoESCaOMCbIC-capital'!AJ$1,'Cost Breakdowns'!$B$162:$B$162)</f>
        <v>0</v>
      </c>
      <c r="AK5" s="81">
        <f>SUMIF('Cost Breakdowns'!$D$162:$D$162,'SoESCaOMCbIC-capital'!AK$1,'Cost Breakdowns'!$B$162:$B$162)</f>
        <v>0</v>
      </c>
      <c r="AL5" s="81">
        <f>SUMIF('Cost Breakdowns'!$D$162:$D$162,'SoESCaOMCbIC-capital'!AL$1,'Cost Breakdowns'!$B$162:$B$162)</f>
        <v>0</v>
      </c>
      <c r="AM5" s="81">
        <f>SUMIF('Cost Breakdowns'!$D$162:$D$162,'SoESCaOMCbIC-capital'!AM$1,'Cost Breakdowns'!$B$162:$B$162)</f>
        <v>0</v>
      </c>
      <c r="AN5" s="81">
        <f>SUMIF('Cost Breakdowns'!$D$162:$D$162,'SoESCaOMCbIC-capital'!AN$1,'Cost Breakdowns'!$B$162:$B$162)</f>
        <v>0</v>
      </c>
      <c r="AO5" s="81">
        <f>SUMIF('Cost Breakdowns'!$D$162:$D$162,'SoESCaOMCbIC-capital'!AO$1,'Cost Breakdowns'!$B$162:$B$162)</f>
        <v>0</v>
      </c>
      <c r="AP5" s="81">
        <f>SUMIF('Cost Breakdowns'!$D$162:$D$162,'SoESCaOMCbIC-capital'!AP$1,'Cost Breakdowns'!$B$162:$B$162)</f>
        <v>0</v>
      </c>
      <c r="AQ5" s="81">
        <f>SUMIF('Cost Breakdowns'!$D$162:$D$162,'SoESCaOMCbIC-capital'!AQ$1,'Cost Breakdowns'!$B$162:$B$162)</f>
        <v>0</v>
      </c>
    </row>
    <row r="6" spans="1:43" x14ac:dyDescent="0.25">
      <c r="A6" t="s">
        <v>201</v>
      </c>
      <c r="B6" s="81">
        <f>SUMIF('Cost Breakdowns'!$D$217:$D$217,'SoESCaOMCbIC-capital'!B$1,'Cost Breakdowns'!$B$217:$B$217)</f>
        <v>0</v>
      </c>
      <c r="C6" s="81">
        <f>SUMIF('Cost Breakdowns'!$D$217:$D$217,'SoESCaOMCbIC-capital'!C$1,'Cost Breakdowns'!$B$217:$B$217)</f>
        <v>0</v>
      </c>
      <c r="D6" s="81">
        <f>SUMIF('Cost Breakdowns'!$D$217:$D$217,'SoESCaOMCbIC-capital'!D$1,'Cost Breakdowns'!$B$217:$B$217)</f>
        <v>0</v>
      </c>
      <c r="E6" s="81">
        <f>SUMIF('Cost Breakdowns'!$D$217:$D$217,'SoESCaOMCbIC-capital'!E$1,'Cost Breakdowns'!$B$217:$B$217)</f>
        <v>0</v>
      </c>
      <c r="F6" s="81">
        <f>SUMIF('Cost Breakdowns'!$D$217:$D$217,'SoESCaOMCbIC-capital'!F$1,'Cost Breakdowns'!$B$217:$B$217)</f>
        <v>0</v>
      </c>
      <c r="G6" s="81">
        <f>SUMIF('Cost Breakdowns'!$D$217:$D$217,'SoESCaOMCbIC-capital'!G$1,'Cost Breakdowns'!$B$217:$B$217)</f>
        <v>0</v>
      </c>
      <c r="H6" s="81">
        <f>SUMIF('Cost Breakdowns'!$D$217:$D$217,'SoESCaOMCbIC-capital'!H$1,'Cost Breakdowns'!$B$217:$B$217)</f>
        <v>0</v>
      </c>
      <c r="I6" s="81">
        <f>SUMIF('Cost Breakdowns'!$D$217:$D$217,'SoESCaOMCbIC-capital'!I$1,'Cost Breakdowns'!$B$217:$B$217)</f>
        <v>0</v>
      </c>
      <c r="J6" s="81">
        <f>SUMIF('Cost Breakdowns'!$D$217:$D$217,'SoESCaOMCbIC-capital'!J$1,'Cost Breakdowns'!$B$217:$B$217)</f>
        <v>0</v>
      </c>
      <c r="K6" s="81">
        <f>SUMIF('Cost Breakdowns'!$D$217:$D$217,'SoESCaOMCbIC-capital'!K$1,'Cost Breakdowns'!$B$217:$B$217)</f>
        <v>0</v>
      </c>
      <c r="L6" s="81">
        <f>SUMIF('Cost Breakdowns'!$D$217:$D$217,'SoESCaOMCbIC-capital'!L$1,'Cost Breakdowns'!$B$217:$B$217)</f>
        <v>0</v>
      </c>
      <c r="M6" s="81">
        <f>SUMIF('Cost Breakdowns'!$D$217:$D$217,'SoESCaOMCbIC-capital'!M$1,'Cost Breakdowns'!$B$217:$B$217)</f>
        <v>0</v>
      </c>
      <c r="N6" s="81">
        <f>SUMIF('Cost Breakdowns'!$D$217:$D$217,'SoESCaOMCbIC-capital'!N$1,'Cost Breakdowns'!$B$217:$B$217)</f>
        <v>0</v>
      </c>
      <c r="O6" s="81">
        <f>SUMIF('Cost Breakdowns'!$D$217:$D$217,'SoESCaOMCbIC-capital'!O$1,'Cost Breakdowns'!$B$217:$B$217)</f>
        <v>0</v>
      </c>
      <c r="P6" s="81">
        <f>SUMIF('Cost Breakdowns'!$D$217:$D$217,'SoESCaOMCbIC-capital'!P$1,'Cost Breakdowns'!$B$217:$B$217)</f>
        <v>0</v>
      </c>
      <c r="Q6" s="81">
        <f>SUMIF('Cost Breakdowns'!$D$217:$D$217,'SoESCaOMCbIC-capital'!Q$1,'Cost Breakdowns'!$B$217:$B$217)</f>
        <v>0</v>
      </c>
      <c r="R6" s="81">
        <f>SUMIF('Cost Breakdowns'!$D$217:$D$217,'SoESCaOMCbIC-capital'!R$1,'Cost Breakdowns'!$B$217:$B$217)</f>
        <v>0</v>
      </c>
      <c r="S6" s="81">
        <f>SUMIF('Cost Breakdowns'!$D$217:$D$217,'SoESCaOMCbIC-capital'!S$1,'Cost Breakdowns'!$B$217:$B$217)</f>
        <v>0</v>
      </c>
      <c r="T6" s="81">
        <f>SUMIF('Cost Breakdowns'!$D$217:$D$217,'SoESCaOMCbIC-capital'!T$1,'Cost Breakdowns'!$B$217:$B$217)</f>
        <v>0</v>
      </c>
      <c r="U6" s="81">
        <f>SUMIF('Cost Breakdowns'!$D$217:$D$217,'SoESCaOMCbIC-capital'!U$1,'Cost Breakdowns'!$B$217:$B$217)</f>
        <v>0</v>
      </c>
      <c r="V6" s="81">
        <f>SUMIF('Cost Breakdowns'!$D$217:$D$217,'SoESCaOMCbIC-capital'!V$1,'Cost Breakdowns'!$B$217:$B$217)</f>
        <v>0</v>
      </c>
      <c r="W6" s="81">
        <f>SUMIF('Cost Breakdowns'!$D$217:$D$217,'SoESCaOMCbIC-capital'!W$1,'Cost Breakdowns'!$B$217:$B$217)</f>
        <v>0</v>
      </c>
      <c r="X6" s="81">
        <f>SUMIF('Cost Breakdowns'!$D$217:$D$217,'SoESCaOMCbIC-capital'!X$1,'Cost Breakdowns'!$B$217:$B$217)</f>
        <v>0</v>
      </c>
      <c r="Y6" s="81">
        <f>SUMIF('Cost Breakdowns'!$D$217:$D$217,'SoESCaOMCbIC-capital'!Y$1,'Cost Breakdowns'!$B$217:$B$217)</f>
        <v>0</v>
      </c>
      <c r="Z6" s="81">
        <f>SUMIF('Cost Breakdowns'!$D$217:$D$217,'SoESCaOMCbIC-capital'!Z$1,'Cost Breakdowns'!$B$217:$B$217)</f>
        <v>0</v>
      </c>
      <c r="AA6" s="81">
        <f>SUMIF('Cost Breakdowns'!$D$217:$D$217,'SoESCaOMCbIC-capital'!AA$1,'Cost Breakdowns'!$B$217:$B$217)</f>
        <v>0</v>
      </c>
      <c r="AB6" s="81">
        <f>SUMIF('Cost Breakdowns'!$D$217:$D$217,'SoESCaOMCbIC-capital'!AB$1,'Cost Breakdowns'!$B$217:$B$217)</f>
        <v>1</v>
      </c>
      <c r="AC6" s="81">
        <f>SUMIF('Cost Breakdowns'!$D$217:$D$217,'SoESCaOMCbIC-capital'!AC$1,'Cost Breakdowns'!$B$217:$B$217)</f>
        <v>0</v>
      </c>
      <c r="AD6" s="81">
        <f>SUMIF('Cost Breakdowns'!$D$217:$D$217,'SoESCaOMCbIC-capital'!AD$1,'Cost Breakdowns'!$B$217:$B$217)</f>
        <v>0</v>
      </c>
      <c r="AE6" s="81">
        <f>SUMIF('Cost Breakdowns'!$D$217:$D$217,'SoESCaOMCbIC-capital'!AE$1,'Cost Breakdowns'!$B$217:$B$217)</f>
        <v>0</v>
      </c>
      <c r="AF6" s="81">
        <f>SUMIF('Cost Breakdowns'!$D$217:$D$217,'SoESCaOMCbIC-capital'!AF$1,'Cost Breakdowns'!$B$217:$B$217)</f>
        <v>0</v>
      </c>
      <c r="AG6" s="81">
        <f>SUMIF('Cost Breakdowns'!$D$217:$D$217,'SoESCaOMCbIC-capital'!AG$1,'Cost Breakdowns'!$B$217:$B$217)</f>
        <v>0</v>
      </c>
      <c r="AH6" s="81">
        <f>SUMIF('Cost Breakdowns'!$D$217:$D$217,'SoESCaOMCbIC-capital'!AH$1,'Cost Breakdowns'!$B$217:$B$217)</f>
        <v>0</v>
      </c>
      <c r="AI6" s="81">
        <f>SUMIF('Cost Breakdowns'!$D$217:$D$217,'SoESCaOMCbIC-capital'!AI$1,'Cost Breakdowns'!$B$217:$B$217)</f>
        <v>0</v>
      </c>
      <c r="AJ6" s="81">
        <f>SUMIF('Cost Breakdowns'!$D$217:$D$217,'SoESCaOMCbIC-capital'!AJ$1,'Cost Breakdowns'!$B$217:$B$217)</f>
        <v>0</v>
      </c>
      <c r="AK6" s="81">
        <f>SUMIF('Cost Breakdowns'!$D$217:$D$217,'SoESCaOMCbIC-capital'!AK$1,'Cost Breakdowns'!$B$217:$B$217)</f>
        <v>0</v>
      </c>
      <c r="AL6" s="81">
        <f>SUMIF('Cost Breakdowns'!$D$217:$D$217,'SoESCaOMCbIC-capital'!AL$1,'Cost Breakdowns'!$B$217:$B$217)</f>
        <v>0</v>
      </c>
      <c r="AM6" s="81">
        <f>SUMIF('Cost Breakdowns'!$D$217:$D$217,'SoESCaOMCbIC-capital'!AM$1,'Cost Breakdowns'!$B$217:$B$217)</f>
        <v>0</v>
      </c>
      <c r="AN6" s="81">
        <f>SUMIF('Cost Breakdowns'!$D$217:$D$217,'SoESCaOMCbIC-capital'!AN$1,'Cost Breakdowns'!$B$217:$B$217)</f>
        <v>0</v>
      </c>
      <c r="AO6" s="81">
        <f>SUMIF('Cost Breakdowns'!$D$217:$D$217,'SoESCaOMCbIC-capital'!AO$1,'Cost Breakdowns'!$B$217:$B$217)</f>
        <v>0</v>
      </c>
      <c r="AP6" s="81">
        <f>SUMIF('Cost Breakdowns'!$D$217:$D$217,'SoESCaOMCbIC-capital'!AP$1,'Cost Breakdowns'!$B$217:$B$217)</f>
        <v>0</v>
      </c>
      <c r="AQ6" s="81">
        <f>SUMIF('Cost Breakdowns'!$D$217:$D$217,'SoESCaOMCbIC-capital'!AQ$1,'Cost Breakdowns'!$B$217:$B$217)</f>
        <v>0</v>
      </c>
    </row>
    <row r="7" spans="1:43" x14ac:dyDescent="0.25">
      <c r="A7" t="s">
        <v>202</v>
      </c>
      <c r="B7" s="93">
        <v>0</v>
      </c>
      <c r="C7" s="93">
        <v>0</v>
      </c>
      <c r="D7" s="93">
        <v>0</v>
      </c>
      <c r="E7" s="93">
        <v>0</v>
      </c>
      <c r="F7" s="93">
        <v>0</v>
      </c>
      <c r="G7" s="93">
        <v>0</v>
      </c>
      <c r="H7" s="93">
        <v>0</v>
      </c>
      <c r="I7" s="93">
        <v>0</v>
      </c>
      <c r="J7" s="93">
        <v>0</v>
      </c>
      <c r="K7" s="93">
        <v>0</v>
      </c>
      <c r="L7" s="93">
        <v>0</v>
      </c>
      <c r="M7" s="93">
        <v>0</v>
      </c>
      <c r="N7" s="93">
        <v>0</v>
      </c>
      <c r="O7" s="93">
        <v>0</v>
      </c>
      <c r="P7" s="93">
        <v>0</v>
      </c>
      <c r="Q7" s="93">
        <v>0</v>
      </c>
      <c r="R7" s="93">
        <v>0</v>
      </c>
      <c r="S7" s="93">
        <v>0</v>
      </c>
      <c r="T7" s="93">
        <v>0</v>
      </c>
      <c r="U7" s="93">
        <v>0</v>
      </c>
      <c r="V7" s="93">
        <v>0</v>
      </c>
      <c r="W7" s="93">
        <v>0</v>
      </c>
      <c r="X7" s="93">
        <v>0</v>
      </c>
      <c r="Y7" s="93">
        <v>0</v>
      </c>
      <c r="Z7" s="93">
        <v>0</v>
      </c>
      <c r="AA7" s="93">
        <v>0</v>
      </c>
      <c r="AB7" s="93">
        <v>0</v>
      </c>
      <c r="AC7" s="93">
        <v>0</v>
      </c>
      <c r="AD7" s="93">
        <v>0</v>
      </c>
      <c r="AE7" s="93">
        <v>0</v>
      </c>
      <c r="AF7" s="93">
        <v>0</v>
      </c>
      <c r="AG7" s="93">
        <v>0</v>
      </c>
      <c r="AH7" s="93">
        <v>0</v>
      </c>
      <c r="AI7" s="93">
        <v>0</v>
      </c>
      <c r="AJ7" s="93">
        <v>0</v>
      </c>
      <c r="AK7" s="93">
        <v>0</v>
      </c>
      <c r="AL7" s="93">
        <v>0</v>
      </c>
      <c r="AM7" s="93">
        <v>0</v>
      </c>
      <c r="AN7" s="93">
        <v>0</v>
      </c>
      <c r="AO7" s="93">
        <v>0</v>
      </c>
      <c r="AP7" s="93">
        <v>0</v>
      </c>
      <c r="AQ7" s="93">
        <v>0</v>
      </c>
    </row>
    <row r="8" spans="1:43" x14ac:dyDescent="0.25">
      <c r="A8" t="s">
        <v>203</v>
      </c>
      <c r="B8" s="93">
        <v>0</v>
      </c>
      <c r="C8" s="93">
        <v>0</v>
      </c>
      <c r="D8" s="93">
        <v>0</v>
      </c>
      <c r="E8" s="93">
        <v>0</v>
      </c>
      <c r="F8" s="93">
        <v>0</v>
      </c>
      <c r="G8" s="93">
        <v>0</v>
      </c>
      <c r="H8" s="93">
        <v>0</v>
      </c>
      <c r="I8" s="93">
        <v>0</v>
      </c>
      <c r="J8" s="93">
        <v>0</v>
      </c>
      <c r="K8" s="93">
        <v>0</v>
      </c>
      <c r="L8" s="93">
        <v>0</v>
      </c>
      <c r="M8" s="93">
        <v>0</v>
      </c>
      <c r="N8" s="93">
        <v>0</v>
      </c>
      <c r="O8" s="93">
        <v>0</v>
      </c>
      <c r="P8" s="93">
        <v>0</v>
      </c>
      <c r="Q8" s="93">
        <v>0</v>
      </c>
      <c r="R8" s="93">
        <v>0</v>
      </c>
      <c r="S8" s="93">
        <v>0</v>
      </c>
      <c r="T8" s="93">
        <v>0</v>
      </c>
      <c r="U8" s="93">
        <v>0</v>
      </c>
      <c r="V8" s="93">
        <v>0</v>
      </c>
      <c r="W8" s="93">
        <v>0</v>
      </c>
      <c r="X8" s="93">
        <v>0</v>
      </c>
      <c r="Y8" s="93">
        <v>0</v>
      </c>
      <c r="Z8" s="93">
        <v>0</v>
      </c>
      <c r="AA8" s="93">
        <v>0</v>
      </c>
      <c r="AB8" s="93">
        <v>0</v>
      </c>
      <c r="AC8" s="93">
        <v>0</v>
      </c>
      <c r="AD8" s="93">
        <v>0</v>
      </c>
      <c r="AE8" s="93">
        <v>0</v>
      </c>
      <c r="AF8" s="93">
        <v>0</v>
      </c>
      <c r="AG8" s="93">
        <v>0</v>
      </c>
      <c r="AH8" s="93">
        <v>0</v>
      </c>
      <c r="AI8" s="93">
        <v>0</v>
      </c>
      <c r="AJ8" s="93">
        <v>0</v>
      </c>
      <c r="AK8" s="93">
        <v>0</v>
      </c>
      <c r="AL8" s="93">
        <v>0</v>
      </c>
      <c r="AM8" s="93">
        <v>0</v>
      </c>
      <c r="AN8" s="93">
        <v>0</v>
      </c>
      <c r="AO8" s="93">
        <v>0</v>
      </c>
      <c r="AP8" s="93">
        <v>0</v>
      </c>
      <c r="AQ8" s="93">
        <v>0</v>
      </c>
    </row>
    <row r="9" spans="1:43" x14ac:dyDescent="0.25">
      <c r="A9" t="s">
        <v>204</v>
      </c>
      <c r="B9" s="93">
        <v>0</v>
      </c>
      <c r="C9" s="93">
        <v>0</v>
      </c>
      <c r="D9" s="93">
        <v>0</v>
      </c>
      <c r="E9" s="93">
        <v>0</v>
      </c>
      <c r="F9" s="93">
        <v>0</v>
      </c>
      <c r="G9" s="93">
        <v>0</v>
      </c>
      <c r="H9" s="93">
        <v>0</v>
      </c>
      <c r="I9" s="93">
        <v>0</v>
      </c>
      <c r="J9" s="93">
        <v>0</v>
      </c>
      <c r="K9" s="93">
        <v>0</v>
      </c>
      <c r="L9" s="93">
        <v>0</v>
      </c>
      <c r="M9" s="93">
        <v>0</v>
      </c>
      <c r="N9" s="93">
        <v>0</v>
      </c>
      <c r="O9" s="93">
        <v>0</v>
      </c>
      <c r="P9" s="93">
        <v>0</v>
      </c>
      <c r="Q9" s="93">
        <v>0</v>
      </c>
      <c r="R9" s="93">
        <v>0</v>
      </c>
      <c r="S9" s="93">
        <v>0</v>
      </c>
      <c r="T9" s="93">
        <v>0</v>
      </c>
      <c r="U9" s="93">
        <v>0</v>
      </c>
      <c r="V9" s="93">
        <v>0</v>
      </c>
      <c r="W9" s="93">
        <v>0</v>
      </c>
      <c r="X9" s="93">
        <v>0</v>
      </c>
      <c r="Y9" s="93">
        <v>0</v>
      </c>
      <c r="Z9" s="93">
        <v>0</v>
      </c>
      <c r="AA9" s="93">
        <v>0</v>
      </c>
      <c r="AB9" s="93">
        <v>0</v>
      </c>
      <c r="AC9" s="93">
        <v>0</v>
      </c>
      <c r="AD9" s="93">
        <v>0</v>
      </c>
      <c r="AE9" s="93">
        <v>0</v>
      </c>
      <c r="AF9" s="93">
        <v>0</v>
      </c>
      <c r="AG9" s="93">
        <v>0</v>
      </c>
      <c r="AH9" s="93">
        <v>0</v>
      </c>
      <c r="AI9" s="93">
        <v>0</v>
      </c>
      <c r="AJ9" s="93">
        <v>0</v>
      </c>
      <c r="AK9" s="93">
        <v>0</v>
      </c>
      <c r="AL9" s="93">
        <v>0</v>
      </c>
      <c r="AM9" s="93">
        <v>0</v>
      </c>
      <c r="AN9" s="93">
        <v>0</v>
      </c>
      <c r="AO9" s="93">
        <v>0</v>
      </c>
      <c r="AP9" s="93">
        <v>0</v>
      </c>
      <c r="AQ9" s="93">
        <v>0</v>
      </c>
    </row>
    <row r="10" spans="1:43" x14ac:dyDescent="0.25">
      <c r="A10" t="s">
        <v>205</v>
      </c>
      <c r="B10" s="81">
        <f>SUMIF('Cost Breakdowns'!$D$231:$D$233,'SoESCaOMCbIC-capital'!B$1,'Cost Breakdowns'!$B$231:$B$233)</f>
        <v>0</v>
      </c>
      <c r="C10" s="81">
        <f>SUMIF('Cost Breakdowns'!$D$231:$D$233,'SoESCaOMCbIC-capital'!C$1,'Cost Breakdowns'!$B$231:$B$233)</f>
        <v>0</v>
      </c>
      <c r="D10" s="81">
        <f>SUMIF('Cost Breakdowns'!$D$231:$D$233,'SoESCaOMCbIC-capital'!D$1,'Cost Breakdowns'!$B$231:$B$233)</f>
        <v>0</v>
      </c>
      <c r="E10" s="81">
        <f>SUMIF('Cost Breakdowns'!$D$231:$D$233,'SoESCaOMCbIC-capital'!E$1,'Cost Breakdowns'!$B$231:$B$233)</f>
        <v>0</v>
      </c>
      <c r="F10" s="81">
        <f>SUMIF('Cost Breakdowns'!$D$231:$D$233,'SoESCaOMCbIC-capital'!F$1,'Cost Breakdowns'!$B$231:$B$233)</f>
        <v>0</v>
      </c>
      <c r="G10" s="81">
        <f>SUMIF('Cost Breakdowns'!$D$231:$D$233,'SoESCaOMCbIC-capital'!G$1,'Cost Breakdowns'!$B$231:$B$233)</f>
        <v>0</v>
      </c>
      <c r="H10" s="81">
        <f>SUMIF('Cost Breakdowns'!$D$231:$D$233,'SoESCaOMCbIC-capital'!H$1,'Cost Breakdowns'!$B$231:$B$233)</f>
        <v>0</v>
      </c>
      <c r="I10" s="81">
        <f>SUMIF('Cost Breakdowns'!$D$231:$D$233,'SoESCaOMCbIC-capital'!I$1,'Cost Breakdowns'!$B$231:$B$233)</f>
        <v>0</v>
      </c>
      <c r="J10" s="81">
        <f>SUMIF('Cost Breakdowns'!$D$231:$D$233,'SoESCaOMCbIC-capital'!J$1,'Cost Breakdowns'!$B$231:$B$233)</f>
        <v>0</v>
      </c>
      <c r="K10" s="81">
        <f>SUMIF('Cost Breakdowns'!$D$231:$D$233,'SoESCaOMCbIC-capital'!K$1,'Cost Breakdowns'!$B$231:$B$233)</f>
        <v>0</v>
      </c>
      <c r="L10" s="81">
        <f>SUMIF('Cost Breakdowns'!$D$231:$D$233,'SoESCaOMCbIC-capital'!L$1,'Cost Breakdowns'!$B$231:$B$233)</f>
        <v>0.73616786946062651</v>
      </c>
      <c r="M10" s="81">
        <f>SUMIF('Cost Breakdowns'!$D$231:$D$233,'SoESCaOMCbIC-capital'!M$1,'Cost Breakdowns'!$B$231:$B$233)</f>
        <v>0</v>
      </c>
      <c r="N10" s="81">
        <f>SUMIF('Cost Breakdowns'!$D$231:$D$233,'SoESCaOMCbIC-capital'!N$1,'Cost Breakdowns'!$B$231:$B$233)</f>
        <v>0</v>
      </c>
      <c r="O10" s="81">
        <f>SUMIF('Cost Breakdowns'!$D$231:$D$233,'SoESCaOMCbIC-capital'!O$1,'Cost Breakdowns'!$B$231:$B$233)</f>
        <v>0</v>
      </c>
      <c r="P10" s="81">
        <f>SUMIF('Cost Breakdowns'!$D$231:$D$233,'SoESCaOMCbIC-capital'!P$1,'Cost Breakdowns'!$B$231:$B$233)</f>
        <v>0</v>
      </c>
      <c r="Q10" s="81">
        <f>SUMIF('Cost Breakdowns'!$D$231:$D$233,'SoESCaOMCbIC-capital'!Q$1,'Cost Breakdowns'!$B$231:$B$233)</f>
        <v>0</v>
      </c>
      <c r="R10" s="81">
        <f>SUMIF('Cost Breakdowns'!$D$231:$D$233,'SoESCaOMCbIC-capital'!R$1,'Cost Breakdowns'!$B$231:$B$233)</f>
        <v>0</v>
      </c>
      <c r="S10" s="81">
        <f>SUMIF('Cost Breakdowns'!$D$231:$D$233,'SoESCaOMCbIC-capital'!S$1,'Cost Breakdowns'!$B$231:$B$233)</f>
        <v>0</v>
      </c>
      <c r="T10" s="81">
        <f>SUMIF('Cost Breakdowns'!$D$231:$D$233,'SoESCaOMCbIC-capital'!T$1,'Cost Breakdowns'!$B$231:$B$233)</f>
        <v>0</v>
      </c>
      <c r="U10" s="81">
        <f>SUMIF('Cost Breakdowns'!$D$231:$D$233,'SoESCaOMCbIC-capital'!U$1,'Cost Breakdowns'!$B$231:$B$233)</f>
        <v>0</v>
      </c>
      <c r="V10" s="81">
        <f>SUMIF('Cost Breakdowns'!$D$231:$D$233,'SoESCaOMCbIC-capital'!V$1,'Cost Breakdowns'!$B$231:$B$233)</f>
        <v>0</v>
      </c>
      <c r="W10" s="81">
        <f>SUMIF('Cost Breakdowns'!$D$231:$D$233,'SoESCaOMCbIC-capital'!W$1,'Cost Breakdowns'!$B$231:$B$233)</f>
        <v>0</v>
      </c>
      <c r="X10" s="81">
        <f>SUMIF('Cost Breakdowns'!$D$231:$D$233,'SoESCaOMCbIC-capital'!X$1,'Cost Breakdowns'!$B$231:$B$233)</f>
        <v>0</v>
      </c>
      <c r="Y10" s="81">
        <f>SUMIF('Cost Breakdowns'!$D$231:$D$233,'SoESCaOMCbIC-capital'!Y$1,'Cost Breakdowns'!$B$231:$B$233)</f>
        <v>0</v>
      </c>
      <c r="Z10" s="81">
        <f>SUMIF('Cost Breakdowns'!$D$231:$D$233,'SoESCaOMCbIC-capital'!Z$1,'Cost Breakdowns'!$B$231:$B$233)</f>
        <v>0</v>
      </c>
      <c r="AA10" s="81">
        <f>SUMIF('Cost Breakdowns'!$D$231:$D$233,'SoESCaOMCbIC-capital'!AA$1,'Cost Breakdowns'!$B$231:$B$233)</f>
        <v>0</v>
      </c>
      <c r="AB10" s="81">
        <f>SUMIF('Cost Breakdowns'!$D$231:$D$233,'SoESCaOMCbIC-capital'!AB$1,'Cost Breakdowns'!$B$231:$B$233)</f>
        <v>0.26383213053937338</v>
      </c>
      <c r="AC10" s="81">
        <f>SUMIF('Cost Breakdowns'!$D$231:$D$233,'SoESCaOMCbIC-capital'!AC$1,'Cost Breakdowns'!$B$231:$B$233)</f>
        <v>0</v>
      </c>
      <c r="AD10" s="81">
        <f>SUMIF('Cost Breakdowns'!$D$231:$D$233,'SoESCaOMCbIC-capital'!AD$1,'Cost Breakdowns'!$B$231:$B$233)</f>
        <v>0</v>
      </c>
      <c r="AE10" s="81">
        <f>SUMIF('Cost Breakdowns'!$D$231:$D$233,'SoESCaOMCbIC-capital'!AE$1,'Cost Breakdowns'!$B$231:$B$233)</f>
        <v>0</v>
      </c>
      <c r="AF10" s="81">
        <f>SUMIF('Cost Breakdowns'!$D$231:$D$233,'SoESCaOMCbIC-capital'!AF$1,'Cost Breakdowns'!$B$231:$B$233)</f>
        <v>0</v>
      </c>
      <c r="AG10" s="81">
        <f>SUMIF('Cost Breakdowns'!$D$231:$D$233,'SoESCaOMCbIC-capital'!AG$1,'Cost Breakdowns'!$B$231:$B$233)</f>
        <v>0</v>
      </c>
      <c r="AH10" s="81">
        <f>SUMIF('Cost Breakdowns'!$D$231:$D$233,'SoESCaOMCbIC-capital'!AH$1,'Cost Breakdowns'!$B$231:$B$233)</f>
        <v>0</v>
      </c>
      <c r="AI10" s="81">
        <f>SUMIF('Cost Breakdowns'!$D$231:$D$233,'SoESCaOMCbIC-capital'!AI$1,'Cost Breakdowns'!$B$231:$B$233)</f>
        <v>0</v>
      </c>
      <c r="AJ10" s="81">
        <f>SUMIF('Cost Breakdowns'!$D$231:$D$233,'SoESCaOMCbIC-capital'!AJ$1,'Cost Breakdowns'!$B$231:$B$233)</f>
        <v>0</v>
      </c>
      <c r="AK10" s="81">
        <f>SUMIF('Cost Breakdowns'!$D$231:$D$233,'SoESCaOMCbIC-capital'!AK$1,'Cost Breakdowns'!$B$231:$B$233)</f>
        <v>0</v>
      </c>
      <c r="AL10" s="81">
        <f>SUMIF('Cost Breakdowns'!$D$231:$D$233,'SoESCaOMCbIC-capital'!AL$1,'Cost Breakdowns'!$B$231:$B$233)</f>
        <v>0</v>
      </c>
      <c r="AM10" s="81">
        <f>SUMIF('Cost Breakdowns'!$D$231:$D$233,'SoESCaOMCbIC-capital'!AM$1,'Cost Breakdowns'!$B$231:$B$233)</f>
        <v>0</v>
      </c>
      <c r="AN10" s="81">
        <f>SUMIF('Cost Breakdowns'!$D$231:$D$233,'SoESCaOMCbIC-capital'!AN$1,'Cost Breakdowns'!$B$231:$B$233)</f>
        <v>0</v>
      </c>
      <c r="AO10" s="81">
        <f>SUMIF('Cost Breakdowns'!$D$231:$D$233,'SoESCaOMCbIC-capital'!AO$1,'Cost Breakdowns'!$B$231:$B$233)</f>
        <v>0</v>
      </c>
      <c r="AP10" s="81">
        <f>SUMIF('Cost Breakdowns'!$D$231:$D$233,'SoESCaOMCbIC-capital'!AP$1,'Cost Breakdowns'!$B$231:$B$233)</f>
        <v>0</v>
      </c>
      <c r="AQ10" s="81">
        <f>SUMIF('Cost Breakdowns'!$D$231:$D$233,'SoESCaOMCbIC-capital'!AQ$1,'Cost Breakdowns'!$B$231:$B$233)</f>
        <v>0</v>
      </c>
    </row>
    <row r="11" spans="1:43" x14ac:dyDescent="0.25">
      <c r="A11" t="s">
        <v>206</v>
      </c>
      <c r="B11" s="81">
        <f>SUMIF('Cost Breakdowns'!$D$313:$D$313,'SoESCaOMCbIC-capital'!B$1,'Cost Breakdowns'!$B$313:$B$313)</f>
        <v>0</v>
      </c>
      <c r="C11" s="81">
        <f>SUMIF('Cost Breakdowns'!$D$313:$D$313,'SoESCaOMCbIC-capital'!C$1,'Cost Breakdowns'!$B$313:$B$313)</f>
        <v>0</v>
      </c>
      <c r="D11" s="81">
        <f>SUMIF('Cost Breakdowns'!$D$313:$D$313,'SoESCaOMCbIC-capital'!D$1,'Cost Breakdowns'!$B$313:$B$313)</f>
        <v>0</v>
      </c>
      <c r="E11" s="81">
        <f>SUMIF('Cost Breakdowns'!$D$313:$D$313,'SoESCaOMCbIC-capital'!E$1,'Cost Breakdowns'!$B$313:$B$313)</f>
        <v>0</v>
      </c>
      <c r="F11" s="81">
        <f>SUMIF('Cost Breakdowns'!$D$313:$D$313,'SoESCaOMCbIC-capital'!F$1,'Cost Breakdowns'!$B$313:$B$313)</f>
        <v>0</v>
      </c>
      <c r="G11" s="81">
        <f>SUMIF('Cost Breakdowns'!$D$313:$D$313,'SoESCaOMCbIC-capital'!G$1,'Cost Breakdowns'!$B$313:$B$313)</f>
        <v>0</v>
      </c>
      <c r="H11" s="81">
        <f>SUMIF('Cost Breakdowns'!$D$313:$D$313,'SoESCaOMCbIC-capital'!H$1,'Cost Breakdowns'!$B$313:$B$313)</f>
        <v>0</v>
      </c>
      <c r="I11" s="81">
        <f>SUMIF('Cost Breakdowns'!$D$313:$D$313,'SoESCaOMCbIC-capital'!I$1,'Cost Breakdowns'!$B$313:$B$313)</f>
        <v>0</v>
      </c>
      <c r="J11" s="81">
        <f>SUMIF('Cost Breakdowns'!$D$313:$D$313,'SoESCaOMCbIC-capital'!J$1,'Cost Breakdowns'!$B$313:$B$313)</f>
        <v>0</v>
      </c>
      <c r="K11" s="81">
        <f>SUMIF('Cost Breakdowns'!$D$313:$D$313,'SoESCaOMCbIC-capital'!K$1,'Cost Breakdowns'!$B$313:$B$313)</f>
        <v>0</v>
      </c>
      <c r="L11" s="81">
        <f>SUMIF('Cost Breakdowns'!$D$313:$D$313,'SoESCaOMCbIC-capital'!L$1,'Cost Breakdowns'!$B$313:$B$313)</f>
        <v>0</v>
      </c>
      <c r="M11" s="81">
        <f>SUMIF('Cost Breakdowns'!$D$313:$D$313,'SoESCaOMCbIC-capital'!M$1,'Cost Breakdowns'!$B$313:$B$313)</f>
        <v>0</v>
      </c>
      <c r="N11" s="81">
        <f>SUMIF('Cost Breakdowns'!$D$313:$D$313,'SoESCaOMCbIC-capital'!N$1,'Cost Breakdowns'!$B$313:$B$313)</f>
        <v>0</v>
      </c>
      <c r="O11" s="81">
        <f>SUMIF('Cost Breakdowns'!$D$313:$D$313,'SoESCaOMCbIC-capital'!O$1,'Cost Breakdowns'!$B$313:$B$313)</f>
        <v>0</v>
      </c>
      <c r="P11" s="81">
        <f>SUMIF('Cost Breakdowns'!$D$313:$D$313,'SoESCaOMCbIC-capital'!P$1,'Cost Breakdowns'!$B$313:$B$313)</f>
        <v>0</v>
      </c>
      <c r="Q11" s="81">
        <f>SUMIF('Cost Breakdowns'!$D$313:$D$313,'SoESCaOMCbIC-capital'!Q$1,'Cost Breakdowns'!$B$313:$B$313)</f>
        <v>0</v>
      </c>
      <c r="R11" s="81">
        <f>SUMIF('Cost Breakdowns'!$D$313:$D$313,'SoESCaOMCbIC-capital'!R$1,'Cost Breakdowns'!$B$313:$B$313)</f>
        <v>0</v>
      </c>
      <c r="S11" s="81">
        <f>SUMIF('Cost Breakdowns'!$D$313:$D$313,'SoESCaOMCbIC-capital'!S$1,'Cost Breakdowns'!$B$313:$B$313)</f>
        <v>0</v>
      </c>
      <c r="T11" s="81">
        <f>SUMIF('Cost Breakdowns'!$D$313:$D$313,'SoESCaOMCbIC-capital'!T$1,'Cost Breakdowns'!$B$313:$B$313)</f>
        <v>0</v>
      </c>
      <c r="U11" s="81">
        <f>SUMIF('Cost Breakdowns'!$D$313:$D$313,'SoESCaOMCbIC-capital'!U$1,'Cost Breakdowns'!$B$313:$B$313)</f>
        <v>0</v>
      </c>
      <c r="V11" s="81">
        <f>SUMIF('Cost Breakdowns'!$D$313:$D$313,'SoESCaOMCbIC-capital'!V$1,'Cost Breakdowns'!$B$313:$B$313)</f>
        <v>0</v>
      </c>
      <c r="W11" s="81">
        <f>SUMIF('Cost Breakdowns'!$D$313:$D$313,'SoESCaOMCbIC-capital'!W$1,'Cost Breakdowns'!$B$313:$B$313)</f>
        <v>0</v>
      </c>
      <c r="X11" s="81">
        <f>SUMIF('Cost Breakdowns'!$D$313:$D$313,'SoESCaOMCbIC-capital'!X$1,'Cost Breakdowns'!$B$313:$B$313)</f>
        <v>0</v>
      </c>
      <c r="Y11" s="81">
        <f>SUMIF('Cost Breakdowns'!$D$313:$D$313,'SoESCaOMCbIC-capital'!Y$1,'Cost Breakdowns'!$B$313:$B$313)</f>
        <v>0</v>
      </c>
      <c r="Z11" s="81">
        <f>SUMIF('Cost Breakdowns'!$D$313:$D$313,'SoESCaOMCbIC-capital'!Z$1,'Cost Breakdowns'!$B$313:$B$313)</f>
        <v>0</v>
      </c>
      <c r="AA11" s="81">
        <f>SUMIF('Cost Breakdowns'!$D$313:$D$313,'SoESCaOMCbIC-capital'!AA$1,'Cost Breakdowns'!$B$313:$B$313)</f>
        <v>0</v>
      </c>
      <c r="AB11" s="81">
        <f>SUMIF('Cost Breakdowns'!$D$313:$D$313,'SoESCaOMCbIC-capital'!AB$1,'Cost Breakdowns'!$B$313:$B$313)</f>
        <v>1</v>
      </c>
      <c r="AC11" s="81">
        <f>SUMIF('Cost Breakdowns'!$D$313:$D$313,'SoESCaOMCbIC-capital'!AC$1,'Cost Breakdowns'!$B$313:$B$313)</f>
        <v>0</v>
      </c>
      <c r="AD11" s="81">
        <f>SUMIF('Cost Breakdowns'!$D$313:$D$313,'SoESCaOMCbIC-capital'!AD$1,'Cost Breakdowns'!$B$313:$B$313)</f>
        <v>0</v>
      </c>
      <c r="AE11" s="81">
        <f>SUMIF('Cost Breakdowns'!$D$313:$D$313,'SoESCaOMCbIC-capital'!AE$1,'Cost Breakdowns'!$B$313:$B$313)</f>
        <v>0</v>
      </c>
      <c r="AF11" s="81">
        <f>SUMIF('Cost Breakdowns'!$D$313:$D$313,'SoESCaOMCbIC-capital'!AF$1,'Cost Breakdowns'!$B$313:$B$313)</f>
        <v>0</v>
      </c>
      <c r="AG11" s="81">
        <f>SUMIF('Cost Breakdowns'!$D$313:$D$313,'SoESCaOMCbIC-capital'!AG$1,'Cost Breakdowns'!$B$313:$B$313)</f>
        <v>0</v>
      </c>
      <c r="AH11" s="81">
        <f>SUMIF('Cost Breakdowns'!$D$313:$D$313,'SoESCaOMCbIC-capital'!AH$1,'Cost Breakdowns'!$B$313:$B$313)</f>
        <v>0</v>
      </c>
      <c r="AI11" s="81">
        <f>SUMIF('Cost Breakdowns'!$D$313:$D$313,'SoESCaOMCbIC-capital'!AI$1,'Cost Breakdowns'!$B$313:$B$313)</f>
        <v>0</v>
      </c>
      <c r="AJ11" s="81">
        <f>SUMIF('Cost Breakdowns'!$D$313:$D$313,'SoESCaOMCbIC-capital'!AJ$1,'Cost Breakdowns'!$B$313:$B$313)</f>
        <v>0</v>
      </c>
      <c r="AK11" s="81">
        <f>SUMIF('Cost Breakdowns'!$D$313:$D$313,'SoESCaOMCbIC-capital'!AK$1,'Cost Breakdowns'!$B$313:$B$313)</f>
        <v>0</v>
      </c>
      <c r="AL11" s="81">
        <f>SUMIF('Cost Breakdowns'!$D$313:$D$313,'SoESCaOMCbIC-capital'!AL$1,'Cost Breakdowns'!$B$313:$B$313)</f>
        <v>0</v>
      </c>
      <c r="AM11" s="81">
        <f>SUMIF('Cost Breakdowns'!$D$313:$D$313,'SoESCaOMCbIC-capital'!AM$1,'Cost Breakdowns'!$B$313:$B$313)</f>
        <v>0</v>
      </c>
      <c r="AN11" s="81">
        <f>SUMIF('Cost Breakdowns'!$D$313:$D$313,'SoESCaOMCbIC-capital'!AN$1,'Cost Breakdowns'!$B$313:$B$313)</f>
        <v>0</v>
      </c>
      <c r="AO11" s="81">
        <f>SUMIF('Cost Breakdowns'!$D$313:$D$313,'SoESCaOMCbIC-capital'!AO$1,'Cost Breakdowns'!$B$313:$B$313)</f>
        <v>0</v>
      </c>
      <c r="AP11" s="81">
        <f>SUMIF('Cost Breakdowns'!$D$313:$D$313,'SoESCaOMCbIC-capital'!AP$1,'Cost Breakdowns'!$B$313:$B$313)</f>
        <v>0</v>
      </c>
      <c r="AQ11" s="81">
        <f>SUMIF('Cost Breakdowns'!$D$313:$D$313,'SoESCaOMCbIC-capital'!AQ$1,'Cost Breakdowns'!$B$313:$B$313)</f>
        <v>0</v>
      </c>
    </row>
    <row r="12" spans="1:43" x14ac:dyDescent="0.25">
      <c r="A12" t="s">
        <v>207</v>
      </c>
      <c r="B12" s="106">
        <f>B$3</f>
        <v>0</v>
      </c>
      <c r="C12" s="106">
        <f t="shared" ref="C12:AQ13" si="1">C$3</f>
        <v>0</v>
      </c>
      <c r="D12" s="106">
        <f t="shared" si="1"/>
        <v>0</v>
      </c>
      <c r="E12" s="106">
        <f t="shared" si="1"/>
        <v>0</v>
      </c>
      <c r="F12" s="106">
        <f t="shared" si="1"/>
        <v>0</v>
      </c>
      <c r="G12" s="106">
        <f t="shared" si="1"/>
        <v>0</v>
      </c>
      <c r="H12" s="106">
        <f t="shared" si="1"/>
        <v>0</v>
      </c>
      <c r="I12" s="106">
        <f t="shared" si="1"/>
        <v>0</v>
      </c>
      <c r="J12" s="106">
        <f t="shared" si="1"/>
        <v>0</v>
      </c>
      <c r="K12" s="106">
        <f t="shared" si="1"/>
        <v>0</v>
      </c>
      <c r="L12" s="106">
        <f t="shared" si="1"/>
        <v>0.10344827586206895</v>
      </c>
      <c r="M12" s="106">
        <f t="shared" si="1"/>
        <v>0</v>
      </c>
      <c r="N12" s="106">
        <f t="shared" si="1"/>
        <v>0</v>
      </c>
      <c r="O12" s="106">
        <f t="shared" si="1"/>
        <v>0</v>
      </c>
      <c r="P12" s="106">
        <f t="shared" si="1"/>
        <v>0</v>
      </c>
      <c r="Q12" s="106">
        <f t="shared" si="1"/>
        <v>0</v>
      </c>
      <c r="R12" s="106">
        <f t="shared" si="1"/>
        <v>0</v>
      </c>
      <c r="S12" s="106">
        <f t="shared" si="1"/>
        <v>0</v>
      </c>
      <c r="T12" s="106">
        <f t="shared" si="1"/>
        <v>0</v>
      </c>
      <c r="U12" s="106">
        <f t="shared" si="1"/>
        <v>0</v>
      </c>
      <c r="V12" s="106">
        <f t="shared" si="1"/>
        <v>0</v>
      </c>
      <c r="W12" s="106">
        <f t="shared" si="1"/>
        <v>0</v>
      </c>
      <c r="X12" s="106">
        <f t="shared" si="1"/>
        <v>0</v>
      </c>
      <c r="Y12" s="106">
        <f t="shared" si="1"/>
        <v>0.84482758620689657</v>
      </c>
      <c r="Z12" s="106">
        <f t="shared" si="1"/>
        <v>0</v>
      </c>
      <c r="AA12" s="106">
        <f t="shared" si="1"/>
        <v>0</v>
      </c>
      <c r="AB12" s="106">
        <f t="shared" si="1"/>
        <v>5.1724137931034475E-2</v>
      </c>
      <c r="AC12" s="106">
        <f t="shared" si="1"/>
        <v>0</v>
      </c>
      <c r="AD12" s="106">
        <f t="shared" si="1"/>
        <v>0</v>
      </c>
      <c r="AE12" s="106">
        <f t="shared" si="1"/>
        <v>0</v>
      </c>
      <c r="AF12" s="106">
        <f t="shared" si="1"/>
        <v>0</v>
      </c>
      <c r="AG12" s="106">
        <f t="shared" si="1"/>
        <v>0</v>
      </c>
      <c r="AH12" s="106">
        <f t="shared" si="1"/>
        <v>0</v>
      </c>
      <c r="AI12" s="106">
        <f t="shared" si="1"/>
        <v>0</v>
      </c>
      <c r="AJ12" s="106">
        <f t="shared" si="1"/>
        <v>0</v>
      </c>
      <c r="AK12" s="106">
        <f t="shared" si="1"/>
        <v>0</v>
      </c>
      <c r="AL12" s="106">
        <f t="shared" si="1"/>
        <v>0</v>
      </c>
      <c r="AM12" s="106">
        <f t="shared" si="1"/>
        <v>0</v>
      </c>
      <c r="AN12" s="106">
        <f t="shared" si="1"/>
        <v>0</v>
      </c>
      <c r="AO12" s="106">
        <f t="shared" si="1"/>
        <v>0</v>
      </c>
      <c r="AP12" s="106">
        <f t="shared" si="1"/>
        <v>0</v>
      </c>
      <c r="AQ12" s="106">
        <f t="shared" si="1"/>
        <v>0</v>
      </c>
    </row>
    <row r="13" spans="1:43" x14ac:dyDescent="0.25">
      <c r="A13" t="s">
        <v>208</v>
      </c>
      <c r="B13" s="106">
        <f>B$3</f>
        <v>0</v>
      </c>
      <c r="C13" s="106">
        <f t="shared" si="1"/>
        <v>0</v>
      </c>
      <c r="D13" s="106">
        <f t="shared" si="1"/>
        <v>0</v>
      </c>
      <c r="E13" s="106">
        <f t="shared" si="1"/>
        <v>0</v>
      </c>
      <c r="F13" s="106">
        <f t="shared" si="1"/>
        <v>0</v>
      </c>
      <c r="G13" s="106">
        <f t="shared" si="1"/>
        <v>0</v>
      </c>
      <c r="H13" s="106">
        <f t="shared" si="1"/>
        <v>0</v>
      </c>
      <c r="I13" s="106">
        <f t="shared" si="1"/>
        <v>0</v>
      </c>
      <c r="J13" s="106">
        <f t="shared" si="1"/>
        <v>0</v>
      </c>
      <c r="K13" s="106">
        <f t="shared" si="1"/>
        <v>0</v>
      </c>
      <c r="L13" s="106">
        <f t="shared" si="1"/>
        <v>0.10344827586206895</v>
      </c>
      <c r="M13" s="106">
        <f t="shared" si="1"/>
        <v>0</v>
      </c>
      <c r="N13" s="106">
        <f t="shared" si="1"/>
        <v>0</v>
      </c>
      <c r="O13" s="106">
        <f t="shared" si="1"/>
        <v>0</v>
      </c>
      <c r="P13" s="106">
        <f t="shared" si="1"/>
        <v>0</v>
      </c>
      <c r="Q13" s="106">
        <f t="shared" si="1"/>
        <v>0</v>
      </c>
      <c r="R13" s="106">
        <f t="shared" si="1"/>
        <v>0</v>
      </c>
      <c r="S13" s="106">
        <f t="shared" si="1"/>
        <v>0</v>
      </c>
      <c r="T13" s="106">
        <f t="shared" si="1"/>
        <v>0</v>
      </c>
      <c r="U13" s="106">
        <f t="shared" si="1"/>
        <v>0</v>
      </c>
      <c r="V13" s="106">
        <f t="shared" si="1"/>
        <v>0</v>
      </c>
      <c r="W13" s="106">
        <f t="shared" si="1"/>
        <v>0</v>
      </c>
      <c r="X13" s="106">
        <f t="shared" si="1"/>
        <v>0</v>
      </c>
      <c r="Y13" s="106">
        <f t="shared" si="1"/>
        <v>0.84482758620689657</v>
      </c>
      <c r="Z13" s="106">
        <f t="shared" si="1"/>
        <v>0</v>
      </c>
      <c r="AA13" s="106">
        <f t="shared" si="1"/>
        <v>0</v>
      </c>
      <c r="AB13" s="106">
        <f t="shared" si="1"/>
        <v>5.1724137931034475E-2</v>
      </c>
      <c r="AC13" s="106">
        <f t="shared" si="1"/>
        <v>0</v>
      </c>
      <c r="AD13" s="106">
        <f t="shared" si="1"/>
        <v>0</v>
      </c>
      <c r="AE13" s="106">
        <f t="shared" si="1"/>
        <v>0</v>
      </c>
      <c r="AF13" s="106">
        <f t="shared" si="1"/>
        <v>0</v>
      </c>
      <c r="AG13" s="106">
        <f t="shared" si="1"/>
        <v>0</v>
      </c>
      <c r="AH13" s="106">
        <f t="shared" si="1"/>
        <v>0</v>
      </c>
      <c r="AI13" s="106">
        <f t="shared" si="1"/>
        <v>0</v>
      </c>
      <c r="AJ13" s="106">
        <f t="shared" si="1"/>
        <v>0</v>
      </c>
      <c r="AK13" s="106">
        <f t="shared" si="1"/>
        <v>0</v>
      </c>
      <c r="AL13" s="106">
        <f t="shared" si="1"/>
        <v>0</v>
      </c>
      <c r="AM13" s="106">
        <f t="shared" si="1"/>
        <v>0</v>
      </c>
      <c r="AN13" s="106">
        <f t="shared" si="1"/>
        <v>0</v>
      </c>
      <c r="AO13" s="106">
        <f t="shared" si="1"/>
        <v>0</v>
      </c>
      <c r="AP13" s="106">
        <f t="shared" si="1"/>
        <v>0</v>
      </c>
      <c r="AQ13" s="106">
        <f t="shared" si="1"/>
        <v>0</v>
      </c>
    </row>
    <row r="14" spans="1:43" x14ac:dyDescent="0.25">
      <c r="A14" t="s">
        <v>209</v>
      </c>
      <c r="B14" s="81">
        <f>SUMIF('Cost Breakdowns'!$D$105:$D$107,'SoESCaOMCbIC-capital'!B$1,'Cost Breakdowns'!$B$105:$B$107)</f>
        <v>0</v>
      </c>
      <c r="C14" s="81">
        <f>SUMIF('Cost Breakdowns'!$D$105:$D$107,'SoESCaOMCbIC-capital'!C$1,'Cost Breakdowns'!$B$105:$B$107)</f>
        <v>0</v>
      </c>
      <c r="D14" s="81">
        <f>SUMIF('Cost Breakdowns'!$D$105:$D$107,'SoESCaOMCbIC-capital'!D$1,'Cost Breakdowns'!$B$105:$B$107)</f>
        <v>0</v>
      </c>
      <c r="E14" s="81">
        <f>SUMIF('Cost Breakdowns'!$D$105:$D$107,'SoESCaOMCbIC-capital'!E$1,'Cost Breakdowns'!$B$105:$B$107)</f>
        <v>0</v>
      </c>
      <c r="F14" s="81">
        <f>SUMIF('Cost Breakdowns'!$D$105:$D$107,'SoESCaOMCbIC-capital'!F$1,'Cost Breakdowns'!$B$105:$B$107)</f>
        <v>0</v>
      </c>
      <c r="G14" s="81">
        <f>SUMIF('Cost Breakdowns'!$D$105:$D$107,'SoESCaOMCbIC-capital'!G$1,'Cost Breakdowns'!$B$105:$B$107)</f>
        <v>0</v>
      </c>
      <c r="H14" s="81">
        <f>SUMIF('Cost Breakdowns'!$D$105:$D$107,'SoESCaOMCbIC-capital'!H$1,'Cost Breakdowns'!$B$105:$B$107)</f>
        <v>0</v>
      </c>
      <c r="I14" s="81">
        <f>SUMIF('Cost Breakdowns'!$D$105:$D$107,'SoESCaOMCbIC-capital'!I$1,'Cost Breakdowns'!$B$105:$B$107)</f>
        <v>0</v>
      </c>
      <c r="J14" s="81">
        <f>SUMIF('Cost Breakdowns'!$D$105:$D$107,'SoESCaOMCbIC-capital'!J$1,'Cost Breakdowns'!$B$105:$B$107)</f>
        <v>0</v>
      </c>
      <c r="K14" s="81">
        <f>SUMIF('Cost Breakdowns'!$D$105:$D$107,'SoESCaOMCbIC-capital'!K$1,'Cost Breakdowns'!$B$105:$B$107)</f>
        <v>0</v>
      </c>
      <c r="L14" s="81">
        <f>SUMIF('Cost Breakdowns'!$D$105:$D$107,'SoESCaOMCbIC-capital'!L$1,'Cost Breakdowns'!$B$105:$B$107)</f>
        <v>0.16393442622950818</v>
      </c>
      <c r="M14" s="81">
        <f>SUMIF('Cost Breakdowns'!$D$105:$D$107,'SoESCaOMCbIC-capital'!M$1,'Cost Breakdowns'!$B$105:$B$107)</f>
        <v>0</v>
      </c>
      <c r="N14" s="81">
        <f>SUMIF('Cost Breakdowns'!$D$105:$D$107,'SoESCaOMCbIC-capital'!N$1,'Cost Breakdowns'!$B$105:$B$107)</f>
        <v>0</v>
      </c>
      <c r="O14" s="81">
        <f>SUMIF('Cost Breakdowns'!$D$105:$D$107,'SoESCaOMCbIC-capital'!O$1,'Cost Breakdowns'!$B$105:$B$107)</f>
        <v>0</v>
      </c>
      <c r="P14" s="81">
        <f>SUMIF('Cost Breakdowns'!$D$105:$D$107,'SoESCaOMCbIC-capital'!P$1,'Cost Breakdowns'!$B$105:$B$107)</f>
        <v>0</v>
      </c>
      <c r="Q14" s="81">
        <f>SUMIF('Cost Breakdowns'!$D$105:$D$107,'SoESCaOMCbIC-capital'!Q$1,'Cost Breakdowns'!$B$105:$B$107)</f>
        <v>0</v>
      </c>
      <c r="R14" s="81">
        <f>SUMIF('Cost Breakdowns'!$D$105:$D$107,'SoESCaOMCbIC-capital'!R$1,'Cost Breakdowns'!$B$105:$B$107)</f>
        <v>0</v>
      </c>
      <c r="S14" s="81">
        <f>SUMIF('Cost Breakdowns'!$D$105:$D$107,'SoESCaOMCbIC-capital'!S$1,'Cost Breakdowns'!$B$105:$B$107)</f>
        <v>0</v>
      </c>
      <c r="T14" s="81">
        <f>SUMIF('Cost Breakdowns'!$D$105:$D$107,'SoESCaOMCbIC-capital'!T$1,'Cost Breakdowns'!$B$105:$B$107)</f>
        <v>0</v>
      </c>
      <c r="U14" s="81">
        <f>SUMIF('Cost Breakdowns'!$D$105:$D$107,'SoESCaOMCbIC-capital'!U$1,'Cost Breakdowns'!$B$105:$B$107)</f>
        <v>0</v>
      </c>
      <c r="V14" s="81">
        <f>SUMIF('Cost Breakdowns'!$D$105:$D$107,'SoESCaOMCbIC-capital'!V$1,'Cost Breakdowns'!$B$105:$B$107)</f>
        <v>0</v>
      </c>
      <c r="W14" s="81">
        <f>SUMIF('Cost Breakdowns'!$D$105:$D$107,'SoESCaOMCbIC-capital'!W$1,'Cost Breakdowns'!$B$105:$B$107)</f>
        <v>0</v>
      </c>
      <c r="X14" s="81">
        <f>SUMIF('Cost Breakdowns'!$D$105:$D$107,'SoESCaOMCbIC-capital'!X$1,'Cost Breakdowns'!$B$105:$B$107)</f>
        <v>0</v>
      </c>
      <c r="Y14" s="81">
        <f>SUMIF('Cost Breakdowns'!$D$105:$D$107,'SoESCaOMCbIC-capital'!Y$1,'Cost Breakdowns'!$B$105:$B$107)</f>
        <v>0</v>
      </c>
      <c r="Z14" s="81">
        <f>SUMIF('Cost Breakdowns'!$D$105:$D$107,'SoESCaOMCbIC-capital'!Z$1,'Cost Breakdowns'!$B$105:$B$107)</f>
        <v>0</v>
      </c>
      <c r="AA14" s="81">
        <f>SUMIF('Cost Breakdowns'!$D$105:$D$107,'SoESCaOMCbIC-capital'!AA$1,'Cost Breakdowns'!$B$105:$B$107)</f>
        <v>0</v>
      </c>
      <c r="AB14" s="81">
        <f>SUMIF('Cost Breakdowns'!$D$105:$D$107,'SoESCaOMCbIC-capital'!AB$1,'Cost Breakdowns'!$B$105:$B$107)</f>
        <v>0.76502732240437155</v>
      </c>
      <c r="AC14" s="81">
        <f>SUMIF('Cost Breakdowns'!$D$105:$D$107,'SoESCaOMCbIC-capital'!AC$1,'Cost Breakdowns'!$B$105:$B$107)</f>
        <v>0</v>
      </c>
      <c r="AD14" s="81">
        <f>SUMIF('Cost Breakdowns'!$D$105:$D$107,'SoESCaOMCbIC-capital'!AD$1,'Cost Breakdowns'!$B$105:$B$107)</f>
        <v>0</v>
      </c>
      <c r="AE14" s="81">
        <f>SUMIF('Cost Breakdowns'!$D$105:$D$107,'SoESCaOMCbIC-capital'!AE$1,'Cost Breakdowns'!$B$105:$B$107)</f>
        <v>0</v>
      </c>
      <c r="AF14" s="81">
        <f>SUMIF('Cost Breakdowns'!$D$105:$D$107,'SoESCaOMCbIC-capital'!AF$1,'Cost Breakdowns'!$B$105:$B$107)</f>
        <v>0</v>
      </c>
      <c r="AG14" s="81">
        <f>SUMIF('Cost Breakdowns'!$D$105:$D$107,'SoESCaOMCbIC-capital'!AG$1,'Cost Breakdowns'!$B$105:$B$107)</f>
        <v>0</v>
      </c>
      <c r="AH14" s="81">
        <f>SUMIF('Cost Breakdowns'!$D$105:$D$107,'SoESCaOMCbIC-capital'!AH$1,'Cost Breakdowns'!$B$105:$B$107)</f>
        <v>0</v>
      </c>
      <c r="AI14" s="81">
        <f>SUMIF('Cost Breakdowns'!$D$105:$D$107,'SoESCaOMCbIC-capital'!AI$1,'Cost Breakdowns'!$B$105:$B$107)</f>
        <v>0</v>
      </c>
      <c r="AJ14" s="81">
        <f>SUMIF('Cost Breakdowns'!$D$105:$D$107,'SoESCaOMCbIC-capital'!AJ$1,'Cost Breakdowns'!$B$105:$B$107)</f>
        <v>0</v>
      </c>
      <c r="AK14" s="81">
        <f>SUMIF('Cost Breakdowns'!$D$105:$D$107,'SoESCaOMCbIC-capital'!AK$1,'Cost Breakdowns'!$B$105:$B$107)</f>
        <v>0</v>
      </c>
      <c r="AL14" s="81">
        <f>SUMIF('Cost Breakdowns'!$D$105:$D$107,'SoESCaOMCbIC-capital'!AL$1,'Cost Breakdowns'!$B$105:$B$107)</f>
        <v>7.1038251366120214E-2</v>
      </c>
      <c r="AM14" s="81">
        <f>SUMIF('Cost Breakdowns'!$D$105:$D$107,'SoESCaOMCbIC-capital'!AM$1,'Cost Breakdowns'!$B$105:$B$107)</f>
        <v>0</v>
      </c>
      <c r="AN14" s="81">
        <f>SUMIF('Cost Breakdowns'!$D$105:$D$107,'SoESCaOMCbIC-capital'!AN$1,'Cost Breakdowns'!$B$105:$B$107)</f>
        <v>0</v>
      </c>
      <c r="AO14" s="81">
        <f>SUMIF('Cost Breakdowns'!$D$105:$D$107,'SoESCaOMCbIC-capital'!AO$1,'Cost Breakdowns'!$B$105:$B$107)</f>
        <v>0</v>
      </c>
      <c r="AP14" s="81">
        <f>SUMIF('Cost Breakdowns'!$D$105:$D$107,'SoESCaOMCbIC-capital'!AP$1,'Cost Breakdowns'!$B$105:$B$107)</f>
        <v>0</v>
      </c>
      <c r="AQ14" s="81">
        <f>SUMIF('Cost Breakdowns'!$D$105:$D$107,'SoESCaOMCbIC-capital'!AQ$1,'Cost Breakdowns'!$B$105:$B$107)</f>
        <v>0</v>
      </c>
    </row>
    <row r="15" spans="1:43" x14ac:dyDescent="0.25">
      <c r="A15" t="s">
        <v>210</v>
      </c>
      <c r="B15" s="93">
        <v>0</v>
      </c>
      <c r="C15" s="93">
        <v>0</v>
      </c>
      <c r="D15" s="93">
        <v>1</v>
      </c>
      <c r="E15" s="93">
        <v>0</v>
      </c>
      <c r="F15" s="93">
        <v>0</v>
      </c>
      <c r="G15" s="93">
        <v>0</v>
      </c>
      <c r="H15" s="93">
        <v>0</v>
      </c>
      <c r="I15" s="93">
        <v>0</v>
      </c>
      <c r="J15" s="93">
        <v>0</v>
      </c>
      <c r="K15" s="93">
        <v>0</v>
      </c>
      <c r="L15" s="93">
        <v>0</v>
      </c>
      <c r="M15" s="93">
        <v>1</v>
      </c>
      <c r="N15" s="93">
        <v>0</v>
      </c>
      <c r="O15" s="93">
        <v>0</v>
      </c>
      <c r="P15" s="93">
        <v>0</v>
      </c>
      <c r="Q15" s="93">
        <v>0</v>
      </c>
      <c r="R15" s="93">
        <v>0</v>
      </c>
      <c r="S15" s="93">
        <v>0</v>
      </c>
      <c r="T15" s="93">
        <v>0</v>
      </c>
      <c r="U15" s="93">
        <v>0</v>
      </c>
      <c r="V15" s="93">
        <v>0</v>
      </c>
      <c r="W15" s="93">
        <v>0</v>
      </c>
      <c r="X15" s="93">
        <v>0</v>
      </c>
      <c r="Y15" s="93">
        <v>0</v>
      </c>
      <c r="Z15" s="93">
        <v>0</v>
      </c>
      <c r="AA15" s="93">
        <v>0</v>
      </c>
      <c r="AB15" s="93">
        <v>0</v>
      </c>
      <c r="AC15" s="93">
        <v>0</v>
      </c>
      <c r="AD15" s="93">
        <v>0</v>
      </c>
      <c r="AE15" s="93">
        <v>0</v>
      </c>
      <c r="AF15" s="93">
        <v>0</v>
      </c>
      <c r="AG15" s="93">
        <v>0</v>
      </c>
      <c r="AH15" s="93">
        <v>0</v>
      </c>
      <c r="AI15" s="93">
        <v>0</v>
      </c>
      <c r="AJ15" s="93">
        <v>0</v>
      </c>
      <c r="AK15" s="93">
        <v>0</v>
      </c>
      <c r="AL15" s="93">
        <v>0</v>
      </c>
      <c r="AM15" s="93">
        <v>0</v>
      </c>
      <c r="AN15" s="93">
        <v>0</v>
      </c>
      <c r="AO15" s="93">
        <v>0</v>
      </c>
      <c r="AP15" s="93">
        <v>0</v>
      </c>
      <c r="AQ15" s="93">
        <v>0</v>
      </c>
    </row>
    <row r="16" spans="1:43" x14ac:dyDescent="0.25">
      <c r="A16" t="s">
        <v>211</v>
      </c>
      <c r="B16" s="106">
        <f>B$3</f>
        <v>0</v>
      </c>
      <c r="C16" s="106">
        <f t="shared" ref="C16:AQ17" si="2">C$3</f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si="2"/>
        <v>0.10344827586206895</v>
      </c>
      <c r="M16" s="106">
        <f t="shared" si="2"/>
        <v>0</v>
      </c>
      <c r="N16" s="106">
        <f t="shared" si="2"/>
        <v>0</v>
      </c>
      <c r="O16" s="106">
        <f t="shared" si="2"/>
        <v>0</v>
      </c>
      <c r="P16" s="106">
        <f t="shared" si="2"/>
        <v>0</v>
      </c>
      <c r="Q16" s="106">
        <f t="shared" si="2"/>
        <v>0</v>
      </c>
      <c r="R16" s="106">
        <f t="shared" si="2"/>
        <v>0</v>
      </c>
      <c r="S16" s="106">
        <f t="shared" si="2"/>
        <v>0</v>
      </c>
      <c r="T16" s="106">
        <f t="shared" si="2"/>
        <v>0</v>
      </c>
      <c r="U16" s="106">
        <f t="shared" si="2"/>
        <v>0</v>
      </c>
      <c r="V16" s="106">
        <f t="shared" si="2"/>
        <v>0</v>
      </c>
      <c r="W16" s="106">
        <f t="shared" si="2"/>
        <v>0</v>
      </c>
      <c r="X16" s="106">
        <f t="shared" si="2"/>
        <v>0</v>
      </c>
      <c r="Y16" s="106">
        <f t="shared" si="2"/>
        <v>0.84482758620689657</v>
      </c>
      <c r="Z16" s="106">
        <f t="shared" si="2"/>
        <v>0</v>
      </c>
      <c r="AA16" s="106">
        <f t="shared" si="2"/>
        <v>0</v>
      </c>
      <c r="AB16" s="106">
        <f t="shared" si="2"/>
        <v>5.1724137931034475E-2</v>
      </c>
      <c r="AC16" s="106">
        <f t="shared" si="2"/>
        <v>0</v>
      </c>
      <c r="AD16" s="106">
        <f t="shared" si="2"/>
        <v>0</v>
      </c>
      <c r="AE16" s="106">
        <f t="shared" si="2"/>
        <v>0</v>
      </c>
      <c r="AF16" s="106">
        <f t="shared" si="2"/>
        <v>0</v>
      </c>
      <c r="AG16" s="106">
        <f t="shared" si="2"/>
        <v>0</v>
      </c>
      <c r="AH16" s="106">
        <f t="shared" si="2"/>
        <v>0</v>
      </c>
      <c r="AI16" s="106">
        <f t="shared" si="2"/>
        <v>0</v>
      </c>
      <c r="AJ16" s="106">
        <f t="shared" si="2"/>
        <v>0</v>
      </c>
      <c r="AK16" s="106">
        <f t="shared" si="2"/>
        <v>0</v>
      </c>
      <c r="AL16" s="106">
        <f t="shared" si="2"/>
        <v>0</v>
      </c>
      <c r="AM16" s="106">
        <f t="shared" si="2"/>
        <v>0</v>
      </c>
      <c r="AN16" s="106">
        <f t="shared" si="2"/>
        <v>0</v>
      </c>
      <c r="AO16" s="106">
        <f t="shared" si="2"/>
        <v>0</v>
      </c>
      <c r="AP16" s="106">
        <f t="shared" si="2"/>
        <v>0</v>
      </c>
      <c r="AQ16" s="106">
        <f t="shared" si="2"/>
        <v>0</v>
      </c>
    </row>
    <row r="17" spans="1:43" x14ac:dyDescent="0.25">
      <c r="A17" t="s">
        <v>212</v>
      </c>
      <c r="B17" s="106">
        <f>B$3</f>
        <v>0</v>
      </c>
      <c r="C17" s="106">
        <f t="shared" si="2"/>
        <v>0</v>
      </c>
      <c r="D17" s="106">
        <f t="shared" si="2"/>
        <v>0</v>
      </c>
      <c r="E17" s="106">
        <f t="shared" si="2"/>
        <v>0</v>
      </c>
      <c r="F17" s="106">
        <f t="shared" si="2"/>
        <v>0</v>
      </c>
      <c r="G17" s="106">
        <f t="shared" si="2"/>
        <v>0</v>
      </c>
      <c r="H17" s="106">
        <f t="shared" si="2"/>
        <v>0</v>
      </c>
      <c r="I17" s="106">
        <f t="shared" si="2"/>
        <v>0</v>
      </c>
      <c r="J17" s="106">
        <f t="shared" si="2"/>
        <v>0</v>
      </c>
      <c r="K17" s="106">
        <f t="shared" si="2"/>
        <v>0</v>
      </c>
      <c r="L17" s="106">
        <f t="shared" si="2"/>
        <v>0.10344827586206895</v>
      </c>
      <c r="M17" s="106">
        <f t="shared" si="2"/>
        <v>0</v>
      </c>
      <c r="N17" s="106">
        <f t="shared" si="2"/>
        <v>0</v>
      </c>
      <c r="O17" s="106">
        <f t="shared" si="2"/>
        <v>0</v>
      </c>
      <c r="P17" s="106">
        <f t="shared" si="2"/>
        <v>0</v>
      </c>
      <c r="Q17" s="106">
        <f t="shared" si="2"/>
        <v>0</v>
      </c>
      <c r="R17" s="106">
        <f t="shared" si="2"/>
        <v>0</v>
      </c>
      <c r="S17" s="106">
        <f t="shared" si="2"/>
        <v>0</v>
      </c>
      <c r="T17" s="106">
        <f t="shared" si="2"/>
        <v>0</v>
      </c>
      <c r="U17" s="106">
        <f t="shared" si="2"/>
        <v>0</v>
      </c>
      <c r="V17" s="106">
        <f t="shared" si="2"/>
        <v>0</v>
      </c>
      <c r="W17" s="106">
        <f t="shared" si="2"/>
        <v>0</v>
      </c>
      <c r="X17" s="106">
        <f t="shared" si="2"/>
        <v>0</v>
      </c>
      <c r="Y17" s="106">
        <f t="shared" si="2"/>
        <v>0.84482758620689657</v>
      </c>
      <c r="Z17" s="106">
        <f t="shared" si="2"/>
        <v>0</v>
      </c>
      <c r="AA17" s="106">
        <f t="shared" si="2"/>
        <v>0</v>
      </c>
      <c r="AB17" s="106">
        <f t="shared" si="2"/>
        <v>5.1724137931034475E-2</v>
      </c>
      <c r="AC17" s="106">
        <f t="shared" si="2"/>
        <v>0</v>
      </c>
      <c r="AD17" s="106">
        <f t="shared" si="2"/>
        <v>0</v>
      </c>
      <c r="AE17" s="106">
        <f t="shared" si="2"/>
        <v>0</v>
      </c>
      <c r="AF17" s="106">
        <f t="shared" si="2"/>
        <v>0</v>
      </c>
      <c r="AG17" s="106">
        <f t="shared" si="2"/>
        <v>0</v>
      </c>
      <c r="AH17" s="106">
        <f t="shared" si="2"/>
        <v>0</v>
      </c>
      <c r="AI17" s="106">
        <f t="shared" si="2"/>
        <v>0</v>
      </c>
      <c r="AJ17" s="106">
        <f t="shared" si="2"/>
        <v>0</v>
      </c>
      <c r="AK17" s="106">
        <f t="shared" si="2"/>
        <v>0</v>
      </c>
      <c r="AL17" s="106">
        <f t="shared" si="2"/>
        <v>0</v>
      </c>
      <c r="AM17" s="106">
        <f t="shared" si="2"/>
        <v>0</v>
      </c>
      <c r="AN17" s="106">
        <f t="shared" si="2"/>
        <v>0</v>
      </c>
      <c r="AO17" s="106">
        <f t="shared" si="2"/>
        <v>0</v>
      </c>
      <c r="AP17" s="106">
        <f t="shared" si="2"/>
        <v>0</v>
      </c>
      <c r="AQ17" s="106">
        <f t="shared" si="2"/>
        <v>0</v>
      </c>
    </row>
    <row r="18" spans="1:43" x14ac:dyDescent="0.25">
      <c r="A18" t="s">
        <v>213</v>
      </c>
      <c r="B18" s="106">
        <f>B10</f>
        <v>0</v>
      </c>
      <c r="C18" s="106">
        <f t="shared" ref="C18:AQ18" si="3">C10</f>
        <v>0</v>
      </c>
      <c r="D18" s="106">
        <f t="shared" ref="D18" si="4">D10</f>
        <v>0</v>
      </c>
      <c r="E18" s="106">
        <f t="shared" si="3"/>
        <v>0</v>
      </c>
      <c r="F18" s="106">
        <f t="shared" si="3"/>
        <v>0</v>
      </c>
      <c r="G18" s="106">
        <f t="shared" si="3"/>
        <v>0</v>
      </c>
      <c r="H18" s="106">
        <f t="shared" si="3"/>
        <v>0</v>
      </c>
      <c r="I18" s="106">
        <f t="shared" si="3"/>
        <v>0</v>
      </c>
      <c r="J18" s="106">
        <f t="shared" si="3"/>
        <v>0</v>
      </c>
      <c r="K18" s="106">
        <f t="shared" si="3"/>
        <v>0</v>
      </c>
      <c r="L18" s="106">
        <f t="shared" si="3"/>
        <v>0.73616786946062651</v>
      </c>
      <c r="M18" s="106">
        <f t="shared" ref="M18" si="5">M10</f>
        <v>0</v>
      </c>
      <c r="N18" s="106">
        <f t="shared" si="3"/>
        <v>0</v>
      </c>
      <c r="O18" s="106">
        <f t="shared" si="3"/>
        <v>0</v>
      </c>
      <c r="P18" s="106">
        <f t="shared" ref="P18" si="6">P10</f>
        <v>0</v>
      </c>
      <c r="Q18" s="106">
        <f t="shared" si="3"/>
        <v>0</v>
      </c>
      <c r="R18" s="106">
        <f t="shared" ref="R18" si="7">R10</f>
        <v>0</v>
      </c>
      <c r="S18" s="106">
        <f t="shared" si="3"/>
        <v>0</v>
      </c>
      <c r="T18" s="106">
        <f t="shared" si="3"/>
        <v>0</v>
      </c>
      <c r="U18" s="106">
        <f t="shared" si="3"/>
        <v>0</v>
      </c>
      <c r="V18" s="106">
        <f t="shared" si="3"/>
        <v>0</v>
      </c>
      <c r="W18" s="106">
        <f t="shared" si="3"/>
        <v>0</v>
      </c>
      <c r="X18" s="106">
        <f t="shared" si="3"/>
        <v>0</v>
      </c>
      <c r="Y18" s="106">
        <f t="shared" si="3"/>
        <v>0</v>
      </c>
      <c r="Z18" s="106">
        <f t="shared" si="3"/>
        <v>0</v>
      </c>
      <c r="AA18" s="106">
        <f t="shared" ref="AA18:AB18" si="8">AA10</f>
        <v>0</v>
      </c>
      <c r="AB18" s="106">
        <f t="shared" si="8"/>
        <v>0.26383213053937338</v>
      </c>
      <c r="AC18" s="106">
        <f t="shared" si="3"/>
        <v>0</v>
      </c>
      <c r="AD18" s="106">
        <f t="shared" si="3"/>
        <v>0</v>
      </c>
      <c r="AE18" s="106">
        <f t="shared" si="3"/>
        <v>0</v>
      </c>
      <c r="AF18" s="106">
        <f t="shared" si="3"/>
        <v>0</v>
      </c>
      <c r="AG18" s="106">
        <f t="shared" si="3"/>
        <v>0</v>
      </c>
      <c r="AH18" s="106">
        <f t="shared" si="3"/>
        <v>0</v>
      </c>
      <c r="AI18" s="106">
        <f t="shared" si="3"/>
        <v>0</v>
      </c>
      <c r="AJ18" s="106">
        <f t="shared" si="3"/>
        <v>0</v>
      </c>
      <c r="AK18" s="106">
        <f t="shared" si="3"/>
        <v>0</v>
      </c>
      <c r="AL18" s="106">
        <f t="shared" si="3"/>
        <v>0</v>
      </c>
      <c r="AM18" s="106">
        <f t="shared" si="3"/>
        <v>0</v>
      </c>
      <c r="AN18" s="106">
        <f t="shared" si="3"/>
        <v>0</v>
      </c>
      <c r="AO18" s="106">
        <f t="shared" si="3"/>
        <v>0</v>
      </c>
      <c r="AP18" s="106">
        <f t="shared" si="3"/>
        <v>0</v>
      </c>
      <c r="AQ18" s="106">
        <f t="shared" si="3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Mapping</vt:lpstr>
      <vt:lpstr>Cost Breakdowns</vt:lpstr>
      <vt:lpstr>graphs_nrel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Jeff Rissman</cp:lastModifiedBy>
  <dcterms:created xsi:type="dcterms:W3CDTF">2020-06-18T16:32:51Z</dcterms:created>
  <dcterms:modified xsi:type="dcterms:W3CDTF">2022-08-11T00:50:58Z</dcterms:modified>
</cp:coreProperties>
</file>