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defaultThemeVersion="124226"/>
  <mc:AlternateContent xmlns:mc="http://schemas.openxmlformats.org/markup-compatibility/2006">
    <mc:Choice Requires="x15">
      <x15ac:absPath xmlns:x15ac="http://schemas.microsoft.com/office/spreadsheetml/2010/11/ac" url="C:\Users\shelley\Dropbox (Energy Innovation)\PC (2)\Documents\GitHub_Repositories\eps-us\InputData\bldgs\BASoBC\"/>
    </mc:Choice>
  </mc:AlternateContent>
  <xr:revisionPtr revIDLastSave="0" documentId="13_ncr:1_{6D1FF8C1-53C8-487C-8D1E-3B67ECD5D506}" xr6:coauthVersionLast="47" xr6:coauthVersionMax="47" xr10:uidLastSave="{00000000-0000-0000-0000-000000000000}"/>
  <bookViews>
    <workbookView xWindow="13845" yWindow="-19215" windowWidth="29040" windowHeight="17640" tabRatio="688" activeTab="4" xr2:uid="{00000000-000D-0000-FFFF-FFFF00000000}"/>
  </bookViews>
  <sheets>
    <sheet name="About" sheetId="3" r:id="rId1"/>
    <sheet name="Commercial" sheetId="1" r:id="rId2"/>
    <sheet name="Residential" sheetId="2" r:id="rId3"/>
    <sheet name="RECS HC2.1" sheetId="21" r:id="rId4"/>
    <sheet name="Calculations" sheetId="5" r:id="rId5"/>
    <sheet name="BASoBC-urban-residential" sheetId="17" r:id="rId6"/>
    <sheet name="BASoBC-rural-residential" sheetId="20" r:id="rId7"/>
    <sheet name="BASoBC-commercial" sheetId="18" r:id="rId8"/>
  </sheets>
  <externalReferences>
    <externalReference r:id="rId9"/>
    <externalReference r:id="rId10"/>
  </externalReferences>
  <definedNames>
    <definedName name="Fraction_coal">[1]About!$C$59</definedName>
    <definedName name="gal_per_barrel">[2]About!$A$63</definedName>
    <definedName name="Percent_rural">[1]About!$A$98</definedName>
    <definedName name="Percent_urban">[1]About!$A$97</definedName>
    <definedName name="quadrillion">[1]About!$B$100</definedName>
    <definedName name="Table4">'[1]AEO21 Table 4'!$C$34:$AH$74</definedName>
    <definedName name="Table4_1">'[1]AEO21 Table 4'!$C$1:$AH$1</definedName>
    <definedName name="Table4_1_22">'[1]AEO22 Table 4'!$C$1:$AG$1</definedName>
    <definedName name="Table4_22">'[1]AEO22 Table 4'!$C$34:$AG$74</definedName>
    <definedName name="Table4_A">'[1]AEO21 Table 4'!$A$34:$A$74</definedName>
    <definedName name="Table4_A_22">'[1]AEO22 Table 4'!$A$34:$A$74</definedName>
    <definedName name="Table5">'[1]AEO21 Table 5'!$C$29:$AH$58</definedName>
    <definedName name="Table5_1">'[1]AEO21 Table 5'!$C$1:$AH$1</definedName>
    <definedName name="Table5_1_22">'[1]AEO22 Table 5'!$C$1:$AG$1</definedName>
    <definedName name="Table5_22">'[1]AEO22 Table 5'!$C$29:$AG$58</definedName>
    <definedName name="Table5_A">'[1]AEO21 Table 5'!$A$29:$A$58</definedName>
    <definedName name="Table5_A_22">'[1]AEO22 Table 5'!$A$29:$A$58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1" i="5" l="1"/>
  <c r="D21" i="5"/>
  <c r="E21" i="5"/>
  <c r="F21" i="5"/>
  <c r="G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C23" i="5"/>
  <c r="D23" i="5"/>
  <c r="E23" i="5"/>
  <c r="F23" i="5"/>
  <c r="G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C24" i="5"/>
  <c r="D24" i="5"/>
  <c r="E24" i="5"/>
  <c r="F24" i="5"/>
  <c r="G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B26" i="5"/>
  <c r="B25" i="5"/>
  <c r="B24" i="5"/>
  <c r="B23" i="5"/>
  <c r="B22" i="5"/>
  <c r="B21" i="5"/>
  <c r="C14" i="5"/>
  <c r="D14" i="5"/>
  <c r="E14" i="5"/>
  <c r="F14" i="5"/>
  <c r="G14" i="5"/>
  <c r="H14" i="5"/>
  <c r="I14" i="5"/>
  <c r="J14" i="5"/>
  <c r="K14" i="5"/>
  <c r="L14" i="5"/>
  <c r="M14" i="5"/>
  <c r="N14" i="5"/>
  <c r="O14" i="5"/>
  <c r="P14" i="5"/>
  <c r="Q14" i="5"/>
  <c r="R14" i="5"/>
  <c r="S14" i="5"/>
  <c r="T14" i="5"/>
  <c r="U14" i="5"/>
  <c r="V14" i="5"/>
  <c r="W14" i="5"/>
  <c r="X14" i="5"/>
  <c r="Y14" i="5"/>
  <c r="Z14" i="5"/>
  <c r="AA14" i="5"/>
  <c r="AB14" i="5"/>
  <c r="AC14" i="5"/>
  <c r="AD14" i="5"/>
  <c r="AE14" i="5"/>
  <c r="AF14" i="5"/>
  <c r="AG14" i="5"/>
  <c r="AH14" i="5"/>
  <c r="AI14" i="5"/>
  <c r="AJ14" i="5"/>
  <c r="AK14" i="5"/>
  <c r="AL14" i="5"/>
  <c r="C15" i="5"/>
  <c r="D15" i="5"/>
  <c r="E15" i="5"/>
  <c r="F15" i="5"/>
  <c r="G15" i="5"/>
  <c r="H15"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AK15" i="5"/>
  <c r="AL15"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B17" i="5"/>
  <c r="B16" i="5"/>
  <c r="B15" i="5"/>
  <c r="B14" i="5"/>
  <c r="C13" i="5"/>
  <c r="D13" i="5"/>
  <c r="E13" i="5"/>
  <c r="F13" i="5"/>
  <c r="G13" i="5"/>
  <c r="H13" i="5"/>
  <c r="I13" i="5"/>
  <c r="J13" i="5"/>
  <c r="K13" i="5"/>
  <c r="L13" i="5"/>
  <c r="M13" i="5"/>
  <c r="N13" i="5"/>
  <c r="O13" i="5"/>
  <c r="P13" i="5"/>
  <c r="Q13" i="5"/>
  <c r="R13" i="5"/>
  <c r="S13" i="5"/>
  <c r="T13" i="5"/>
  <c r="U13" i="5"/>
  <c r="V13" i="5"/>
  <c r="W13" i="5"/>
  <c r="X13" i="5"/>
  <c r="Y13" i="5"/>
  <c r="Z13" i="5"/>
  <c r="AA13" i="5"/>
  <c r="AB13" i="5"/>
  <c r="AC13" i="5"/>
  <c r="AD13" i="5"/>
  <c r="AE13" i="5"/>
  <c r="AF13" i="5"/>
  <c r="AG13" i="5"/>
  <c r="AH13" i="5"/>
  <c r="AI13" i="5"/>
  <c r="AJ13" i="5"/>
  <c r="AK13" i="5"/>
  <c r="AL13" i="5"/>
  <c r="B13"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AG12" i="5"/>
  <c r="AH12" i="5"/>
  <c r="AI12" i="5"/>
  <c r="AJ12" i="5"/>
  <c r="AK12" i="5"/>
  <c r="AL12" i="5"/>
  <c r="B12" i="5"/>
  <c r="A30" i="3"/>
  <c r="A29" i="3"/>
  <c r="AD32" i="5" l="1"/>
  <c r="AD4" i="18" s="1"/>
  <c r="AE32" i="5"/>
  <c r="AF32" i="5"/>
  <c r="AG32" i="5"/>
  <c r="AG4" i="18" s="1"/>
  <c r="AH32" i="5"/>
  <c r="AH4" i="18" s="1"/>
  <c r="AI32" i="5"/>
  <c r="AI4" i="18" s="1"/>
  <c r="AJ32" i="5"/>
  <c r="AK32" i="5"/>
  <c r="AK4" i="18" s="1"/>
  <c r="AL32" i="5"/>
  <c r="AL4" i="18" s="1"/>
  <c r="AD35" i="5"/>
  <c r="AD7" i="18" s="1"/>
  <c r="AE35" i="5"/>
  <c r="AE7" i="18" s="1"/>
  <c r="AF35" i="5"/>
  <c r="AF7" i="18" s="1"/>
  <c r="AG35" i="5"/>
  <c r="AH35" i="5"/>
  <c r="AI35" i="5"/>
  <c r="AJ35" i="5"/>
  <c r="AK35" i="5"/>
  <c r="AK7" i="18" s="1"/>
  <c r="AL35" i="5"/>
  <c r="AL7" i="18" s="1"/>
  <c r="AC32" i="5"/>
  <c r="AC4" i="18" s="1"/>
  <c r="AC35" i="5"/>
  <c r="AC7" i="18" s="1"/>
  <c r="AD5" i="5"/>
  <c r="AD4" i="17" s="1"/>
  <c r="AE5" i="5"/>
  <c r="AE4" i="20" s="1"/>
  <c r="AF5" i="5"/>
  <c r="AG5" i="5"/>
  <c r="AG4" i="20" s="1"/>
  <c r="AH5" i="5"/>
  <c r="AH4" i="17" s="1"/>
  <c r="AI5" i="5"/>
  <c r="AI4" i="20" s="1"/>
  <c r="AJ5" i="5"/>
  <c r="AK5" i="5"/>
  <c r="AL5" i="5"/>
  <c r="AL4" i="17" s="1"/>
  <c r="AD8" i="5"/>
  <c r="AE8" i="5"/>
  <c r="AE7" i="20" s="1"/>
  <c r="AF8" i="5"/>
  <c r="AF7" i="20" s="1"/>
  <c r="AG8" i="5"/>
  <c r="AG7" i="20" s="1"/>
  <c r="AH8" i="5"/>
  <c r="AH7" i="20" s="1"/>
  <c r="AI8" i="5"/>
  <c r="AI7" i="20" s="1"/>
  <c r="AJ8" i="5"/>
  <c r="AJ7" i="20" s="1"/>
  <c r="AK8" i="5"/>
  <c r="AL8" i="5"/>
  <c r="AC8" i="5"/>
  <c r="AC5" i="5"/>
  <c r="AC4" i="17" s="1"/>
  <c r="AC7" i="17"/>
  <c r="S30" i="5"/>
  <c r="T30" i="5"/>
  <c r="U30" i="5"/>
  <c r="V30" i="5"/>
  <c r="W30" i="5"/>
  <c r="W2" i="18" s="1"/>
  <c r="X30" i="5"/>
  <c r="X2" i="18" s="1"/>
  <c r="Y30" i="5"/>
  <c r="Y2" i="18" s="1"/>
  <c r="Z30" i="5"/>
  <c r="Z2" i="18" s="1"/>
  <c r="AA30" i="5"/>
  <c r="AB30" i="5"/>
  <c r="S31" i="5"/>
  <c r="T31" i="5"/>
  <c r="U31" i="5"/>
  <c r="U3" i="18" s="1"/>
  <c r="V31" i="5"/>
  <c r="V3" i="18" s="1"/>
  <c r="W31" i="5"/>
  <c r="W3" i="18" s="1"/>
  <c r="X31" i="5"/>
  <c r="X3" i="18" s="1"/>
  <c r="Y31" i="5"/>
  <c r="Z31" i="5"/>
  <c r="AA31" i="5"/>
  <c r="AB31" i="5"/>
  <c r="S33" i="5"/>
  <c r="S5" i="18" s="1"/>
  <c r="T33" i="5"/>
  <c r="T5" i="18" s="1"/>
  <c r="U33" i="5"/>
  <c r="U5" i="18" s="1"/>
  <c r="V33" i="5"/>
  <c r="W33" i="5"/>
  <c r="X33" i="5"/>
  <c r="Y33" i="5"/>
  <c r="Z33" i="5"/>
  <c r="AA33" i="5"/>
  <c r="AA5" i="18" s="1"/>
  <c r="AB33" i="5"/>
  <c r="AB5" i="18" s="1"/>
  <c r="S34" i="5"/>
  <c r="S6" i="18" s="1"/>
  <c r="T34" i="5"/>
  <c r="T6" i="18" s="1"/>
  <c r="U34" i="5"/>
  <c r="V34" i="5"/>
  <c r="W34" i="5"/>
  <c r="X34" i="5"/>
  <c r="Y34" i="5"/>
  <c r="Y6" i="18" s="1"/>
  <c r="Z34" i="5"/>
  <c r="Z6" i="18" s="1"/>
  <c r="AA34" i="5"/>
  <c r="AA6" i="18" s="1"/>
  <c r="AB34" i="5"/>
  <c r="AB6" i="18" s="1"/>
  <c r="S7" i="20"/>
  <c r="S2" i="18"/>
  <c r="T2" i="18"/>
  <c r="U2" i="18"/>
  <c r="V2" i="18"/>
  <c r="AA2" i="18"/>
  <c r="AB2" i="18"/>
  <c r="S3" i="18"/>
  <c r="T3" i="18"/>
  <c r="Y3" i="18"/>
  <c r="Z3" i="18"/>
  <c r="AA3" i="18"/>
  <c r="AB3" i="18"/>
  <c r="S4" i="18"/>
  <c r="T4" i="18"/>
  <c r="U4" i="18"/>
  <c r="V4" i="18"/>
  <c r="W4" i="18"/>
  <c r="X4" i="18"/>
  <c r="Y4" i="18"/>
  <c r="Z4" i="18"/>
  <c r="AA4" i="18"/>
  <c r="AB4" i="18"/>
  <c r="AE4" i="18"/>
  <c r="AF4" i="18"/>
  <c r="AJ4" i="18"/>
  <c r="V5" i="18"/>
  <c r="W5" i="18"/>
  <c r="X5" i="18"/>
  <c r="Y5" i="18"/>
  <c r="Z5" i="18"/>
  <c r="U6" i="18"/>
  <c r="V6" i="18"/>
  <c r="W6" i="18"/>
  <c r="X6" i="18"/>
  <c r="S7" i="18"/>
  <c r="T7" i="18"/>
  <c r="U7" i="18"/>
  <c r="V7" i="18"/>
  <c r="W7" i="18"/>
  <c r="X7" i="18"/>
  <c r="Y7" i="18"/>
  <c r="Z7" i="18"/>
  <c r="AA7" i="18"/>
  <c r="AB7" i="18"/>
  <c r="AG7" i="18"/>
  <c r="AH7" i="18"/>
  <c r="AI7" i="18"/>
  <c r="AJ7" i="18"/>
  <c r="T7" i="20"/>
  <c r="V4" i="17"/>
  <c r="V7" i="17"/>
  <c r="S4" i="20"/>
  <c r="T4" i="20"/>
  <c r="U4" i="20"/>
  <c r="V4" i="20"/>
  <c r="W4" i="20"/>
  <c r="X4" i="20"/>
  <c r="Y4" i="20"/>
  <c r="Z4" i="20"/>
  <c r="AA4" i="20"/>
  <c r="AB4" i="20"/>
  <c r="AF4" i="20"/>
  <c r="AJ4" i="20"/>
  <c r="AK4" i="20"/>
  <c r="U7" i="20"/>
  <c r="V7" i="20"/>
  <c r="W7" i="20"/>
  <c r="X7" i="20"/>
  <c r="Y7" i="20"/>
  <c r="Z7" i="20"/>
  <c r="AA7" i="20"/>
  <c r="AB7" i="20"/>
  <c r="AD7" i="20"/>
  <c r="AK7" i="20"/>
  <c r="AL7" i="20"/>
  <c r="AF4" i="17"/>
  <c r="AG4" i="17"/>
  <c r="AJ4" i="17"/>
  <c r="AK4" i="17"/>
  <c r="AK7" i="17"/>
  <c r="AL7" i="17"/>
  <c r="AA4" i="17"/>
  <c r="AB4" i="17"/>
  <c r="AA7" i="17"/>
  <c r="AB7" i="17"/>
  <c r="AD7" i="17"/>
  <c r="S4" i="17"/>
  <c r="T4" i="17"/>
  <c r="U4" i="17"/>
  <c r="W4" i="17"/>
  <c r="X4" i="17"/>
  <c r="Y4" i="17"/>
  <c r="Z4" i="17"/>
  <c r="S7" i="17"/>
  <c r="T7" i="17"/>
  <c r="U7" i="17"/>
  <c r="W7" i="17"/>
  <c r="X7" i="17"/>
  <c r="Y7" i="17"/>
  <c r="Z7" i="17"/>
  <c r="AH4" i="20" l="1"/>
  <c r="AG7" i="17"/>
  <c r="AF7" i="17"/>
  <c r="AI7" i="17"/>
  <c r="AH7" i="17"/>
  <c r="AD4" i="20"/>
  <c r="AJ7" i="17"/>
  <c r="AC4" i="20"/>
  <c r="AL4" i="20"/>
  <c r="AE4" i="17"/>
  <c r="AI4" i="17"/>
  <c r="AE7" i="17"/>
  <c r="AC7" i="20"/>
  <c r="B4" i="20"/>
  <c r="C4" i="20"/>
  <c r="D4" i="20"/>
  <c r="E4" i="20"/>
  <c r="F4" i="20"/>
  <c r="G4" i="20"/>
  <c r="H4" i="20"/>
  <c r="I4" i="20"/>
  <c r="J4" i="20"/>
  <c r="K4" i="20"/>
  <c r="L4" i="20"/>
  <c r="M4" i="20"/>
  <c r="N4" i="20"/>
  <c r="O4" i="20"/>
  <c r="P4" i="20"/>
  <c r="Q4" i="20"/>
  <c r="R4" i="20"/>
  <c r="B7" i="20"/>
  <c r="C7" i="20"/>
  <c r="D7" i="20"/>
  <c r="E7" i="20"/>
  <c r="F7" i="20"/>
  <c r="G7" i="20"/>
  <c r="H7" i="20"/>
  <c r="I7" i="20"/>
  <c r="J7" i="20"/>
  <c r="K7" i="20"/>
  <c r="L7" i="20"/>
  <c r="M7" i="20"/>
  <c r="N7" i="20"/>
  <c r="O7" i="20"/>
  <c r="P7" i="20"/>
  <c r="Q7" i="20"/>
  <c r="R7" i="20"/>
  <c r="B4" i="17"/>
  <c r="C4" i="17"/>
  <c r="D4" i="17"/>
  <c r="E4" i="17"/>
  <c r="F4" i="17"/>
  <c r="G4" i="17"/>
  <c r="H4" i="17"/>
  <c r="I4" i="17"/>
  <c r="J4" i="17"/>
  <c r="K4" i="17"/>
  <c r="L4" i="17"/>
  <c r="M4" i="17"/>
  <c r="N4" i="17"/>
  <c r="O4" i="17"/>
  <c r="P4" i="17"/>
  <c r="Q4" i="17"/>
  <c r="R4" i="17"/>
  <c r="B7" i="17"/>
  <c r="C7" i="17"/>
  <c r="D7" i="17"/>
  <c r="E7" i="17"/>
  <c r="F7" i="17"/>
  <c r="G7" i="17"/>
  <c r="H7" i="17"/>
  <c r="I7" i="17"/>
  <c r="J7" i="17"/>
  <c r="K7" i="17"/>
  <c r="L7" i="17"/>
  <c r="M7" i="17"/>
  <c r="N7" i="17"/>
  <c r="O7" i="17"/>
  <c r="P7" i="17"/>
  <c r="Q7" i="17"/>
  <c r="R7" i="17"/>
  <c r="B4" i="18" l="1"/>
  <c r="C4" i="18"/>
  <c r="D4" i="18"/>
  <c r="E4" i="18"/>
  <c r="F4" i="18"/>
  <c r="G4" i="18"/>
  <c r="H4" i="18"/>
  <c r="I4" i="18"/>
  <c r="J4" i="18"/>
  <c r="K4" i="18"/>
  <c r="L4" i="18"/>
  <c r="M4" i="18"/>
  <c r="N4" i="18"/>
  <c r="O4" i="18"/>
  <c r="P4" i="18"/>
  <c r="Q4" i="18"/>
  <c r="R4" i="18"/>
  <c r="B7" i="18"/>
  <c r="C7" i="18"/>
  <c r="D7" i="18"/>
  <c r="E7" i="18"/>
  <c r="F7" i="18"/>
  <c r="G7" i="18"/>
  <c r="H7" i="18"/>
  <c r="I7" i="18"/>
  <c r="J7" i="18"/>
  <c r="K7" i="18"/>
  <c r="L7" i="18"/>
  <c r="M7" i="18"/>
  <c r="N7" i="18"/>
  <c r="O7" i="18"/>
  <c r="P7" i="18"/>
  <c r="Q7" i="18"/>
  <c r="R7" i="18"/>
  <c r="E8" i="2" l="1"/>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s="1"/>
  <c r="E404" i="2" s="1"/>
  <c r="E405" i="2" s="1"/>
  <c r="E406" i="2" s="1"/>
  <c r="E407" i="2" s="1"/>
  <c r="E408" i="2" s="1"/>
  <c r="E409" i="2" s="1"/>
  <c r="E410" i="2" s="1"/>
  <c r="E411" i="2" s="1"/>
  <c r="E412" i="2"/>
  <c r="E413" i="2" s="1"/>
  <c r="E414" i="2" s="1"/>
  <c r="E415" i="2"/>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s="1"/>
  <c r="E660" i="2" s="1"/>
  <c r="E661" i="2" s="1"/>
  <c r="E662" i="2" s="1"/>
  <c r="E663" i="2" s="1"/>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s="1"/>
  <c r="E692" i="2" s="1"/>
  <c r="E693" i="2" s="1"/>
  <c r="E694" i="2" s="1"/>
  <c r="E695" i="2" s="1"/>
  <c r="E696" i="2" s="1"/>
  <c r="E697" i="2"/>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s="1"/>
  <c r="E963" i="2" s="1"/>
  <c r="E964" i="2" s="1"/>
  <c r="E965" i="2" s="1"/>
  <c r="E966" i="2" s="1"/>
  <c r="E967" i="2" s="1"/>
  <c r="E968" i="2" s="1"/>
  <c r="E969" i="2" s="1"/>
  <c r="E970" i="2"/>
  <c r="E971" i="2" s="1"/>
  <c r="E972" i="2" s="1"/>
  <c r="E973" i="2" s="1"/>
  <c r="E974" i="2" s="1"/>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s="1"/>
  <c r="E1233" i="2" s="1"/>
  <c r="E1234" i="2"/>
  <c r="E1235" i="2" s="1"/>
  <c r="E1236" i="2" s="1"/>
  <c r="E1237" i="2" s="1"/>
  <c r="E1238" i="2" s="1"/>
  <c r="E1239" i="2" s="1"/>
  <c r="E1240" i="2" s="1"/>
  <c r="E1241" i="2" s="1"/>
  <c r="E1242" i="2" s="1"/>
  <c r="E1243" i="2" s="1"/>
  <c r="E1244" i="2" s="1"/>
  <c r="E1245" i="2" s="1"/>
  <c r="E1246" i="2"/>
  <c r="E1247" i="2" s="1"/>
  <c r="E1248" i="2" s="1"/>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s="1"/>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c r="E1515" i="2" s="1"/>
  <c r="E1516" i="2" s="1"/>
  <c r="E1517" i="2" s="1"/>
  <c r="E1518" i="2" s="1"/>
  <c r="E1519" i="2"/>
  <c r="E1520" i="2" s="1"/>
  <c r="E1521" i="2" s="1"/>
  <c r="E1522" i="2" s="1"/>
  <c r="E1523" i="2" s="1"/>
  <c r="E1524" i="2" s="1"/>
  <c r="E1525" i="2" s="1"/>
  <c r="E1526" i="2" s="1"/>
  <c r="E1527" i="2" s="1"/>
  <c r="E1528" i="2" s="1"/>
  <c r="E1529" i="2" s="1"/>
  <c r="E1530" i="2" s="1"/>
  <c r="E1531" i="2"/>
  <c r="E1532" i="2" s="1"/>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s="1"/>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s="1"/>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s="1"/>
  <c r="E1719" i="2" s="1"/>
  <c r="E1720" i="2" s="1"/>
  <c r="E1721" i="2" s="1"/>
  <c r="E1722" i="2" s="1"/>
  <c r="E1723" i="2" s="1"/>
  <c r="E1724" i="2" s="1"/>
  <c r="E1725" i="2" s="1"/>
  <c r="E1726" i="2" s="1"/>
  <c r="E1727" i="2" s="1"/>
  <c r="E1728" i="2" s="1"/>
  <c r="E1729" i="2" s="1"/>
  <c r="E1730" i="2" s="1"/>
  <c r="E1731" i="2" s="1"/>
  <c r="E1732" i="2" s="1"/>
  <c r="E1733" i="2" s="1"/>
  <c r="E1734" i="2" s="1"/>
  <c r="E1735" i="2" s="1"/>
  <c r="E1736" i="2" s="1"/>
  <c r="E1737" i="2" s="1"/>
  <c r="E1738" i="2"/>
  <c r="E1739" i="2" s="1"/>
  <c r="E1740" i="2"/>
  <c r="E1741" i="2" s="1"/>
  <c r="E1742" i="2" s="1"/>
  <c r="E1743" i="2" s="1"/>
  <c r="E1744" i="2" s="1"/>
  <c r="E1745" i="2" s="1"/>
  <c r="E1746" i="2" s="1"/>
  <c r="E1747" i="2" s="1"/>
  <c r="E1748" i="2" s="1"/>
  <c r="E1749" i="2" s="1"/>
  <c r="E1750" i="2" s="1"/>
  <c r="E1751" i="2" s="1"/>
  <c r="E1752" i="2" s="1"/>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s="1"/>
  <c r="E1801" i="2" s="1"/>
  <c r="E1802" i="2" s="1"/>
  <c r="E1803" i="2" s="1"/>
  <c r="E1804" i="2"/>
  <c r="E1805" i="2" s="1"/>
  <c r="E1806" i="2"/>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c r="E1831" i="2" s="1"/>
  <c r="E1832" i="2" s="1"/>
  <c r="E1833" i="2" s="1"/>
  <c r="E1834" i="2" s="1"/>
  <c r="E1835" i="2" s="1"/>
  <c r="E1836" i="2" s="1"/>
  <c r="E1837" i="2"/>
  <c r="E1838" i="2" s="1"/>
  <c r="E1839" i="2" s="1"/>
  <c r="E1840" i="2" s="1"/>
  <c r="E1841" i="2" s="1"/>
  <c r="E1842" i="2" s="1"/>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s="1"/>
  <c r="E1932" i="2" s="1"/>
  <c r="E1933" i="2" s="1"/>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s="1"/>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c r="E2004" i="2"/>
  <c r="E2005" i="2" s="1"/>
  <c r="E2006" i="2" s="1"/>
  <c r="E2007" i="2" s="1"/>
  <c r="E2008" i="2" s="1"/>
  <c r="E2009" i="2" s="1"/>
  <c r="E2010" i="2" s="1"/>
  <c r="E2011" i="2" s="1"/>
  <c r="E2012" i="2"/>
  <c r="E2013" i="2" s="1"/>
  <c r="E2014" i="2" s="1"/>
  <c r="E2015" i="2" s="1"/>
  <c r="E2016" i="2" s="1"/>
  <c r="E2017" i="2" s="1"/>
  <c r="E2018" i="2" s="1"/>
  <c r="E2019" i="2" s="1"/>
  <c r="E2020" i="2" s="1"/>
  <c r="E2021" i="2" s="1"/>
  <c r="E2022" i="2" s="1"/>
  <c r="E2023" i="2"/>
  <c r="E2024" i="2" s="1"/>
  <c r="E2025" i="2" s="1"/>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s="1"/>
  <c r="E2105" i="2" s="1"/>
  <c r="E2106" i="2" s="1"/>
  <c r="E2107" i="2" s="1"/>
  <c r="E2108" i="2" s="1"/>
  <c r="E2109" i="2" s="1"/>
  <c r="E2110" i="2"/>
  <c r="E2111" i="2"/>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s="1"/>
  <c r="E2217" i="2" s="1"/>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s="1"/>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s="1"/>
  <c r="E2370" i="2" s="1"/>
  <c r="E2371" i="2" s="1"/>
  <c r="E2372" i="2" s="1"/>
  <c r="E2373" i="2" s="1"/>
  <c r="E2374" i="2"/>
  <c r="E2375" i="2" s="1"/>
  <c r="E2376" i="2" s="1"/>
  <c r="E2377" i="2" s="1"/>
  <c r="E2378" i="2" s="1"/>
  <c r="E2379" i="2" s="1"/>
  <c r="E2380" i="2" s="1"/>
  <c r="E2381" i="2" s="1"/>
  <c r="E2382" i="2" s="1"/>
  <c r="E2383" i="2" s="1"/>
  <c r="E2384" i="2" s="1"/>
  <c r="E2385" i="2" s="1"/>
  <c r="E2386" i="2"/>
  <c r="E2387" i="2" s="1"/>
  <c r="E2388" i="2" s="1"/>
  <c r="E2389" i="2" s="1"/>
  <c r="E2390" i="2" s="1"/>
  <c r="E2391" i="2" s="1"/>
  <c r="E2392" i="2" s="1"/>
  <c r="E2393" i="2" s="1"/>
  <c r="E2394" i="2" s="1"/>
  <c r="E2395" i="2"/>
  <c r="E2396" i="2" s="1"/>
  <c r="E2397" i="2" s="1"/>
  <c r="E2398" i="2" s="1"/>
  <c r="E2399" i="2" s="1"/>
  <c r="E2400" i="2" s="1"/>
  <c r="E2401" i="2" s="1"/>
  <c r="E2402" i="2" s="1"/>
  <c r="E2403" i="2" s="1"/>
  <c r="E2404" i="2" s="1"/>
  <c r="E2405" i="2" s="1"/>
  <c r="E2406" i="2" s="1"/>
  <c r="E2407" i="2"/>
  <c r="E2408" i="2" s="1"/>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c r="E2645" i="2" s="1"/>
  <c r="E2646" i="2" s="1"/>
  <c r="E2647" i="2" s="1"/>
  <c r="E2648" i="2" s="1"/>
  <c r="E2649" i="2" s="1"/>
  <c r="E2650" i="2" s="1"/>
  <c r="E2651" i="2" s="1"/>
  <c r="E2652" i="2" s="1"/>
  <c r="E2653" i="2"/>
  <c r="E2654" i="2" s="1"/>
  <c r="E2655" i="2" s="1"/>
  <c r="E2656" i="2" s="1"/>
  <c r="E2657" i="2" s="1"/>
  <c r="E2658" i="2" s="1"/>
  <c r="E2659" i="2"/>
  <c r="E2660" i="2" s="1"/>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s="1"/>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s="1"/>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c r="E2942" i="2" s="1"/>
  <c r="E2943" i="2" s="1"/>
  <c r="E2944" i="2"/>
  <c r="E2945" i="2" s="1"/>
  <c r="E2946" i="2" s="1"/>
  <c r="E2947" i="2" s="1"/>
  <c r="E2948" i="2" s="1"/>
  <c r="E2949" i="2" s="1"/>
  <c r="E2950" i="2" s="1"/>
  <c r="E2951" i="2" s="1"/>
  <c r="E2952" i="2" s="1"/>
  <c r="E2953" i="2" s="1"/>
  <c r="E2954" i="2" s="1"/>
  <c r="E2955" i="2" s="1"/>
  <c r="E2956" i="2"/>
  <c r="E2957" i="2"/>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s="1"/>
  <c r="E2982" i="2" s="1"/>
  <c r="E2983" i="2" s="1"/>
  <c r="E2984" i="2" s="1"/>
  <c r="E2985" i="2" s="1"/>
  <c r="E2986" i="2" s="1"/>
  <c r="E2987" i="2" s="1"/>
  <c r="E2988" i="2" s="1"/>
  <c r="E2989" i="2" s="1"/>
  <c r="E2990" i="2" s="1"/>
  <c r="E2991" i="2" s="1"/>
  <c r="E2992" i="2" s="1"/>
  <c r="E2993" i="2" s="1"/>
  <c r="E2994" i="2" s="1"/>
  <c r="E2995" i="2" s="1"/>
  <c r="E2996" i="2" s="1"/>
  <c r="E2997" i="2" s="1"/>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s="1"/>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s="1"/>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s="1"/>
  <c r="E3450" i="2" s="1"/>
  <c r="E3451" i="2" s="1"/>
  <c r="E3452" i="2" s="1"/>
  <c r="E3453" i="2" s="1"/>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s="1"/>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c r="E3695" i="2" s="1"/>
  <c r="E3696" i="2" s="1"/>
  <c r="E3697" i="2" s="1"/>
  <c r="E3698" i="2" s="1"/>
  <c r="E3699" i="2" s="1"/>
  <c r="E3700" i="2" s="1"/>
  <c r="E3701" i="2" s="1"/>
  <c r="E3702" i="2"/>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s="1"/>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c r="E4310" i="2" s="1"/>
  <c r="E4311" i="2" s="1"/>
  <c r="E4312" i="2" s="1"/>
  <c r="E4313" i="2" s="1"/>
  <c r="E4314" i="2" s="1"/>
  <c r="E4315" i="2" s="1"/>
  <c r="E4316" i="2" s="1"/>
  <c r="E4317" i="2" s="1"/>
  <c r="E4318" i="2" s="1"/>
  <c r="E4319" i="2" s="1"/>
  <c r="E4320" i="2" s="1"/>
  <c r="E4321" i="2" s="1"/>
  <c r="E4322" i="2" s="1"/>
  <c r="E4323" i="2" s="1"/>
  <c r="E4324" i="2" s="1"/>
  <c r="E4325" i="2" s="1"/>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s="1"/>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s="1"/>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s="1"/>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s="1"/>
  <c r="E4574" i="2" s="1"/>
  <c r="E4575" i="2" s="1"/>
  <c r="E4576" i="2" s="1"/>
  <c r="E4577" i="2" s="1"/>
  <c r="E4578" i="2" s="1"/>
  <c r="E4579" i="2" s="1"/>
  <c r="E4580" i="2" s="1"/>
  <c r="E4581" i="2" s="1"/>
  <c r="E4582" i="2" s="1"/>
  <c r="E4583" i="2" s="1"/>
  <c r="E4584" i="2" s="1"/>
  <c r="E4585" i="2" s="1"/>
  <c r="E4586" i="2" s="1"/>
  <c r="E4587" i="2" s="1"/>
  <c r="E4588" i="2"/>
  <c r="E4589" i="2" s="1"/>
  <c r="E4590" i="2" s="1"/>
  <c r="E4591" i="2" s="1"/>
  <c r="E4592" i="2" s="1"/>
  <c r="E4593" i="2" s="1"/>
  <c r="E4594" i="2" s="1"/>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s="1"/>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s="1"/>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s="1"/>
  <c r="E4840" i="2" s="1"/>
  <c r="E4841" i="2" s="1"/>
  <c r="E4842" i="2" s="1"/>
  <c r="E4843" i="2" s="1"/>
  <c r="E4844" i="2" s="1"/>
  <c r="E4845" i="2" s="1"/>
  <c r="E4846" i="2" s="1"/>
  <c r="E4847" i="2" s="1"/>
  <c r="E4848" i="2" s="1"/>
  <c r="E4849" i="2" s="1"/>
  <c r="E4850" i="2" s="1"/>
  <c r="E4851" i="2" s="1"/>
  <c r="E4852" i="2"/>
  <c r="E4853" i="2" s="1"/>
  <c r="E4854" i="2"/>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s="1"/>
  <c r="E4964" i="2" s="1"/>
  <c r="E4965" i="2" s="1"/>
  <c r="E4966" i="2" s="1"/>
  <c r="E4967" i="2" s="1"/>
  <c r="E4968" i="2" s="1"/>
  <c r="E4969" i="2" s="1"/>
  <c r="E4970" i="2" s="1"/>
  <c r="E4971" i="2" s="1"/>
  <c r="E4972" i="2"/>
  <c r="E4973" i="2" s="1"/>
  <c r="E4974" i="2" s="1"/>
  <c r="E4975" i="2"/>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s="1"/>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s="1"/>
  <c r="E5240" i="2" s="1"/>
  <c r="E5241" i="2" s="1"/>
  <c r="E5242" i="2" s="1"/>
  <c r="E5243" i="2" s="1"/>
  <c r="E5244" i="2" s="1"/>
  <c r="E5245" i="2"/>
  <c r="E5246" i="2" s="1"/>
  <c r="E5247" i="2" s="1"/>
  <c r="E5248" i="2" s="1"/>
  <c r="E5249" i="2" s="1"/>
  <c r="E5250" i="2" s="1"/>
  <c r="E5251" i="2" s="1"/>
  <c r="E5252" i="2" s="1"/>
  <c r="E5253" i="2" s="1"/>
  <c r="E5254" i="2" s="1"/>
  <c r="E5255" i="2" s="1"/>
  <c r="E5256" i="2" s="1"/>
  <c r="E5257" i="2"/>
  <c r="E5258" i="2" s="1"/>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s="1"/>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s="1"/>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s="1"/>
  <c r="E5448" i="2" s="1"/>
  <c r="E5449" i="2" s="1"/>
  <c r="E5450" i="2" s="1"/>
  <c r="E5451" i="2" s="1"/>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c r="E5511" i="2"/>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s="1"/>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s="1"/>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s="1"/>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s="1"/>
  <c r="E5994" i="2" s="1"/>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s="1"/>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s="1"/>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s="1"/>
  <c r="E6363" i="2" s="1"/>
  <c r="E6364" i="2"/>
  <c r="E6365" i="2" s="1"/>
  <c r="E6366" i="2" s="1"/>
  <c r="E6367" i="2" s="1"/>
  <c r="E6368" i="2" s="1"/>
  <c r="E6369" i="2" s="1"/>
  <c r="E6370" i="2" s="1"/>
  <c r="E6371" i="2" s="1"/>
  <c r="E6372" i="2" s="1"/>
  <c r="E6373" i="2" s="1"/>
  <c r="E6374" i="2" s="1"/>
  <c r="E6375" i="2" s="1"/>
  <c r="E6376" i="2"/>
  <c r="E6377" i="2" s="1"/>
  <c r="E6378" i="2" s="1"/>
  <c r="E6379" i="2" s="1"/>
  <c r="E6380" i="2" s="1"/>
  <c r="E6381" i="2" s="1"/>
  <c r="E6382" i="2" s="1"/>
  <c r="E6383" i="2" s="1"/>
  <c r="E6384" i="2" s="1"/>
  <c r="E6385" i="2"/>
  <c r="E6386" i="2" s="1"/>
  <c r="E6387" i="2" s="1"/>
  <c r="E6388" i="2" s="1"/>
  <c r="E6389" i="2" s="1"/>
  <c r="E6390" i="2" s="1"/>
  <c r="E6391" i="2" s="1"/>
  <c r="E6392" i="2" s="1"/>
  <c r="E6393" i="2" s="1"/>
  <c r="E6394" i="2" s="1"/>
  <c r="E6395" i="2" s="1"/>
  <c r="E6396" i="2" s="1"/>
  <c r="E6397" i="2"/>
  <c r="E6398" i="2" s="1"/>
  <c r="E6399" i="2" s="1"/>
  <c r="E6400" i="2" s="1"/>
  <c r="E6401" i="2" s="1"/>
  <c r="E6402" i="2" s="1"/>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s="1"/>
  <c r="E6567" i="2" s="1"/>
  <c r="E6568" i="2" s="1"/>
  <c r="E6569" i="2" s="1"/>
  <c r="E6570" i="2" s="1"/>
  <c r="E6571" i="2" s="1"/>
  <c r="E6572" i="2" s="1"/>
  <c r="E6573" i="2" s="1"/>
  <c r="E6574" i="2" s="1"/>
  <c r="E6575" i="2" s="1"/>
  <c r="E6576" i="2" s="1"/>
  <c r="E6577" i="2" s="1"/>
  <c r="E6578" i="2" s="1"/>
  <c r="E6579" i="2" s="1"/>
  <c r="E6580" i="2" s="1"/>
  <c r="E6581" i="2" s="1"/>
  <c r="E6582" i="2" s="1"/>
  <c r="E6583" i="2"/>
  <c r="E6584" i="2" s="1"/>
  <c r="E6585" i="2" s="1"/>
  <c r="E6586" i="2" s="1"/>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s="1"/>
  <c r="E6647" i="2" s="1"/>
  <c r="E6648" i="2" s="1"/>
  <c r="E6649" i="2"/>
  <c r="E6650" i="2"/>
  <c r="E6651" i="2" s="1"/>
  <c r="E6652" i="2" s="1"/>
  <c r="E6653" i="2" s="1"/>
  <c r="E6654" i="2" s="1"/>
  <c r="E6655" i="2" s="1"/>
  <c r="E6656" i="2" s="1"/>
  <c r="E6657" i="2" s="1"/>
  <c r="E6658" i="2" s="1"/>
  <c r="E6659" i="2" s="1"/>
  <c r="E6660" i="2" s="1"/>
  <c r="E6661" i="2"/>
  <c r="E6662" i="2" s="1"/>
  <c r="E6663" i="2" s="1"/>
  <c r="E6664" i="2" s="1"/>
  <c r="E6665" i="2" s="1"/>
  <c r="E6666" i="2" s="1"/>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s="1"/>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s="1"/>
  <c r="E6851" i="2" s="1"/>
  <c r="E6852" i="2" s="1"/>
  <c r="E6853" i="2" s="1"/>
  <c r="E6854" i="2" s="1"/>
  <c r="E6855" i="2" s="1"/>
  <c r="E6856" i="2" s="1"/>
  <c r="E6857" i="2" s="1"/>
  <c r="E6858" i="2" s="1"/>
  <c r="E6859" i="2" s="1"/>
  <c r="E6860" i="2" s="1"/>
  <c r="E6861" i="2" s="1"/>
  <c r="E6862" i="2" s="1"/>
  <c r="E6863" i="2" s="1"/>
  <c r="E6864" i="2" s="1"/>
  <c r="E6865" i="2" s="1"/>
  <c r="E6866" i="2" s="1"/>
  <c r="E6867" i="2" s="1"/>
  <c r="E6868" i="2"/>
  <c r="E6869" i="2" s="1"/>
  <c r="E6870" i="2" s="1"/>
  <c r="E6871" i="2" s="1"/>
  <c r="E6872" i="2" s="1"/>
  <c r="E6873" i="2" s="1"/>
  <c r="E6874" i="2" s="1"/>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c r="E6930" i="2"/>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s="1"/>
  <c r="E6951" i="2" s="1"/>
  <c r="E6952" i="2" s="1"/>
  <c r="E6953" i="2" s="1"/>
  <c r="E6954" i="2" s="1"/>
  <c r="E6955" i="2"/>
  <c r="E6956" i="2" s="1"/>
  <c r="E6957" i="2" s="1"/>
  <c r="E6958" i="2" s="1"/>
  <c r="E6959" i="2" s="1"/>
  <c r="E6960" i="2" s="1"/>
  <c r="E6961" i="2" s="1"/>
  <c r="E6962" i="2" s="1"/>
  <c r="E6963" i="2" s="1"/>
  <c r="E6964" i="2" s="1"/>
  <c r="E6965" i="2" s="1"/>
  <c r="E6966" i="2" s="1"/>
  <c r="E6967" i="2"/>
  <c r="E6968" i="2" s="1"/>
  <c r="E6969" i="2" s="1"/>
  <c r="E6970" i="2"/>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s="1"/>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s="1"/>
  <c r="E7115" i="2" s="1"/>
  <c r="E7116" i="2" s="1"/>
  <c r="E7117" i="2" s="1"/>
  <c r="E7118" i="2" s="1"/>
  <c r="E7119" i="2" s="1"/>
  <c r="E7120" i="2" s="1"/>
  <c r="E7121" i="2" s="1"/>
  <c r="E7122" i="2" s="1"/>
  <c r="E7123" i="2" s="1"/>
  <c r="E7124" i="2" s="1"/>
  <c r="E7125" i="2" s="1"/>
  <c r="E7126" i="2" s="1"/>
  <c r="E7127" i="2" s="1"/>
  <c r="E7128" i="2" s="1"/>
  <c r="E7129" i="2" s="1"/>
  <c r="E7130" i="2" s="1"/>
  <c r="E7131" i="2" s="1"/>
  <c r="E7132" i="2"/>
  <c r="E7133" i="2" s="1"/>
  <c r="E7134" i="2" s="1"/>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s="1"/>
  <c r="E7215" i="2" s="1"/>
  <c r="E7216" i="2" s="1"/>
  <c r="E7217" i="2" s="1"/>
  <c r="E7218" i="2" s="1"/>
  <c r="E7219" i="2"/>
  <c r="E7220" i="2" s="1"/>
  <c r="E7221" i="2" s="1"/>
  <c r="E7222" i="2"/>
  <c r="E7223" i="2" s="1"/>
  <c r="E7224" i="2" s="1"/>
  <c r="E7225" i="2" s="1"/>
  <c r="E7226" i="2" s="1"/>
  <c r="E7227" i="2" s="1"/>
  <c r="E7228" i="2" s="1"/>
  <c r="E7229" i="2" s="1"/>
  <c r="E7230" i="2" s="1"/>
  <c r="E7231" i="2"/>
  <c r="E7232" i="2" s="1"/>
  <c r="E7233" i="2" s="1"/>
  <c r="E7234" i="2" s="1"/>
  <c r="E7235" i="2" s="1"/>
  <c r="E7236" i="2" s="1"/>
  <c r="E7237" i="2" s="1"/>
  <c r="E7238" i="2" s="1"/>
  <c r="E7239" i="2" s="1"/>
  <c r="E7240" i="2"/>
  <c r="E7241" i="2" s="1"/>
  <c r="E7242" i="2" s="1"/>
  <c r="E7243" i="2" s="1"/>
  <c r="E7244" i="2" s="1"/>
  <c r="E7245" i="2" s="1"/>
  <c r="E7246" i="2" s="1"/>
  <c r="E7247" i="2" s="1"/>
  <c r="E7248" i="2" s="1"/>
  <c r="E7249" i="2" s="1"/>
  <c r="E7250" i="2" s="1"/>
  <c r="E7251" i="2" s="1"/>
  <c r="E7252" i="2"/>
  <c r="E7253" i="2" s="1"/>
  <c r="E7254" i="2" s="1"/>
  <c r="E7255" i="2" s="1"/>
  <c r="E7256" i="2" s="1"/>
  <c r="E7257" i="2" s="1"/>
  <c r="E7258" i="2" s="1"/>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s="1"/>
  <c r="E7347" i="2" s="1"/>
  <c r="E7348" i="2" s="1"/>
  <c r="E7349" i="2" s="1"/>
  <c r="E7350" i="2" s="1"/>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s="1"/>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s="1"/>
  <c r="E7518" i="2" s="1"/>
  <c r="E7519" i="2" s="1"/>
  <c r="E7520" i="2" s="1"/>
  <c r="E7521" i="2" s="1"/>
  <c r="E7522" i="2" s="1"/>
  <c r="E7523" i="2" s="1"/>
  <c r="E7524" i="2" s="1"/>
  <c r="E7525" i="2"/>
  <c r="E7526" i="2"/>
  <c r="E7527" i="2" s="1"/>
  <c r="E7528" i="2" s="1"/>
  <c r="E7529" i="2" s="1"/>
  <c r="E7530" i="2" s="1"/>
  <c r="E7531" i="2" s="1"/>
  <c r="E7532" i="2" s="1"/>
  <c r="E7533" i="2" s="1"/>
  <c r="E7534" i="2" s="1"/>
  <c r="E7535" i="2" s="1"/>
  <c r="E7536" i="2" s="1"/>
  <c r="E7537" i="2"/>
  <c r="E7538" i="2" s="1"/>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s="1"/>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s="1"/>
  <c r="E7683" i="2" s="1"/>
  <c r="E7684" i="2" s="1"/>
  <c r="E7685" i="2" s="1"/>
  <c r="E7686" i="2" s="1"/>
  <c r="E7687" i="2" s="1"/>
  <c r="E7688" i="2" s="1"/>
  <c r="E7689" i="2" s="1"/>
  <c r="E7690" i="2" s="1"/>
  <c r="E7691" i="2" s="1"/>
  <c r="E7692" i="2" s="1"/>
  <c r="E7693" i="2" s="1"/>
  <c r="E7694" i="2" s="1"/>
  <c r="E7695" i="2" s="1"/>
  <c r="E7696" i="2" s="1"/>
  <c r="E7697" i="2" s="1"/>
  <c r="E7698" i="2" s="1"/>
  <c r="E7699" i="2" s="1"/>
  <c r="E7700" i="2" s="1"/>
  <c r="E7701" i="2" s="1"/>
  <c r="E7" i="2"/>
  <c r="B30" i="5"/>
  <c r="B2" i="18" s="1"/>
  <c r="C30" i="5"/>
  <c r="C2" i="18" s="1"/>
  <c r="D30" i="5"/>
  <c r="D2" i="18" s="1"/>
  <c r="E30" i="5"/>
  <c r="E2" i="18" s="1"/>
  <c r="F30" i="5"/>
  <c r="F2" i="18" s="1"/>
  <c r="G30" i="5"/>
  <c r="G2" i="18" s="1"/>
  <c r="H30" i="5"/>
  <c r="H2" i="18" s="1"/>
  <c r="I30" i="5"/>
  <c r="I2" i="18" s="1"/>
  <c r="J30" i="5"/>
  <c r="J2" i="18" s="1"/>
  <c r="K30" i="5"/>
  <c r="K2" i="18" s="1"/>
  <c r="L30" i="5"/>
  <c r="L2" i="18" s="1"/>
  <c r="M30" i="5"/>
  <c r="M2" i="18" s="1"/>
  <c r="N30" i="5"/>
  <c r="N2" i="18" s="1"/>
  <c r="O30" i="5"/>
  <c r="O2" i="18" s="1"/>
  <c r="P30" i="5"/>
  <c r="Q30" i="5"/>
  <c r="Q2" i="18" s="1"/>
  <c r="R30" i="5"/>
  <c r="R2" i="18" s="1"/>
  <c r="B31" i="5"/>
  <c r="B3" i="18" s="1"/>
  <c r="C31" i="5"/>
  <c r="C3" i="18" s="1"/>
  <c r="D31" i="5"/>
  <c r="D3" i="18" s="1"/>
  <c r="E31" i="5"/>
  <c r="E3" i="18" s="1"/>
  <c r="F31" i="5"/>
  <c r="F3" i="18" s="1"/>
  <c r="G31" i="5"/>
  <c r="G3" i="18" s="1"/>
  <c r="H31" i="5"/>
  <c r="H3" i="18" s="1"/>
  <c r="I31" i="5"/>
  <c r="I3" i="18" s="1"/>
  <c r="J31" i="5"/>
  <c r="J3" i="18" s="1"/>
  <c r="K31" i="5"/>
  <c r="K3" i="18" s="1"/>
  <c r="L31" i="5"/>
  <c r="L3" i="18" s="1"/>
  <c r="M31" i="5"/>
  <c r="M3" i="18" s="1"/>
  <c r="N31" i="5"/>
  <c r="N3" i="18" s="1"/>
  <c r="O31" i="5"/>
  <c r="O3" i="18" s="1"/>
  <c r="P31" i="5"/>
  <c r="Q31" i="5"/>
  <c r="Q3" i="18" s="1"/>
  <c r="R31" i="5"/>
  <c r="R3" i="18" s="1"/>
  <c r="B33" i="5"/>
  <c r="B5" i="18" s="1"/>
  <c r="C33" i="5"/>
  <c r="C5" i="18" s="1"/>
  <c r="D33" i="5"/>
  <c r="D5" i="18" s="1"/>
  <c r="E33" i="5"/>
  <c r="E5" i="18" s="1"/>
  <c r="F33" i="5"/>
  <c r="F5" i="18" s="1"/>
  <c r="G33" i="5"/>
  <c r="G5" i="18" s="1"/>
  <c r="H33" i="5"/>
  <c r="H5" i="18" s="1"/>
  <c r="I33" i="5"/>
  <c r="I5" i="18" s="1"/>
  <c r="J33" i="5"/>
  <c r="J5" i="18" s="1"/>
  <c r="K33" i="5"/>
  <c r="K5" i="18" s="1"/>
  <c r="L33" i="5"/>
  <c r="L5" i="18" s="1"/>
  <c r="M33" i="5"/>
  <c r="M5" i="18" s="1"/>
  <c r="N33" i="5"/>
  <c r="N5" i="18" s="1"/>
  <c r="O33" i="5"/>
  <c r="O5" i="18" s="1"/>
  <c r="P33" i="5"/>
  <c r="Q33" i="5"/>
  <c r="Q5" i="18" s="1"/>
  <c r="R33" i="5"/>
  <c r="R5" i="18" s="1"/>
  <c r="B34" i="5"/>
  <c r="B6" i="18" s="1"/>
  <c r="C34" i="5"/>
  <c r="C6" i="18" s="1"/>
  <c r="D34" i="5"/>
  <c r="D6" i="18" s="1"/>
  <c r="E34" i="5"/>
  <c r="E6" i="18" s="1"/>
  <c r="F34" i="5"/>
  <c r="F6" i="18" s="1"/>
  <c r="G34" i="5"/>
  <c r="G6" i="18" s="1"/>
  <c r="H34" i="5"/>
  <c r="H6" i="18" s="1"/>
  <c r="I34" i="5"/>
  <c r="I6" i="18" s="1"/>
  <c r="J34" i="5"/>
  <c r="J6" i="18" s="1"/>
  <c r="K34" i="5"/>
  <c r="K6" i="18" s="1"/>
  <c r="L34" i="5"/>
  <c r="L6" i="18" s="1"/>
  <c r="M34" i="5"/>
  <c r="M6" i="18" s="1"/>
  <c r="N34" i="5"/>
  <c r="N6" i="18" s="1"/>
  <c r="O34" i="5"/>
  <c r="O6" i="18" s="1"/>
  <c r="P34" i="5"/>
  <c r="Q34" i="5"/>
  <c r="Q6" i="18" s="1"/>
  <c r="R34" i="5"/>
  <c r="R6" i="18" s="1"/>
  <c r="P5" i="18" l="1"/>
  <c r="AI33" i="5"/>
  <c r="AI5" i="18" s="1"/>
  <c r="AC33" i="5"/>
  <c r="AC5" i="18" s="1"/>
  <c r="AH33" i="5"/>
  <c r="AH5" i="18" s="1"/>
  <c r="AJ33" i="5"/>
  <c r="AJ5" i="18" s="1"/>
  <c r="AG33" i="5"/>
  <c r="AG5" i="18" s="1"/>
  <c r="AK33" i="5"/>
  <c r="AK5" i="18" s="1"/>
  <c r="AD33" i="5"/>
  <c r="AD5" i="18" s="1"/>
  <c r="AL33" i="5"/>
  <c r="AL5" i="18" s="1"/>
  <c r="AE33" i="5"/>
  <c r="AE5" i="18" s="1"/>
  <c r="AF33" i="5"/>
  <c r="AF5" i="18" s="1"/>
  <c r="P2" i="18"/>
  <c r="AD30" i="5"/>
  <c r="AD2" i="18" s="1"/>
  <c r="AL30" i="5"/>
  <c r="AL2" i="18" s="1"/>
  <c r="AJ30" i="5"/>
  <c r="AJ2" i="18" s="1"/>
  <c r="AE30" i="5"/>
  <c r="AE2" i="18" s="1"/>
  <c r="AI30" i="5"/>
  <c r="AI2" i="18" s="1"/>
  <c r="AF30" i="5"/>
  <c r="AF2" i="18" s="1"/>
  <c r="AG30" i="5"/>
  <c r="AG2" i="18" s="1"/>
  <c r="AC30" i="5"/>
  <c r="AC2" i="18" s="1"/>
  <c r="AH30" i="5"/>
  <c r="AH2" i="18" s="1"/>
  <c r="AK30" i="5"/>
  <c r="AK2" i="18" s="1"/>
  <c r="P6" i="18"/>
  <c r="AH34" i="5"/>
  <c r="AH6" i="18" s="1"/>
  <c r="AI34" i="5"/>
  <c r="AI6" i="18" s="1"/>
  <c r="AC34" i="5"/>
  <c r="AC6" i="18" s="1"/>
  <c r="AE34" i="5"/>
  <c r="AE6" i="18" s="1"/>
  <c r="AJ34" i="5"/>
  <c r="AJ6" i="18" s="1"/>
  <c r="AG34" i="5"/>
  <c r="AG6" i="18" s="1"/>
  <c r="AK34" i="5"/>
  <c r="AK6" i="18" s="1"/>
  <c r="AD34" i="5"/>
  <c r="AD6" i="18" s="1"/>
  <c r="AL34" i="5"/>
  <c r="AL6" i="18" s="1"/>
  <c r="AF34" i="5"/>
  <c r="AF6" i="18" s="1"/>
  <c r="P3" i="18"/>
  <c r="AK31" i="5"/>
  <c r="AK3" i="18" s="1"/>
  <c r="AC31" i="5"/>
  <c r="AC3" i="18" s="1"/>
  <c r="AD31" i="5"/>
  <c r="AD3" i="18" s="1"/>
  <c r="AL31" i="5"/>
  <c r="AL3" i="18" s="1"/>
  <c r="AE31" i="5"/>
  <c r="AE3" i="18" s="1"/>
  <c r="AI31" i="5"/>
  <c r="AI3" i="18" s="1"/>
  <c r="AF31" i="5"/>
  <c r="AF3" i="18" s="1"/>
  <c r="AH31" i="5"/>
  <c r="AH3" i="18" s="1"/>
  <c r="AJ31" i="5"/>
  <c r="AJ3" i="18" s="1"/>
  <c r="AG31" i="5"/>
  <c r="AG3" i="18" s="1"/>
  <c r="Y3" i="5"/>
  <c r="X4" i="5"/>
  <c r="W6" i="5"/>
  <c r="V7" i="5"/>
  <c r="S6" i="5"/>
  <c r="AA7" i="5"/>
  <c r="U6" i="5"/>
  <c r="U7" i="5"/>
  <c r="Z3" i="5"/>
  <c r="Y4" i="5"/>
  <c r="X6" i="5"/>
  <c r="W7" i="5"/>
  <c r="S4" i="5"/>
  <c r="AB6" i="5"/>
  <c r="W3" i="5"/>
  <c r="AB7" i="5"/>
  <c r="AA3" i="5"/>
  <c r="Z4" i="5"/>
  <c r="Y6" i="5"/>
  <c r="X7" i="5"/>
  <c r="S3" i="5"/>
  <c r="T6" i="5"/>
  <c r="V4" i="5"/>
  <c r="W4" i="5"/>
  <c r="S7" i="5"/>
  <c r="T3" i="5"/>
  <c r="AB3" i="5"/>
  <c r="AA4" i="5"/>
  <c r="Z6" i="5"/>
  <c r="Y7" i="5"/>
  <c r="V3" i="5"/>
  <c r="T7" i="5"/>
  <c r="U3" i="5"/>
  <c r="T4" i="5"/>
  <c r="AB4" i="5"/>
  <c r="AA6" i="5"/>
  <c r="Z7" i="5"/>
  <c r="U4" i="5"/>
  <c r="X3" i="5"/>
  <c r="V6" i="5"/>
  <c r="R7" i="5"/>
  <c r="J7" i="5"/>
  <c r="B7" i="5"/>
  <c r="K6" i="5"/>
  <c r="C6" i="5"/>
  <c r="L4" i="5"/>
  <c r="D4" i="5"/>
  <c r="M3" i="5"/>
  <c r="E3" i="5"/>
  <c r="L3" i="5"/>
  <c r="G7" i="5"/>
  <c r="Q4" i="5"/>
  <c r="J3" i="5"/>
  <c r="B3" i="5"/>
  <c r="O6" i="5"/>
  <c r="G6" i="5"/>
  <c r="Q3" i="5"/>
  <c r="E7" i="5"/>
  <c r="F6" i="5"/>
  <c r="G4" i="5"/>
  <c r="L7" i="5"/>
  <c r="M6" i="5"/>
  <c r="F4" i="5"/>
  <c r="G3" i="5"/>
  <c r="L6" i="5"/>
  <c r="D6" i="5"/>
  <c r="F3" i="5"/>
  <c r="Q7" i="5"/>
  <c r="I7" i="5"/>
  <c r="R6" i="5"/>
  <c r="J6" i="5"/>
  <c r="B6" i="5"/>
  <c r="K4" i="5"/>
  <c r="C4" i="5"/>
  <c r="D3" i="5"/>
  <c r="P6" i="5"/>
  <c r="R3" i="5"/>
  <c r="F7" i="5"/>
  <c r="H4" i="5"/>
  <c r="M7" i="5"/>
  <c r="O4" i="5"/>
  <c r="H3" i="5"/>
  <c r="E6" i="5"/>
  <c r="O3" i="5"/>
  <c r="C7" i="5"/>
  <c r="E4" i="5"/>
  <c r="P7" i="5"/>
  <c r="H7" i="5"/>
  <c r="Q6" i="5"/>
  <c r="I6" i="5"/>
  <c r="R4" i="5"/>
  <c r="J4" i="5"/>
  <c r="B4" i="5"/>
  <c r="K3" i="5"/>
  <c r="C3" i="5"/>
  <c r="O7" i="5"/>
  <c r="H6" i="5"/>
  <c r="I4" i="5"/>
  <c r="N7" i="5"/>
  <c r="P4" i="5"/>
  <c r="I3" i="5"/>
  <c r="N6" i="5"/>
  <c r="P3" i="5"/>
  <c r="D7" i="5"/>
  <c r="N4" i="5"/>
  <c r="K7" i="5"/>
  <c r="M4" i="5"/>
  <c r="N3" i="5"/>
  <c r="I7703" i="2"/>
  <c r="N2" i="20" l="1"/>
  <c r="N2" i="17"/>
  <c r="N6" i="20"/>
  <c r="N6" i="17"/>
  <c r="G6" i="20"/>
  <c r="G6" i="17"/>
  <c r="AB2" i="17"/>
  <c r="AB2" i="20"/>
  <c r="X5" i="20"/>
  <c r="X5" i="17"/>
  <c r="W5" i="17"/>
  <c r="W5" i="20"/>
  <c r="X6" i="20"/>
  <c r="X6" i="17"/>
  <c r="E5" i="20"/>
  <c r="E5" i="17"/>
  <c r="K6" i="20"/>
  <c r="K6" i="17"/>
  <c r="I5" i="20"/>
  <c r="I5" i="17"/>
  <c r="H2" i="20"/>
  <c r="H2" i="17"/>
  <c r="C3" i="20"/>
  <c r="C3" i="17"/>
  <c r="D5" i="20"/>
  <c r="D5" i="17"/>
  <c r="E6" i="20"/>
  <c r="E6" i="17"/>
  <c r="L2" i="20"/>
  <c r="L2" i="17"/>
  <c r="J6" i="20"/>
  <c r="J6" i="17"/>
  <c r="T3" i="17"/>
  <c r="T3" i="20"/>
  <c r="T2" i="20"/>
  <c r="T2" i="17"/>
  <c r="Z3" i="17"/>
  <c r="Z3" i="20"/>
  <c r="Y3" i="17"/>
  <c r="Y3" i="20"/>
  <c r="X3" i="20"/>
  <c r="X3" i="17"/>
  <c r="AG4" i="5"/>
  <c r="AH4" i="5"/>
  <c r="AI4" i="5"/>
  <c r="AE4" i="5"/>
  <c r="AJ4" i="5"/>
  <c r="AF4" i="5"/>
  <c r="AK4" i="5"/>
  <c r="AD4" i="5"/>
  <c r="AL4" i="5"/>
  <c r="AC4" i="5"/>
  <c r="P3" i="20"/>
  <c r="P3" i="17"/>
  <c r="O2" i="20"/>
  <c r="O2" i="17"/>
  <c r="Q3" i="20"/>
  <c r="Q3" i="17"/>
  <c r="AA3" i="17"/>
  <c r="AA3" i="20"/>
  <c r="R3" i="20"/>
  <c r="R3" i="17"/>
  <c r="B6" i="20"/>
  <c r="B6" i="17"/>
  <c r="AB3" i="17"/>
  <c r="AB3" i="20"/>
  <c r="Y5" i="17"/>
  <c r="Y5" i="20"/>
  <c r="I3" i="20"/>
  <c r="I3" i="17"/>
  <c r="N3" i="20"/>
  <c r="N3" i="17"/>
  <c r="H5" i="20"/>
  <c r="H5" i="17"/>
  <c r="Q5" i="20"/>
  <c r="Q5" i="17"/>
  <c r="O3" i="20"/>
  <c r="O3" i="17"/>
  <c r="K3" i="20"/>
  <c r="K3" i="17"/>
  <c r="L5" i="20"/>
  <c r="L5" i="17"/>
  <c r="Q2" i="20"/>
  <c r="Q2" i="17"/>
  <c r="E2" i="20"/>
  <c r="E2" i="17"/>
  <c r="R6" i="20"/>
  <c r="R6" i="17"/>
  <c r="U2" i="20"/>
  <c r="U2" i="17"/>
  <c r="S6" i="20"/>
  <c r="S6" i="17"/>
  <c r="AA2" i="17"/>
  <c r="AA2" i="20"/>
  <c r="Z2" i="17"/>
  <c r="Z2" i="20"/>
  <c r="Y2" i="17"/>
  <c r="Y2" i="20"/>
  <c r="J3" i="20"/>
  <c r="J3" i="17"/>
  <c r="AE6" i="5"/>
  <c r="AJ6" i="5"/>
  <c r="AF6" i="5"/>
  <c r="AG6" i="5"/>
  <c r="AK6" i="5"/>
  <c r="AH6" i="5"/>
  <c r="AD6" i="5"/>
  <c r="AL6" i="5"/>
  <c r="AI6" i="5"/>
  <c r="AC6" i="5"/>
  <c r="P5" i="20"/>
  <c r="P5" i="17"/>
  <c r="G3" i="20"/>
  <c r="G3" i="17"/>
  <c r="K5" i="20"/>
  <c r="K5" i="17"/>
  <c r="M3" i="20"/>
  <c r="M3" i="17"/>
  <c r="D2" i="20"/>
  <c r="D2" i="17"/>
  <c r="F5" i="20"/>
  <c r="F5" i="17"/>
  <c r="O6" i="20"/>
  <c r="O6" i="17"/>
  <c r="H6" i="20"/>
  <c r="H6" i="17"/>
  <c r="B5" i="20"/>
  <c r="B5" i="17"/>
  <c r="G5" i="20"/>
  <c r="G5" i="17"/>
  <c r="M2" i="20"/>
  <c r="M2" i="17"/>
  <c r="V5" i="17"/>
  <c r="V5" i="20"/>
  <c r="T6" i="17"/>
  <c r="T6" i="20"/>
  <c r="W3" i="17"/>
  <c r="W3" i="20"/>
  <c r="AB6" i="20"/>
  <c r="AB6" i="17"/>
  <c r="U6" i="17"/>
  <c r="U6" i="20"/>
  <c r="W6" i="20"/>
  <c r="W6" i="17"/>
  <c r="F2" i="20"/>
  <c r="F2" i="17"/>
  <c r="D6" i="20"/>
  <c r="D6" i="17"/>
  <c r="M6" i="20"/>
  <c r="M6" i="17"/>
  <c r="G2" i="20"/>
  <c r="G2" i="17"/>
  <c r="AH3" i="5"/>
  <c r="AC3" i="5"/>
  <c r="AI3" i="5"/>
  <c r="AF3" i="5"/>
  <c r="AJ3" i="5"/>
  <c r="AG3" i="5"/>
  <c r="AK3" i="5"/>
  <c r="AD3" i="5"/>
  <c r="AL3" i="5"/>
  <c r="AE3" i="5"/>
  <c r="P2" i="20"/>
  <c r="P2" i="17"/>
  <c r="C2" i="20"/>
  <c r="C2" i="17"/>
  <c r="AD7" i="5"/>
  <c r="AL7" i="5"/>
  <c r="AE7" i="5"/>
  <c r="AF7" i="5"/>
  <c r="AI7" i="5"/>
  <c r="AJ7" i="5"/>
  <c r="AG7" i="5"/>
  <c r="AC7" i="5"/>
  <c r="AK7" i="5"/>
  <c r="AH7" i="5"/>
  <c r="P6" i="20"/>
  <c r="P6" i="17"/>
  <c r="H3" i="20"/>
  <c r="H3" i="17"/>
  <c r="J5" i="20"/>
  <c r="J5" i="17"/>
  <c r="F3" i="20"/>
  <c r="F3" i="17"/>
  <c r="O5" i="20"/>
  <c r="O5" i="17"/>
  <c r="D3" i="20"/>
  <c r="D3" i="17"/>
  <c r="X2" i="20"/>
  <c r="X2" i="17"/>
  <c r="V2" i="20"/>
  <c r="V2" i="17"/>
  <c r="V3" i="20"/>
  <c r="V3" i="17"/>
  <c r="W2" i="20"/>
  <c r="W2" i="17"/>
  <c r="U5" i="20"/>
  <c r="U5" i="17"/>
  <c r="V6" i="17"/>
  <c r="V6" i="20"/>
  <c r="N5" i="20"/>
  <c r="N5" i="17"/>
  <c r="K2" i="20"/>
  <c r="K2" i="17"/>
  <c r="E3" i="20"/>
  <c r="E3" i="17"/>
  <c r="F6" i="20"/>
  <c r="F6" i="17"/>
  <c r="R5" i="20"/>
  <c r="R5" i="17"/>
  <c r="M5" i="20"/>
  <c r="M5" i="17"/>
  <c r="B2" i="20"/>
  <c r="B2" i="17"/>
  <c r="L3" i="20"/>
  <c r="L3" i="17"/>
  <c r="U3" i="20"/>
  <c r="U3" i="17"/>
  <c r="Y6" i="20"/>
  <c r="Y6" i="17"/>
  <c r="T5" i="17"/>
  <c r="T5" i="20"/>
  <c r="AB5" i="20"/>
  <c r="AB5" i="17"/>
  <c r="AA6" i="20"/>
  <c r="AA6" i="17"/>
  <c r="Q6" i="20"/>
  <c r="Q6" i="17"/>
  <c r="AA5" i="20"/>
  <c r="AA5" i="17"/>
  <c r="I2" i="20"/>
  <c r="I2" i="17"/>
  <c r="B3" i="20"/>
  <c r="B3" i="17"/>
  <c r="C6" i="20"/>
  <c r="C6" i="17"/>
  <c r="R2" i="20"/>
  <c r="R2" i="17"/>
  <c r="I6" i="20"/>
  <c r="I6" i="17"/>
  <c r="L6" i="20"/>
  <c r="L6" i="17"/>
  <c r="J2" i="20"/>
  <c r="J2" i="17"/>
  <c r="C5" i="20"/>
  <c r="C5" i="17"/>
  <c r="Z6" i="20"/>
  <c r="Z6" i="17"/>
  <c r="Z5" i="20"/>
  <c r="Z5" i="17"/>
  <c r="S2" i="20"/>
  <c r="S2" i="17"/>
  <c r="S3" i="17"/>
  <c r="S3" i="20"/>
  <c r="S5" i="20"/>
  <c r="S5" i="17"/>
  <c r="AF3" i="20" l="1"/>
  <c r="AF3" i="17"/>
  <c r="AK2" i="20"/>
  <c r="AK2" i="17"/>
  <c r="AG2" i="20"/>
  <c r="AG2" i="17"/>
  <c r="AE3" i="20"/>
  <c r="AE3" i="17"/>
  <c r="AG6" i="20"/>
  <c r="AG6" i="17"/>
  <c r="AJ2" i="20"/>
  <c r="AJ2" i="17"/>
  <c r="AI5" i="20"/>
  <c r="AI5" i="17"/>
  <c r="AE5" i="17"/>
  <c r="AE5" i="20"/>
  <c r="AI3" i="20"/>
  <c r="AI3" i="17"/>
  <c r="AH6" i="17"/>
  <c r="AH6" i="20"/>
  <c r="AF5" i="20"/>
  <c r="AF5" i="17"/>
  <c r="AC5" i="20"/>
  <c r="AC5" i="17"/>
  <c r="AJ6" i="17"/>
  <c r="AJ6" i="20"/>
  <c r="AF2" i="20"/>
  <c r="AF2" i="17"/>
  <c r="AL5" i="17"/>
  <c r="AL5" i="20"/>
  <c r="AC3" i="20"/>
  <c r="AC3" i="17"/>
  <c r="AH3" i="17"/>
  <c r="AH3" i="20"/>
  <c r="AD2" i="20"/>
  <c r="AD2" i="17"/>
  <c r="AD6" i="20"/>
  <c r="AD6" i="17"/>
  <c r="AJ5" i="17"/>
  <c r="AJ5" i="20"/>
  <c r="AI6" i="20"/>
  <c r="AI6" i="17"/>
  <c r="AI2" i="17"/>
  <c r="AI2" i="20"/>
  <c r="AD5" i="17"/>
  <c r="AD5" i="20"/>
  <c r="AL3" i="20"/>
  <c r="AL3" i="17"/>
  <c r="AG3" i="20"/>
  <c r="AG3" i="17"/>
  <c r="AG5" i="17"/>
  <c r="AG5" i="20"/>
  <c r="AK6" i="20"/>
  <c r="AK6" i="17"/>
  <c r="AC6" i="17"/>
  <c r="AC6" i="20"/>
  <c r="AF6" i="17"/>
  <c r="AF6" i="20"/>
  <c r="AE2" i="20"/>
  <c r="AE2" i="17"/>
  <c r="AC2" i="17"/>
  <c r="AC2" i="20"/>
  <c r="AH5" i="20"/>
  <c r="AH5" i="17"/>
  <c r="AD3" i="20"/>
  <c r="AD3" i="17"/>
  <c r="AL6" i="20"/>
  <c r="AL6" i="17"/>
  <c r="AJ3" i="20"/>
  <c r="AJ3" i="17"/>
  <c r="AE6" i="20"/>
  <c r="AE6" i="17"/>
  <c r="AL2" i="20"/>
  <c r="AL2" i="17"/>
  <c r="AH2" i="17"/>
  <c r="AH2" i="20"/>
  <c r="AK5" i="20"/>
  <c r="AK5" i="17"/>
  <c r="AK3" i="17"/>
  <c r="AK3" i="20"/>
</calcChain>
</file>

<file path=xl/sharedStrings.xml><?xml version="1.0" encoding="utf-8"?>
<sst xmlns="http://schemas.openxmlformats.org/spreadsheetml/2006/main" count="13619" uniqueCount="1207">
  <si>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</si>
  <si>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</si>
  <si>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</si>
  <si>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</si>
  <si>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</si>
  <si>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</si>
  <si>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</si>
  <si>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</si>
  <si>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</si>
  <si>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</si>
  <si>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</si>
  <si>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</si>
  <si>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</si>
  <si>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</si>
  <si>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</si>
  <si>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</si>
  <si>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</si>
  <si>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</si>
  <si>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</si>
  <si>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</si>
  <si>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</si>
  <si>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</si>
  <si>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</si>
  <si>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</si>
  <si>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</si>
  <si>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</si>
  <si>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</si>
  <si>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</si>
  <si>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</si>
  <si>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</si>
  <si>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</si>
  <si>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</si>
  <si>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</si>
  <si>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</si>
  <si>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</si>
  <si>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</si>
  <si>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</si>
  <si>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</si>
  <si>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</si>
  <si>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</si>
  <si>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</si>
  <si>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</si>
  <si>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</si>
  <si>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</si>
  <si>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</si>
  <si>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</si>
  <si>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</si>
  <si>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</si>
  <si>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</si>
  <si>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</si>
  <si>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</si>
  <si>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</si>
  <si>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</si>
  <si>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</si>
  <si>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</si>
  <si>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</si>
  <si>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</si>
  <si>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</si>
  <si>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</si>
  <si>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</si>
  <si>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</si>
  <si>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</si>
  <si>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</si>
  <si>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</si>
  <si>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</si>
  <si>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</si>
  <si>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</si>
  <si>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</si>
  <si>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</si>
  <si>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</si>
  <si>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</si>
  <si>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</si>
  <si>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</si>
  <si>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</si>
  <si>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</si>
  <si>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</si>
  <si>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</si>
  <si>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</si>
  <si>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</si>
  <si>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</si>
  <si>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</si>
  <si>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</si>
  <si>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</si>
  <si>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</si>
  <si>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</si>
  <si>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</si>
  <si>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</si>
  <si>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</si>
  <si>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</si>
  <si>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</si>
  <si>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</si>
  <si>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</si>
  <si>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</si>
  <si>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</si>
  <si>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</si>
  <si>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</si>
  <si>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</si>
  <si>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</si>
  <si>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</si>
  <si>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</si>
  <si>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</si>
  <si>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</si>
  <si>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</si>
  <si>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</si>
  <si>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</si>
  <si>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</si>
  <si>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</si>
  <si>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</si>
  <si>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</si>
  <si>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</si>
  <si>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</si>
  <si>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</si>
  <si>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</si>
  <si>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</si>
  <si>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</si>
  <si>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</si>
  <si>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</si>
  <si>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</si>
  <si>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</si>
  <si>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</si>
  <si>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</si>
  <si>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</si>
  <si>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</si>
  <si>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</si>
  <si>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</si>
  <si>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</si>
  <si>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</si>
  <si>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</si>
  <si>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</si>
  <si>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</si>
  <si>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</si>
  <si>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</si>
  <si>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</si>
  <si>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</si>
  <si>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</si>
  <si>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</si>
  <si>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</si>
  <si>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</si>
  <si>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</si>
  <si>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</si>
  <si>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</si>
  <si>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</si>
  <si>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</si>
  <si>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</si>
  <si>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</si>
  <si>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</si>
  <si>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</si>
  <si>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</si>
  <si>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</si>
  <si>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</si>
  <si>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</si>
  <si>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</si>
  <si>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</si>
  <si>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</si>
  <si>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</si>
  <si>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</si>
  <si>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</si>
  <si>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</si>
  <si>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</si>
  <si>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</si>
  <si>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</si>
  <si>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</si>
  <si>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</si>
  <si>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</si>
  <si>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</si>
  <si>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</si>
  <si>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</si>
  <si>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</si>
  <si>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</si>
  <si>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</si>
  <si>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</si>
  <si>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</si>
  <si>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</si>
  <si>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</si>
  <si>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</si>
  <si>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</si>
  <si>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</si>
  <si>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</si>
  <si>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</si>
  <si>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</si>
  <si>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</si>
  <si>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</si>
  <si>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</si>
  <si>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</si>
  <si>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</si>
  <si>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</si>
  <si>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</si>
  <si>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</si>
  <si>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</si>
  <si>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</si>
  <si>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</si>
  <si>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</si>
  <si>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</si>
  <si>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</si>
  <si>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</si>
  <si>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</si>
  <si>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</si>
  <si>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</si>
  <si>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</si>
  <si>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</si>
  <si>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</si>
  <si>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</si>
  <si>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</si>
  <si>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</si>
  <si>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</si>
  <si>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</si>
  <si>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</si>
  <si>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</si>
  <si>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</si>
  <si>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</si>
  <si>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</si>
  <si>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</si>
  <si>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</si>
  <si>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</si>
  <si>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</si>
  <si>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</si>
  <si>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</si>
  <si>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</si>
  <si>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</si>
  <si>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</si>
  <si>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</si>
  <si>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</si>
  <si>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</si>
  <si>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</si>
  <si>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</si>
  <si>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</si>
  <si>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</si>
  <si>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</si>
  <si>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</si>
  <si>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</si>
  <si>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</si>
  <si>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</si>
  <si>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</si>
  <si>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</si>
  <si>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</si>
  <si>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</si>
  <si>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</si>
  <si>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</si>
  <si>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</si>
  <si>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</si>
  <si>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</si>
  <si>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</si>
  <si>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</si>
  <si>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</si>
  <si>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</si>
  <si>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</si>
  <si>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</si>
  <si>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</si>
  <si>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</si>
  <si>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</si>
  <si>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</si>
  <si>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</si>
  <si>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</si>
  <si>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</si>
  <si>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</si>
  <si>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</si>
  <si>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</si>
  <si>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</si>
  <si>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</si>
  <si>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</si>
  <si>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</si>
  <si>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</si>
  <si>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</si>
  <si>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</si>
  <si>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</si>
  <si>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</si>
  <si>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</si>
  <si>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</si>
  <si>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</si>
  <si>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</si>
  <si>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</si>
  <si>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</si>
  <si>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</si>
  <si>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</si>
  <si>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</si>
  <si>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</si>
  <si>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</si>
  <si>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</si>
  <si>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</si>
  <si>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</si>
  <si>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</si>
  <si>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</si>
  <si>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</si>
  <si>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</si>
  <si>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</si>
  <si>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</si>
  <si>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</si>
  <si>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</si>
  <si>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</si>
  <si>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</si>
  <si>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</si>
  <si>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</si>
  <si>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</si>
  <si>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</si>
  <si>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</si>
  <si>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</si>
  <si>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</si>
  <si>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</si>
  <si>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</si>
  <si>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</si>
  <si>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</si>
  <si>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</si>
  <si>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</si>
  <si>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</si>
  <si>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</si>
  <si>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</si>
  <si>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</si>
  <si>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</si>
  <si>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</si>
  <si>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</si>
  <si>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</si>
  <si>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</si>
  <si>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</si>
  <si>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</si>
  <si>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</si>
  <si>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</si>
  <si>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</si>
  <si>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</si>
  <si>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</si>
  <si>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</si>
  <si>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</si>
  <si>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</si>
  <si>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</si>
  <si>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</si>
  <si>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</si>
  <si>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</si>
  <si>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</si>
  <si>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</si>
  <si>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</si>
  <si>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</si>
  <si>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</si>
  <si>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</si>
  <si>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</si>
  <si>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</si>
  <si>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</si>
  <si>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</si>
  <si>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</si>
  <si>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</si>
  <si>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</si>
  <si>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</si>
  <si>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</si>
  <si>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</si>
  <si>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</si>
  <si>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</si>
  <si>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</si>
  <si>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</si>
  <si>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</si>
  <si>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</si>
  <si>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</si>
  <si>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</si>
  <si>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</si>
  <si>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</si>
  <si>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</si>
  <si>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</si>
  <si>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</si>
  <si>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</si>
  <si>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</si>
  <si>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</si>
  <si>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</si>
  <si>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</si>
  <si>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</si>
  <si>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</si>
  <si>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</si>
  <si>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</si>
  <si>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</si>
  <si>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</si>
  <si>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</si>
  <si>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</si>
  <si>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</si>
  <si>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</si>
  <si>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</si>
  <si>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</si>
  <si>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</si>
  <si>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</si>
  <si>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</si>
  <si>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</si>
  <si>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</si>
  <si>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</si>
  <si>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</si>
  <si>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</si>
  <si>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</si>
  <si>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</si>
  <si>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</si>
  <si>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</si>
  <si>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</si>
  <si>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</si>
  <si>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</si>
  <si>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</si>
  <si>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</si>
  <si>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</si>
  <si>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</si>
  <si>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</si>
  <si>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</si>
  <si>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</si>
  <si>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</si>
  <si>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</si>
  <si>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</si>
  <si>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</si>
  <si>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</si>
  <si>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</si>
  <si>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</si>
  <si>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</si>
  <si>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</si>
  <si>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</si>
  <si>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</si>
  <si>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</si>
  <si>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</si>
  <si>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</si>
  <si>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</si>
  <si>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</si>
  <si>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</si>
  <si>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</si>
  <si>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</si>
  <si>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</si>
  <si>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</si>
  <si>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</si>
  <si>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</si>
  <si>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</si>
  <si>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</si>
  <si>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</si>
  <si>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</si>
  <si>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</si>
  <si>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</si>
  <si>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</si>
  <si>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</si>
  <si>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</si>
  <si>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</si>
  <si>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</si>
  <si>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</si>
  <si>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</si>
  <si>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</si>
  <si>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</si>
  <si>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</si>
  <si>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</si>
  <si>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</si>
  <si>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</si>
  <si>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</si>
  <si>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</si>
  <si>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</si>
  <si>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</si>
  <si>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</si>
  <si>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</si>
  <si>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</si>
  <si>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</si>
  <si>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</si>
  <si>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</si>
  <si>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</si>
  <si>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</si>
  <si>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</si>
  <si>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</si>
  <si>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</si>
  <si>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</si>
  <si>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</si>
  <si>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</si>
  <si>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</si>
  <si>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</si>
  <si>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</si>
  <si>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</si>
  <si>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</si>
  <si>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</si>
  <si>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</si>
  <si>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</si>
  <si>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</si>
  <si>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</si>
  <si>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</si>
  <si>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</si>
  <si>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</si>
  <si>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</si>
  <si>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</si>
  <si>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</si>
  <si>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</si>
  <si>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</si>
  <si>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</si>
  <si>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</si>
  <si>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</si>
  <si>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</si>
  <si>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</si>
  <si>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</si>
  <si>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</si>
  <si>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</si>
  <si>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</si>
  <si>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</si>
  <si>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</si>
  <si>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</si>
  <si>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</si>
  <si>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</si>
  <si>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</si>
  <si>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</si>
  <si>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</si>
  <si>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</si>
  <si>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</si>
  <si>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</si>
  <si>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</si>
  <si>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</si>
  <si>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</si>
  <si>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</si>
  <si>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</si>
  <si>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</si>
  <si>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</si>
  <si>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</si>
  <si>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</si>
  <si>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</si>
  <si>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</si>
  <si>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</si>
  <si>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</si>
  <si>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</si>
  <si>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</si>
  <si>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</si>
  <si>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</si>
  <si>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</si>
  <si>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</si>
  <si>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</si>
  <si>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</si>
  <si>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</si>
  <si>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</si>
  <si>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</si>
  <si>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</si>
  <si>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</si>
  <si>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</si>
  <si>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</si>
  <si>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</si>
  <si>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</si>
  <si>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</si>
  <si>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</si>
  <si>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</si>
  <si>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</si>
  <si>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</si>
  <si>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</si>
  <si>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</si>
  <si>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</si>
  <si>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</si>
  <si>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</si>
  <si>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</si>
  <si>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</si>
  <si>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</si>
  <si>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</si>
  <si>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</si>
  <si>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</si>
  <si>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</si>
  <si>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</si>
  <si>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</si>
  <si>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</si>
  <si>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</si>
  <si>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</si>
  <si>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</si>
  <si>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</si>
  <si>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</si>
  <si>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</si>
  <si>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</si>
  <si>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</si>
  <si>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</si>
  <si>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</si>
  <si>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</si>
  <si>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</si>
  <si>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</si>
  <si>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</si>
  <si>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</si>
  <si>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</si>
  <si>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</si>
  <si>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</si>
  <si>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</si>
  <si>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</si>
  <si>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</si>
  <si>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</si>
  <si>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</si>
  <si>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</si>
  <si>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</si>
  <si>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</si>
  <si>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</si>
  <si>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</si>
  <si>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</si>
  <si>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</si>
  <si>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</si>
  <si>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</si>
  <si>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</si>
  <si>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</si>
  <si>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</si>
  <si>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</si>
  <si>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</si>
  <si>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</si>
  <si>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</si>
  <si>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</si>
  <si>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</si>
  <si>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</si>
  <si>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</si>
  <si>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</si>
  <si>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</si>
  <si>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</si>
  <si>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</si>
  <si>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</si>
  <si>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</si>
  <si>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</si>
  <si>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</si>
  <si>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</si>
  <si>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</si>
  <si>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</si>
  <si>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</si>
  <si>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</si>
  <si>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</si>
  <si>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</si>
  <si>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</si>
  <si>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</si>
  <si>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</si>
  <si>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</si>
  <si>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</si>
  <si>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</si>
  <si>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</si>
  <si>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</si>
  <si>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</si>
  <si>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</si>
  <si>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</si>
  <si>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</si>
  <si>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</si>
  <si>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</si>
  <si>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</si>
  <si>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</si>
  <si>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</si>
  <si>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</si>
  <si>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</si>
  <si>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</si>
  <si>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</si>
  <si>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</si>
  <si>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</si>
  <si>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</si>
  <si>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</si>
  <si>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</si>
  <si>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</si>
  <si>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</si>
  <si>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</si>
  <si>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</si>
  <si>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</si>
  <si>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</si>
  <si>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</si>
  <si>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</si>
  <si>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</si>
  <si>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</si>
  <si>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</si>
  <si>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</si>
  <si>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</si>
  <si>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</si>
  <si>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</si>
  <si>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</si>
  <si>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</si>
  <si>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</si>
  <si>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</si>
  <si>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</si>
  <si>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</si>
  <si>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</si>
  <si>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</si>
  <si>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</si>
  <si>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</si>
  <si>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</si>
  <si>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</si>
  <si>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</si>
  <si>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</si>
  <si>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</si>
  <si>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</si>
  <si>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</si>
  <si>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</si>
  <si>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</si>
  <si>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</si>
  <si>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</si>
  <si>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</si>
  <si>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</si>
  <si>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</si>
  <si>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</si>
  <si>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</si>
  <si>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</si>
  <si>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</si>
  <si>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</si>
  <si>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</si>
  <si>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</si>
  <si>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</si>
  <si>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</si>
  <si>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</si>
  <si>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</si>
  <si>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</si>
  <si>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</si>
  <si>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</si>
  <si>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</si>
  <si>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</si>
  <si>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</si>
  <si>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</si>
  <si>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</si>
  <si>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</si>
  <si>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</si>
  <si>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</si>
  <si>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</si>
  <si>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</si>
  <si>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</si>
  <si>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</si>
  <si>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</si>
  <si>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</si>
  <si>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</si>
  <si>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</si>
  <si>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</si>
  <si>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</si>
  <si>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</si>
  <si>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</si>
  <si>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</si>
  <si>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</si>
  <si>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</si>
  <si>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</si>
  <si>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</si>
  <si>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</si>
  <si>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</si>
  <si>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</si>
  <si>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</si>
  <si>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</si>
  <si>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</si>
  <si>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</si>
  <si>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</si>
  <si>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</si>
  <si>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</si>
  <si>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</si>
  <si>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</si>
  <si>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</si>
  <si>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</si>
  <si>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</si>
  <si>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</si>
  <si>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</si>
  <si>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</si>
  <si>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</si>
  <si>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</si>
  <si>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</si>
  <si>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</si>
  <si>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</si>
  <si>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</si>
  <si>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</si>
  <si>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</si>
  <si>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</si>
  <si>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</si>
  <si>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</si>
  <si>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</si>
  <si>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</si>
  <si>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</si>
  <si>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</si>
  <si>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</si>
  <si>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</si>
  <si>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</si>
  <si>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</si>
  <si>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</si>
  <si>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</si>
  <si>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</si>
  <si>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</si>
  <si>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</si>
  <si>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</si>
  <si>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</si>
  <si>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</si>
  <si>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</si>
  <si>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</si>
  <si>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</si>
  <si>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</si>
  <si>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</si>
  <si>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</si>
  <si>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</si>
  <si>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</si>
  <si>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</si>
  <si>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</si>
  <si>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</si>
  <si>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</si>
  <si>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</si>
  <si>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</si>
  <si>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</si>
  <si>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</si>
  <si>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</si>
  <si>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</si>
  <si>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</si>
  <si>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</si>
  <si>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</si>
  <si>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</si>
  <si>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</si>
  <si>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</si>
  <si>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</si>
  <si>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</si>
  <si>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</si>
  <si>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</si>
  <si>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</si>
  <si>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</si>
  <si>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</si>
  <si>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</si>
  <si>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</si>
  <si>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</si>
  <si>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</si>
  <si>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</si>
  <si>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</si>
  <si>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</si>
  <si>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</si>
  <si>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</si>
  <si>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</si>
  <si>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</si>
  <si>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</si>
  <si>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</si>
  <si>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</si>
  <si>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</si>
  <si>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</si>
  <si>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</si>
  <si>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</si>
  <si>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</si>
  <si>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</si>
  <si>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</si>
  <si>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</si>
  <si>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</si>
  <si>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</si>
  <si>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</si>
  <si>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</si>
  <si>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</si>
  <si>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</si>
  <si>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</si>
  <si>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</si>
  <si>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</si>
  <si>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</si>
  <si>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</si>
  <si>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</si>
  <si>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</si>
  <si>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</si>
  <si>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</si>
  <si>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</si>
  <si>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</si>
  <si>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</si>
  <si>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</si>
  <si>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</si>
  <si>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</si>
  <si>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</si>
  <si>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</si>
  <si>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</si>
  <si>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</si>
  <si>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</si>
  <si>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</si>
  <si>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</si>
  <si>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</si>
  <si>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</si>
  <si>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</si>
  <si>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</si>
  <si>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</si>
  <si>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</si>
  <si>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</si>
  <si>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</si>
  <si>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</si>
  <si>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</si>
  <si>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</si>
  <si>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</si>
  <si>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</si>
  <si>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</si>
  <si>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</si>
  <si>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</si>
  <si>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</si>
  <si>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</si>
  <si>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</si>
  <si>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</si>
  <si>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</si>
  <si>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</si>
  <si>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</si>
  <si>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</si>
  <si>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</si>
  <si>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</si>
  <si>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</si>
  <si>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</si>
  <si>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</si>
  <si>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</si>
  <si>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</si>
  <si>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</si>
  <si>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</si>
  <si>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</si>
  <si>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</si>
  <si>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</si>
  <si>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</si>
  <si>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</si>
  <si>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</si>
  <si>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</si>
  <si>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</si>
  <si>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</si>
  <si>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</si>
  <si>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</si>
  <si>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</si>
  <si>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</si>
  <si>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</si>
  <si>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</si>
  <si>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</si>
  <si>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</si>
  <si>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</si>
  <si>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</si>
  <si>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</si>
  <si>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</si>
  <si>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</si>
  <si>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</si>
  <si>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</si>
  <si>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</si>
  <si>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</si>
  <si>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</si>
  <si>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</si>
  <si>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</si>
  <si>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</si>
  <si>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</si>
  <si>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</si>
  <si>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</si>
  <si>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</si>
  <si>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</si>
  <si>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</si>
  <si>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</si>
  <si>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</si>
  <si>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</si>
  <si>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</si>
  <si>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</si>
  <si>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</si>
  <si>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</si>
  <si>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</si>
  <si>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</si>
  <si>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</si>
  <si>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</si>
  <si>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</si>
  <si>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</si>
  <si>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</si>
  <si>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</si>
  <si>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</si>
  <si>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</si>
  <si>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</si>
  <si>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</si>
  <si>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</si>
  <si>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</si>
  <si>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</si>
  <si>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</si>
  <si>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</si>
  <si>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</si>
  <si>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</si>
  <si>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</si>
  <si>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</si>
  <si>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</si>
  <si>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</si>
  <si>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</si>
  <si>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</si>
  <si>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</si>
  <si>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</si>
  <si>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</si>
  <si>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</si>
  <si>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</si>
  <si>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</si>
  <si>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</si>
  <si>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</si>
  <si>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</si>
  <si>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</si>
  <si>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</si>
  <si>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</si>
  <si>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</si>
  <si>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</si>
  <si>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</si>
  <si>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</si>
  <si>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</si>
  <si>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</si>
  <si>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</si>
  <si>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</si>
  <si>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</si>
  <si>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</si>
  <si>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</si>
  <si>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</si>
  <si>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</si>
  <si>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</si>
  <si>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</si>
  <si>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</si>
  <si>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</si>
  <si>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</si>
  <si>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</si>
  <si>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</si>
  <si>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</si>
  <si>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</si>
  <si>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</si>
  <si>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</si>
  <si>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</si>
  <si>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</si>
  <si>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</si>
  <si>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</si>
  <si>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</si>
  <si>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</si>
  <si>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</si>
  <si>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</si>
  <si>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</si>
  <si>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</si>
  <si>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</si>
  <si>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</si>
  <si>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</si>
  <si>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</si>
  <si>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</si>
  <si>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</si>
  <si>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</si>
  <si>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</si>
  <si>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</si>
  <si>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</si>
  <si>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</si>
  <si>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</si>
  <si>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</si>
  <si>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</si>
  <si>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</si>
  <si>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</si>
  <si>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</si>
  <si>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</si>
  <si>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</si>
  <si>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</si>
  <si>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</si>
  <si>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</si>
  <si>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</si>
  <si>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</si>
  <si>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</si>
  <si>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</si>
  <si>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</si>
  <si>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</si>
  <si>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</si>
  <si>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</si>
  <si>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</si>
  <si>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</si>
  <si>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</si>
  <si>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</si>
  <si>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</si>
  <si>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</si>
  <si>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</si>
  <si>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</si>
  <si>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</si>
  <si>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</si>
  <si>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</si>
  <si>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</si>
  <si>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</si>
  <si>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</si>
  <si>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</si>
  <si>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</si>
  <si>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</si>
  <si>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</si>
  <si>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</si>
  <si>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</si>
  <si>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</si>
  <si>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</si>
  <si>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</si>
  <si>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</si>
  <si>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</si>
  <si>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</si>
  <si>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</si>
  <si>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</si>
  <si>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</si>
  <si>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</si>
  <si>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</si>
  <si>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</si>
  <si>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</si>
  <si>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</si>
  <si>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</si>
  <si>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</si>
  <si>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</si>
  <si>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</si>
  <si>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</si>
  <si>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</si>
  <si>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</si>
  <si>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</si>
  <si>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</si>
  <si>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</si>
  <si>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</si>
  <si>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</si>
  <si>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</si>
  <si>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</si>
  <si>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t>
  </si>
  <si>
    <t>Rural</t>
  </si>
  <si>
    <t>Marine</t>
  </si>
  <si>
    <t>Q</t>
  </si>
  <si>
    <t>1950 to 1959</t>
  </si>
  <si>
    <t>1960 to 1969</t>
  </si>
  <si>
    <t>1970 to 1979</t>
  </si>
  <si>
    <t>1980 to 1989</t>
  </si>
  <si>
    <t>1990 to 1999</t>
  </si>
  <si>
    <t>2000 to 2009</t>
  </si>
  <si>
    <t>N</t>
  </si>
  <si>
    <t>Brick</t>
  </si>
  <si>
    <t>Stucco</t>
  </si>
  <si>
    <t>Stone</t>
  </si>
  <si>
    <t>Metal</t>
  </si>
  <si>
    <t>Basement</t>
  </si>
  <si>
    <t>1 or 2</t>
  </si>
  <si>
    <t>Yes</t>
  </si>
  <si>
    <t>No</t>
  </si>
  <si>
    <t>Never</t>
  </si>
  <si>
    <t>Urban vs. Rural Residential Households</t>
  </si>
  <si>
    <t>Residential Energy Consumption Survey (RECS)</t>
  </si>
  <si>
    <t>http://www.eia.gov/consumption/residential/data/2009/</t>
  </si>
  <si>
    <t>Table HC2.1</t>
  </si>
  <si>
    <t>Urban Residential</t>
  </si>
  <si>
    <t>Rural Residential</t>
  </si>
  <si>
    <t>For projecting 2041-2050, we extend the trend from 2028-2040, which is relatively representative.</t>
  </si>
  <si>
    <t>$</t>
  </si>
  <si>
    <r>
      <t xml:space="preserve">Source: U.S. Energy Information Administration, Office of Energy Demand and Integrated Statistics, Form EIA-457A of the </t>
    </r>
    <r>
      <rPr>
        <i/>
        <sz val="9"/>
        <color theme="1"/>
        <rFont val="Calibri"/>
        <family val="2"/>
        <scheme val="minor"/>
      </rPr>
      <t>2020 Residential Energy Consumption Survey</t>
    </r>
    <r>
      <rPr>
        <sz val="9"/>
        <color theme="1"/>
        <rFont val="Calibri"/>
        <family val="2"/>
        <scheme val="minor"/>
      </rPr>
      <t xml:space="preserve">
Notes:  Because of rounding, data may not sum to totals.  See RECS Terminology for definition of terms used in these tables.</t>
    </r>
    <r>
      <rPr>
        <vertAlign val="superscript"/>
        <sz val="9"/>
        <color theme="1"/>
        <rFont val="Calibri"/>
        <family val="2"/>
        <scheme val="minor"/>
      </rPr>
      <t xml:space="preserve">
a </t>
    </r>
    <r>
      <rPr>
        <i/>
        <sz val="9"/>
        <color theme="1"/>
        <rFont val="Calibri"/>
        <family val="2"/>
        <scheme val="minor"/>
      </rPr>
      <t xml:space="preserve">Total U.S. </t>
    </r>
    <r>
      <rPr>
        <sz val="9"/>
        <color theme="1"/>
        <rFont val="Calibri"/>
        <family val="2"/>
        <scheme val="minor"/>
      </rPr>
      <t xml:space="preserve">includes all primary occupied housing units in the 50 states and the District of Columbia. Vacant housing units, seasonal units, second homes, military houses, and group quarters are excluded.
</t>
    </r>
    <r>
      <rPr>
        <vertAlign val="superscript"/>
        <sz val="9"/>
        <color theme="1"/>
        <rFont val="Calibri"/>
        <family val="2"/>
        <scheme val="minor"/>
      </rPr>
      <t xml:space="preserve">b </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while urban clusters have at least 2,500 but less than 50,000 people. All other areas are rural.
</t>
    </r>
    <r>
      <rPr>
        <vertAlign val="superscript"/>
        <sz val="9"/>
        <color theme="1"/>
        <rFont val="Calibri"/>
        <family val="2"/>
        <scheme val="minor"/>
      </rPr>
      <t xml:space="preserve">c </t>
    </r>
    <r>
      <rPr>
        <sz val="9"/>
        <color theme="1"/>
        <rFont val="Calibri"/>
        <family val="2"/>
        <scheme val="minor"/>
      </rPr>
      <t>The Building America program, sponsored by the U.S. Department of Energy’s Office of Energy Efficiency and Renewable Energy (EERE), created these climate regions. We combined climate regions for this publication. The Subarctic region is included with data for Very-cold and Cold.
Q = Data withheld because either the relative standard error (RSE) was greater than 50% or fewer than 10 households in reporting sample.
N = No households in reporting sample.</t>
    </r>
  </si>
  <si>
    <t>No hot tub</t>
  </si>
  <si>
    <t>Hot tub used 0 months</t>
  </si>
  <si>
    <t>Some other fuel</t>
  </si>
  <si>
    <t>Natural gas</t>
  </si>
  <si>
    <t/>
  </si>
  <si>
    <t>Hot tub heating fuel</t>
  </si>
  <si>
    <t>8 to 12</t>
  </si>
  <si>
    <t>4 to 7</t>
  </si>
  <si>
    <t>0 to 3</t>
  </si>
  <si>
    <t>Months hot tub is used</t>
  </si>
  <si>
    <t>Hot tub</t>
  </si>
  <si>
    <t>Not asked (apartments)</t>
  </si>
  <si>
    <t>No swimming pool</t>
  </si>
  <si>
    <t>Unheated swimming pool</t>
  </si>
  <si>
    <t>Propane</t>
  </si>
  <si>
    <t>Heated swimming pool</t>
  </si>
  <si>
    <t>Heated swimming pool and fuel</t>
  </si>
  <si>
    <t>Months swimming pool is used</t>
  </si>
  <si>
    <t>Swimming pool</t>
  </si>
  <si>
    <t>Back-up generator in home</t>
  </si>
  <si>
    <t>Utility had planned or unplanned blackout</t>
  </si>
  <si>
    <t>Unable to pay electric bill</t>
  </si>
  <si>
    <t>Natural disaster or weather      event</t>
  </si>
  <si>
    <t>Experienced power outage lasting more than 24 hours</t>
  </si>
  <si>
    <t>Distributed solar generation</t>
  </si>
  <si>
    <t>Does not use natural gas</t>
  </si>
  <si>
    <t>Uses natural gas</t>
  </si>
  <si>
    <t>Natural gas available in neighborhood</t>
  </si>
  <si>
    <t>Charge at home</t>
  </si>
  <si>
    <t>Own or lease an all-electric or plug-in hybrid electric vehicle</t>
  </si>
  <si>
    <t>Not asked (apartments in buildings with 5 or more units)</t>
  </si>
  <si>
    <t>Park a car within 20 feet of electrical outlet</t>
  </si>
  <si>
    <t>Don't know</t>
  </si>
  <si>
    <t>Electricity meter is a smart meter</t>
  </si>
  <si>
    <t>3 or more</t>
  </si>
  <si>
    <t>Number of sliding glass or French doors</t>
  </si>
  <si>
    <t>Composite</t>
  </si>
  <si>
    <t>Fiberglass</t>
  </si>
  <si>
    <t>Vinyl</t>
  </si>
  <si>
    <t>Metal (aluminum)</t>
  </si>
  <si>
    <t>Window frame material</t>
  </si>
  <si>
    <t>Triple-pane glass</t>
  </si>
  <si>
    <t>Double-pane glass</t>
  </si>
  <si>
    <t>Single-pane glass</t>
  </si>
  <si>
    <t>Type of glass in windows</t>
  </si>
  <si>
    <t>30 or more</t>
  </si>
  <si>
    <t>20 to 29</t>
  </si>
  <si>
    <t>16 to 19</t>
  </si>
  <si>
    <t>10 to 15</t>
  </si>
  <si>
    <t>6 to 9</t>
  </si>
  <si>
    <t>3 to 5</t>
  </si>
  <si>
    <t>1 to 2</t>
  </si>
  <si>
    <t>Number of windows</t>
  </si>
  <si>
    <t>Not asked (mobile homes)</t>
  </si>
  <si>
    <t>Any ceilings higher than 8 feet</t>
  </si>
  <si>
    <t>All of the time</t>
  </si>
  <si>
    <t>Most of the time</t>
  </si>
  <si>
    <t>Some of the time</t>
  </si>
  <si>
    <t>Home is too drafty during the winter</t>
  </si>
  <si>
    <t>Not insulated</t>
  </si>
  <si>
    <t>Poorly insulated</t>
  </si>
  <si>
    <t>Adequately insulated</t>
  </si>
  <si>
    <t>Well insulated</t>
  </si>
  <si>
    <t>Adequacy of insulation</t>
  </si>
  <si>
    <t>Not asked (apartments and mobile homes)</t>
  </si>
  <si>
    <t>3 or more car garage</t>
  </si>
  <si>
    <t>2-car garage</t>
  </si>
  <si>
    <t>1-car garage</t>
  </si>
  <si>
    <t>Attached garage</t>
  </si>
  <si>
    <t>Unfinished attic</t>
  </si>
  <si>
    <t>Finished attic</t>
  </si>
  <si>
    <t>Attic</t>
  </si>
  <si>
    <t>Unfinished basement</t>
  </si>
  <si>
    <t>Finished basement</t>
  </si>
  <si>
    <t>2 or more</t>
  </si>
  <si>
    <t>Number of half bathrooms</t>
  </si>
  <si>
    <t>Number of full bathrooms</t>
  </si>
  <si>
    <t>5 or more</t>
  </si>
  <si>
    <t>Number of other rooms (excluding bathrooms)</t>
  </si>
  <si>
    <t>Number of bedrooms</t>
  </si>
  <si>
    <t>9 or more</t>
  </si>
  <si>
    <t>Total number of rooms (excluding bathrooms)</t>
  </si>
  <si>
    <t>Some other material</t>
  </si>
  <si>
    <t>Slate or synthetic slate</t>
  </si>
  <si>
    <t>Concrete tiles</t>
  </si>
  <si>
    <t>Ceramic or clay tiles</t>
  </si>
  <si>
    <t>Wood shingles or shakes</t>
  </si>
  <si>
    <t>Shingles (composition or asphalt)</t>
  </si>
  <si>
    <t>Major roofing material</t>
  </si>
  <si>
    <t>Shingle (composition)</t>
  </si>
  <si>
    <t>Concrete block</t>
  </si>
  <si>
    <t>Siding (aluminum, fiber cement, vinyl, or steel)</t>
  </si>
  <si>
    <t>Major outside wall construction</t>
  </si>
  <si>
    <t>Split-level</t>
  </si>
  <si>
    <t>3 or more stories</t>
  </si>
  <si>
    <t>2 stories</t>
  </si>
  <si>
    <t>1 story</t>
  </si>
  <si>
    <t>Number of stories</t>
  </si>
  <si>
    <t>2016 to 2020</t>
  </si>
  <si>
    <t>2010 to 2015</t>
  </si>
  <si>
    <t>Before 1950</t>
  </si>
  <si>
    <t>Year of construction</t>
  </si>
  <si>
    <t>Hot-humid</t>
  </si>
  <si>
    <t>Mixed-dry/Hot-dry</t>
  </si>
  <si>
    <t>Mixed-humid</t>
  </si>
  <si>
    <t>Very cold/Cold</t>
  </si>
  <si>
    <r>
      <t>Climate region</t>
    </r>
    <r>
      <rPr>
        <b/>
        <vertAlign val="superscript"/>
        <sz val="10"/>
        <color theme="1"/>
        <rFont val="Calibri"/>
        <family val="2"/>
        <scheme val="minor"/>
      </rPr>
      <t>c</t>
    </r>
  </si>
  <si>
    <t>Urban cluster</t>
  </si>
  <si>
    <t>Urbanized area</t>
  </si>
  <si>
    <r>
      <t>Census urban-rural classification</t>
    </r>
    <r>
      <rPr>
        <b/>
        <vertAlign val="superscript"/>
        <sz val="10"/>
        <color theme="1"/>
        <rFont val="Calibri"/>
        <family val="2"/>
        <scheme val="minor"/>
      </rPr>
      <t>b</t>
    </r>
  </si>
  <si>
    <t>Census region and division</t>
  </si>
  <si>
    <t>All homes</t>
  </si>
  <si>
    <t>Mobile home</t>
  </si>
  <si>
    <t>Apartments
(5 or more unit building)</t>
  </si>
  <si>
    <t>Apartments 
(2–4 unit building)</t>
  </si>
  <si>
    <t>Single-family attached</t>
  </si>
  <si>
    <t>Single-family detached</t>
  </si>
  <si>
    <r>
      <t>Total U.S.</t>
    </r>
    <r>
      <rPr>
        <b/>
        <vertAlign val="superscript"/>
        <sz val="10"/>
        <color theme="1"/>
        <rFont val="Calibri"/>
        <family val="2"/>
        <scheme val="minor"/>
      </rPr>
      <t>a</t>
    </r>
  </si>
  <si>
    <t>Housing unit type</t>
  </si>
  <si>
    <t>Number of housing units (million)</t>
  </si>
  <si>
    <t>Table HC2.1  Structural and geographic characteristics of U.S. homes, by housing unit type, 2020</t>
  </si>
  <si>
    <t>Preliminary data release date: March 2022</t>
  </si>
  <si>
    <t>Urban/Rural Residential Split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</si>
</sst>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6" formatCode="0.0"/>
    <numFmt numFmtId="167" formatCode="0.0%"/>
  </numFmts>
  <fonts count="18"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11"/>
      <color theme="1"/>
      <name val="Calibri"/>
      <family val="2"/>
      <scheme val="minor"/>
    </font>
    <font>
      <sz val="9"/>
      <color indexed="8"/>
      <name val="Calibri"/>
      <family val="2"/>
    </font>
    <font>
      <i/>
      <sz val="9"/>
      <color theme="1"/>
      <name val="Calibri"/>
      <family val="2"/>
      <scheme val="minor"/>
    </font>
    <font>
      <vertAlign val="superscript"/>
      <sz val="9"/>
      <color theme="1"/>
      <name val="Calibri"/>
      <family val="2"/>
      <scheme val="minor"/>
    </font>
    <font>
      <sz val="10"/>
      <color theme="1"/>
      <name val="Calibri"/>
      <family val="2"/>
      <scheme val="minor"/>
    </font>
    <font>
      <b/>
      <sz val="9"/>
      <color indexed="8"/>
      <name val="Calibri"/>
      <family val="2"/>
    </font>
    <font>
      <b/>
      <sz val="10"/>
      <color theme="1"/>
      <name val="Calibri"/>
      <family val="2"/>
      <scheme val="minor"/>
    </font>
    <font>
      <b/>
      <vertAlign val="superscript"/>
      <sz val="10"/>
      <color theme="1"/>
      <name val="Calibri"/>
      <family val="2"/>
      <scheme val="minor"/>
    </font>
    <font>
      <b/>
      <sz val="12"/>
      <color indexed="30"/>
      <name val="Calibri"/>
      <family val="2"/>
    </font>
    <font>
      <b/>
      <sz val="12"/>
      <name val="Calibri"/>
      <family val="2"/>
      <scheme val="minor"/>
    </font>
    <font>
      <sz val="11"/>
      <color theme="0" tint="-0.499984740745262"/>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6"/>
        <bgColor indexed="64"/>
      </patternFill>
    </fill>
  </fills>
  <borders count="29">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style="medium">
        <color rgb="FF0096D7"/>
      </top>
      <bottom/>
      <diagonal/>
    </border>
    <border>
      <left/>
      <right/>
      <top/>
      <bottom style="dashed">
        <color rgb="FFBFBFBF"/>
      </bottom>
      <diagonal/>
    </border>
    <border>
      <left/>
      <right/>
      <top/>
      <bottom style="thin">
        <color rgb="FFBFBFBF"/>
      </bottom>
      <diagonal/>
    </border>
    <border>
      <left/>
      <right/>
      <top style="thick">
        <color theme="4"/>
      </top>
      <bottom style="dashed">
        <color theme="0" tint="-0.24994659260841701"/>
      </bottom>
      <diagonal/>
    </border>
    <border>
      <left/>
      <right/>
      <top/>
      <bottom style="thick">
        <color rgb="FF0096D7"/>
      </bottom>
      <diagonal/>
    </border>
    <border>
      <left style="thick">
        <color theme="0"/>
      </left>
      <right style="thick">
        <color theme="0"/>
      </right>
      <top/>
      <bottom style="thin">
        <color theme="0" tint="-0.24994659260841701"/>
      </bottom>
      <diagonal/>
    </border>
    <border>
      <left style="thick">
        <color theme="0"/>
      </left>
      <right style="thick">
        <color theme="0"/>
      </right>
      <top style="thick">
        <color theme="0" tint="-0.24994659260841701"/>
      </top>
      <bottom style="thin">
        <color theme="0" tint="-0.24994659260841701"/>
      </bottom>
      <diagonal/>
    </border>
    <border>
      <left/>
      <right/>
      <top/>
      <bottom style="thick">
        <color theme="0" tint="-0.24994659260841701"/>
      </bottom>
      <diagonal/>
    </border>
  </borders>
  <cellStyleXfs count="14">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xf numFmtId="9" fontId="7" fillId="0" borderId="0" applyFont="0" applyFill="0" applyBorder="0" applyAlignment="0" applyProtection="0"/>
    <xf numFmtId="0" fontId="8" fillId="0" borderId="21" applyNumberFormat="0" applyProtection="0">
      <alignment wrapText="1"/>
    </xf>
    <xf numFmtId="0" fontId="8" fillId="0" borderId="22" applyNumberFormat="0" applyFont="0" applyProtection="0">
      <alignment wrapText="1"/>
    </xf>
    <xf numFmtId="0" fontId="12" fillId="0" borderId="23" applyNumberFormat="0" applyProtection="0">
      <alignment wrapText="1"/>
    </xf>
    <xf numFmtId="0" fontId="12" fillId="0" borderId="25" applyNumberFormat="0" applyProtection="0">
      <alignment wrapText="1"/>
    </xf>
    <xf numFmtId="0" fontId="6" fillId="0" borderId="26" applyNumberFormat="0" applyProtection="0">
      <alignment horizontal="left" wrapText="1"/>
    </xf>
    <xf numFmtId="0" fontId="15" fillId="0" borderId="0" applyNumberFormat="0" applyProtection="0">
      <alignment horizontal="left"/>
    </xf>
  </cellStyleXfs>
  <cellXfs count="74">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0" fontId="0" fillId="0" borderId="0" xfId="0" applyNumberFormat="1"/>
    <xf numFmtId="167" fontId="0" fillId="0" borderId="0" xfId="7" applyNumberFormat="1" applyFont="1"/>
    <xf numFmtId="0" fontId="0" fillId="0" borderId="0" xfId="0" applyAlignment="1">
      <alignment horizontal="left" indent="1"/>
    </xf>
    <xf numFmtId="0" fontId="8" fillId="0" borderId="21" xfId="8">
      <alignment wrapText="1"/>
    </xf>
    <xf numFmtId="2" fontId="11" fillId="0" borderId="22" xfId="9" applyNumberFormat="1" applyFont="1" applyAlignment="1">
      <alignment horizontal="right" wrapText="1"/>
    </xf>
    <xf numFmtId="0" fontId="11" fillId="0" borderId="22" xfId="9" applyFont="1" applyAlignment="1">
      <alignment horizontal="left" wrapText="1" indent="1"/>
    </xf>
    <xf numFmtId="166" fontId="11" fillId="0" borderId="22" xfId="9" applyNumberFormat="1" applyFont="1" applyAlignment="1">
      <alignment horizontal="right" wrapText="1"/>
    </xf>
    <xf numFmtId="0" fontId="11" fillId="0" borderId="22" xfId="9" applyFont="1">
      <alignment wrapText="1"/>
    </xf>
    <xf numFmtId="2" fontId="13" fillId="0" borderId="23" xfId="10" applyNumberFormat="1" applyFont="1" applyAlignment="1">
      <alignment horizontal="right" wrapText="1"/>
    </xf>
    <xf numFmtId="0" fontId="13" fillId="0" borderId="23" xfId="10" applyFont="1" applyAlignment="1">
      <alignment horizontal="left" wrapText="1" indent="1"/>
    </xf>
    <xf numFmtId="0" fontId="13" fillId="0" borderId="23" xfId="10" applyFont="1">
      <alignment wrapText="1"/>
    </xf>
    <xf numFmtId="0" fontId="11" fillId="0" borderId="22" xfId="9" applyFont="1" applyAlignment="1">
      <alignment horizontal="left" wrapText="1" indent="2"/>
    </xf>
    <xf numFmtId="0" fontId="11" fillId="0" borderId="22" xfId="9" applyFont="1" applyAlignment="1">
      <alignment horizontal="left" wrapText="1"/>
    </xf>
    <xf numFmtId="0" fontId="11" fillId="0" borderId="22" xfId="9" applyFont="1" applyAlignment="1">
      <alignment horizontal="right" wrapText="1"/>
    </xf>
    <xf numFmtId="0" fontId="11" fillId="0" borderId="22" xfId="9" quotePrefix="1" applyFont="1">
      <alignment wrapText="1"/>
    </xf>
    <xf numFmtId="2" fontId="11" fillId="0" borderId="24" xfId="9" applyNumberFormat="1" applyFont="1" applyBorder="1" applyAlignment="1">
      <alignment horizontal="right" wrapText="1"/>
    </xf>
    <xf numFmtId="0" fontId="13" fillId="0" borderId="24" xfId="9" applyFont="1" applyBorder="1">
      <alignment wrapText="1"/>
    </xf>
    <xf numFmtId="3" fontId="13" fillId="0" borderId="17" xfId="11" applyNumberFormat="1" applyFont="1" applyBorder="1" applyAlignment="1">
      <alignment horizontal="right" wrapText="1"/>
    </xf>
    <xf numFmtId="0" fontId="13" fillId="0" borderId="25" xfId="11" applyFont="1">
      <alignment wrapText="1"/>
    </xf>
    <xf numFmtId="3" fontId="13" fillId="0" borderId="27" xfId="12" applyNumberFormat="1" applyFont="1" applyBorder="1">
      <alignment horizontal="left" wrapText="1"/>
    </xf>
    <xf numFmtId="3" fontId="13" fillId="0" borderId="0" xfId="0" applyNumberFormat="1" applyFont="1" applyAlignment="1">
      <alignment horizontal="left" wrapText="1"/>
    </xf>
    <xf numFmtId="0" fontId="15" fillId="0" borderId="0" xfId="13" applyAlignment="1">
      <alignment horizontal="left" wrapText="1"/>
    </xf>
    <xf numFmtId="0" fontId="0" fillId="0" borderId="28" xfId="0" applyBorder="1" applyAlignment="1">
      <alignment horizontal="left"/>
    </xf>
    <xf numFmtId="3" fontId="13" fillId="0" borderId="28" xfId="0" applyNumberFormat="1" applyFont="1" applyBorder="1" applyAlignment="1">
      <alignment horizontal="left" wrapText="1"/>
    </xf>
    <xf numFmtId="0" fontId="0" fillId="0" borderId="0" xfId="0" applyAlignment="1">
      <alignment wrapText="1"/>
    </xf>
    <xf numFmtId="0" fontId="16" fillId="0" borderId="0" xfId="13" applyFont="1" applyAlignment="1">
      <alignment horizontal="left" wrapText="1"/>
    </xf>
    <xf numFmtId="0" fontId="17" fillId="0" borderId="0" xfId="0" applyFont="1" applyAlignment="1">
      <alignment horizontal="left" wrapText="1"/>
    </xf>
  </cellXfs>
  <cellStyles count="14">
    <cellStyle name="Body: normal cell" xfId="4" xr:uid="{00000000-0005-0000-0000-000000000000}"/>
    <cellStyle name="Body: normal cell 2" xfId="9" xr:uid="{D4615DA9-A630-42DA-B934-72FC3FEC6EA0}"/>
    <cellStyle name="Font: Calibri, 9pt regular" xfId="2" xr:uid="{00000000-0005-0000-0000-000001000000}"/>
    <cellStyle name="Footnotes: top row" xfId="6" xr:uid="{00000000-0005-0000-0000-000002000000}"/>
    <cellStyle name="Footnotes: top row 2" xfId="8" xr:uid="{10DADC87-3973-4DB6-B17D-0C3098611B95}"/>
    <cellStyle name="Header: bottom row" xfId="3" xr:uid="{00000000-0005-0000-0000-000003000000}"/>
    <cellStyle name="Header: bottom row 2" xfId="11" xr:uid="{D6BC6EFD-BD7D-45B7-B7BF-C5BFB37A6BA5}"/>
    <cellStyle name="Header: top rows" xfId="12" xr:uid="{3D7E28B1-244F-465D-B813-ED9C6266A39A}"/>
    <cellStyle name="Normal" xfId="0" builtinId="0"/>
    <cellStyle name="Parent row" xfId="5" xr:uid="{00000000-0005-0000-0000-000005000000}"/>
    <cellStyle name="Parent row 2" xfId="10" xr:uid="{1F499CAD-80E7-460A-A988-57A53B93EE87}"/>
    <cellStyle name="Percent" xfId="7" builtinId="5"/>
    <cellStyle name="Table title" xfId="1" xr:uid="{00000000-0005-0000-0000-000006000000}"/>
    <cellStyle name="Table title 2" xfId="13" xr:uid="{147E8860-D238-4B71-B6FC-3A78198355D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overlay val="0"/>
    </c:title>
    <c:autoTitleDeleted val="0"/>
    <c:plotArea>
      <c:layout/>
      <c:scatterChart>
        <c:scatterStyle val="lineMarker"/>
        <c:varyColors val="0"/>
        <c:ser>
          <c:idx val="0"/>
          <c:order val="0"/>
          <c:tx>
            <c:strRef>
              <c:f>Calculations!$A$3</c:f>
              <c:strCache>
                <c:ptCount val="1"/>
                <c:pt idx="0">
                  <c:v>Heating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EA2D-4A0F-AA52-F13B98F405E7}"/>
            </c:ext>
          </c:extLst>
        </c:ser>
        <c:ser>
          <c:idx val="1"/>
          <c:order val="1"/>
          <c:tx>
            <c:strRef>
              <c:f>Calculations!$A$4</c:f>
              <c:strCache>
                <c:ptCount val="1"/>
                <c:pt idx="0">
                  <c:v>Cooling and Ventilation</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EA2D-4A0F-AA52-F13B98F405E7}"/>
            </c:ext>
          </c:extLst>
        </c:ser>
        <c:ser>
          <c:idx val="3"/>
          <c:order val="2"/>
          <c:tx>
            <c:strRef>
              <c:f>Calculations!$A$6</c:f>
              <c:strCache>
                <c:ptCount val="1"/>
                <c:pt idx="0">
                  <c:v>Lighting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EA2D-4A0F-AA52-F13B98F405E7}"/>
            </c:ext>
          </c:extLst>
        </c:ser>
        <c:ser>
          <c:idx val="4"/>
          <c:order val="3"/>
          <c:tx>
            <c:strRef>
              <c:f>Calculations!$A$7</c:f>
              <c:strCache>
                <c:ptCount val="1"/>
                <c:pt idx="0">
                  <c:v>Appliances</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EA2D-4A0F-AA52-F13B98F405E7}"/>
            </c:ext>
          </c:extLst>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General" sourceLinked="1"/>
        <c:majorTickMark val="out"/>
        <c:minorTickMark val="none"/>
        <c:tickLblPos val="nextTo"/>
        <c:crossAx val="1320339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overlay val="0"/>
    </c:title>
    <c:autoTitleDeleted val="0"/>
    <c:plotArea>
      <c:layout/>
      <c:scatterChart>
        <c:scatterStyle val="lineMarker"/>
        <c:varyColors val="0"/>
        <c:ser>
          <c:idx val="0"/>
          <c:order val="0"/>
          <c:tx>
            <c:strRef>
              <c:f>Calculations!$A$30</c:f>
              <c:strCache>
                <c:ptCount val="1"/>
                <c:pt idx="0">
                  <c:v>Heating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0E33-4473-94A5-4967A3839EAB}"/>
            </c:ext>
          </c:extLst>
        </c:ser>
        <c:ser>
          <c:idx val="1"/>
          <c:order val="1"/>
          <c:tx>
            <c:strRef>
              <c:f>Calculations!$A$31</c:f>
              <c:strCache>
                <c:ptCount val="1"/>
                <c:pt idx="0">
                  <c:v>Cooling and Ventilation</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34193999999.999996</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0E33-4473-94A5-4967A3839EAB}"/>
            </c:ext>
          </c:extLst>
        </c:ser>
        <c:ser>
          <c:idx val="3"/>
          <c:order val="2"/>
          <c:tx>
            <c:strRef>
              <c:f>Calculations!$A$33</c:f>
              <c:strCache>
                <c:ptCount val="1"/>
                <c:pt idx="0">
                  <c:v>Lighting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1464000000.0000002</c:v>
                </c:pt>
                <c:pt idx="1">
                  <c:v>1476000000.0000002</c:v>
                </c:pt>
                <c:pt idx="2">
                  <c:v>1492000000</c:v>
                </c:pt>
                <c:pt idx="3">
                  <c:v>1523000000</c:v>
                </c:pt>
                <c:pt idx="4">
                  <c:v>1546000000</c:v>
                </c:pt>
                <c:pt idx="5">
                  <c:v>1573000000</c:v>
                </c:pt>
                <c:pt idx="6">
                  <c:v>1679999999.9999998</c:v>
                </c:pt>
                <c:pt idx="7">
                  <c:v>1710000000</c:v>
                </c:pt>
                <c:pt idx="8">
                  <c:v>1726000000.0000002</c:v>
                </c:pt>
                <c:pt idx="9">
                  <c:v>1736999999.9999998</c:v>
                </c:pt>
                <c:pt idx="10">
                  <c:v>1741000000</c:v>
                </c:pt>
                <c:pt idx="11">
                  <c:v>1758000000.0000002</c:v>
                </c:pt>
                <c:pt idx="12">
                  <c:v>1767000000</c:v>
                </c:pt>
                <c:pt idx="13">
                  <c:v>1775000000</c:v>
                </c:pt>
                <c:pt idx="14">
                  <c:v>1780000000</c:v>
                </c:pt>
                <c:pt idx="15">
                  <c:v>1790000000.0000002</c:v>
                </c:pt>
                <c:pt idx="16">
                  <c:v>1803000000</c:v>
                </c:pt>
                <c:pt idx="17">
                  <c:v>1813000000.0000002</c:v>
                </c:pt>
                <c:pt idx="18">
                  <c:v>1837999999.9999998</c:v>
                </c:pt>
                <c:pt idx="19">
                  <c:v>1863000000</c:v>
                </c:pt>
                <c:pt idx="20">
                  <c:v>1895000000</c:v>
                </c:pt>
                <c:pt idx="21">
                  <c:v>1925000000</c:v>
                </c:pt>
                <c:pt idx="22">
                  <c:v>1960000000</c:v>
                </c:pt>
                <c:pt idx="23">
                  <c:v>1980000000</c:v>
                </c:pt>
                <c:pt idx="24">
                  <c:v>2001000000</c:v>
                </c:pt>
                <c:pt idx="25">
                  <c:v>2018000000.0000002</c:v>
                </c:pt>
                <c:pt idx="26">
                  <c:v>2036000000</c:v>
                </c:pt>
              </c:numCache>
            </c:numRef>
          </c:yVal>
          <c:smooth val="0"/>
          <c:extLst>
            <c:ext xmlns:c16="http://schemas.microsoft.com/office/drawing/2014/chart" uri="{C3380CC4-5D6E-409C-BE32-E72D297353CC}">
              <c16:uniqueId val="{00000002-0E33-4473-94A5-4967A3839EAB}"/>
            </c:ext>
          </c:extLst>
        </c:ser>
        <c:ser>
          <c:idx val="4"/>
          <c:order val="3"/>
          <c:tx>
            <c:strRef>
              <c:f>Calculations!$A$34</c:f>
              <c:strCache>
                <c:ptCount val="1"/>
                <c:pt idx="0">
                  <c:v>Appliances</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39345000000.000015</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44283000000.000015</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0E33-4473-94A5-4967A3839EAB}"/>
            </c:ext>
          </c:extLst>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General" sourceLinked="1"/>
        <c:majorTickMark val="out"/>
        <c:minorTickMark val="none"/>
        <c:tickLblPos val="nextTo"/>
        <c:crossAx val="1440268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us/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21 Table 4"/>
      <sheetName val="AEO22 Table 4"/>
      <sheetName val="AEO21 Table 5"/>
      <sheetName val="AEO22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59">
          <cell r="C59">
            <v>0.04</v>
          </cell>
        </row>
        <row r="97">
          <cell r="A97">
            <v>0.81308184246741677</v>
          </cell>
        </row>
        <row r="98">
          <cell r="A98">
            <v>0.18691815753258317</v>
          </cell>
        </row>
        <row r="100">
          <cell r="B100">
            <v>1000000000000000</v>
          </cell>
        </row>
      </sheetData>
      <sheetData sheetId="1">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34">
          <cell r="A34" t="str">
            <v>RKI000:fa_SpaceHeating</v>
          </cell>
          <cell r="C34">
            <v>0.64898400000000001</v>
          </cell>
          <cell r="D34">
            <v>0.698291</v>
          </cell>
          <cell r="E34">
            <v>0.70646799999999998</v>
          </cell>
          <cell r="F34">
            <v>0.70282699999999998</v>
          </cell>
          <cell r="G34">
            <v>0.70100700000000005</v>
          </cell>
          <cell r="H34">
            <v>0.69955000000000001</v>
          </cell>
          <cell r="I34">
            <v>0.69717200000000001</v>
          </cell>
          <cell r="J34">
            <v>0.69381800000000005</v>
          </cell>
          <cell r="K34">
            <v>0.69023100000000004</v>
          </cell>
          <cell r="L34">
            <v>0.68633999999999995</v>
          </cell>
          <cell r="M34">
            <v>0.68220999999999998</v>
          </cell>
          <cell r="N34">
            <v>0.677813</v>
          </cell>
          <cell r="O34">
            <v>0.67333100000000001</v>
          </cell>
          <cell r="P34">
            <v>0.66909799999999997</v>
          </cell>
          <cell r="Q34">
            <v>0.66502499999999998</v>
          </cell>
          <cell r="R34">
            <v>0.66157299999999997</v>
          </cell>
          <cell r="S34">
            <v>0.65805199999999997</v>
          </cell>
          <cell r="T34">
            <v>0.65450399999999997</v>
          </cell>
          <cell r="U34">
            <v>0.65083400000000002</v>
          </cell>
          <cell r="V34">
            <v>0.64706300000000005</v>
          </cell>
          <cell r="W34">
            <v>0.64349699999999999</v>
          </cell>
          <cell r="X34">
            <v>0.63974600000000004</v>
          </cell>
          <cell r="Y34">
            <v>0.635992</v>
          </cell>
          <cell r="Z34">
            <v>0.63249</v>
          </cell>
          <cell r="AA34">
            <v>0.62895299999999998</v>
          </cell>
          <cell r="AB34">
            <v>0.62526700000000002</v>
          </cell>
          <cell r="AC34">
            <v>0.62189499999999998</v>
          </cell>
          <cell r="AD34">
            <v>0.618506</v>
          </cell>
          <cell r="AE34">
            <v>0.61529800000000001</v>
          </cell>
          <cell r="AF34">
            <v>0.61255000000000004</v>
          </cell>
          <cell r="AG34">
            <v>0.60998300000000005</v>
          </cell>
          <cell r="AH34">
            <v>-2.0639999999999999E-3</v>
          </cell>
        </row>
        <row r="35">
          <cell r="A35" t="str">
            <v>RKI000:fa_SpaceCooling</v>
          </cell>
          <cell r="C35">
            <v>0.80538299999999996</v>
          </cell>
          <cell r="D35">
            <v>0.76629999999999998</v>
          </cell>
          <cell r="E35">
            <v>0.862066</v>
          </cell>
          <cell r="F35">
            <v>0.87731000000000003</v>
          </cell>
          <cell r="G35">
            <v>0.89366500000000004</v>
          </cell>
          <cell r="H35">
            <v>0.91085099999999997</v>
          </cell>
          <cell r="I35">
            <v>0.92764500000000005</v>
          </cell>
          <cell r="J35">
            <v>0.94383300000000003</v>
          </cell>
          <cell r="K35">
            <v>0.95990799999999998</v>
          </cell>
          <cell r="L35">
            <v>0.97595699999999996</v>
          </cell>
          <cell r="M35">
            <v>0.99166100000000001</v>
          </cell>
          <cell r="N35">
            <v>1.0076400000000001</v>
          </cell>
          <cell r="O35">
            <v>1.0244169999999999</v>
          </cell>
          <cell r="P35">
            <v>1.0419830000000001</v>
          </cell>
          <cell r="Q35">
            <v>1.0606640000000001</v>
          </cell>
          <cell r="R35">
            <v>1.0810999999999999</v>
          </cell>
          <cell r="S35">
            <v>1.1021099999999999</v>
          </cell>
          <cell r="T35">
            <v>1.124333</v>
          </cell>
          <cell r="U35">
            <v>1.1463190000000001</v>
          </cell>
          <cell r="V35">
            <v>1.1682380000000001</v>
          </cell>
          <cell r="W35">
            <v>1.1908369999999999</v>
          </cell>
          <cell r="X35">
            <v>1.2130559999999999</v>
          </cell>
          <cell r="Y35">
            <v>1.2363010000000001</v>
          </cell>
          <cell r="Z35">
            <v>1.259563</v>
          </cell>
          <cell r="AA35">
            <v>1.2838290000000001</v>
          </cell>
          <cell r="AB35">
            <v>1.3078540000000001</v>
          </cell>
          <cell r="AC35">
            <v>1.3327100000000001</v>
          </cell>
          <cell r="AD35">
            <v>1.3578159999999999</v>
          </cell>
          <cell r="AE35">
            <v>1.3846069999999999</v>
          </cell>
          <cell r="AF35">
            <v>1.4118980000000001</v>
          </cell>
          <cell r="AG35">
            <v>1.440232</v>
          </cell>
          <cell r="AH35">
            <v>1.9564000000000002E-2</v>
          </cell>
        </row>
        <row r="36">
          <cell r="A36" t="str">
            <v>RKI000:fa_WaterHeating</v>
          </cell>
          <cell r="C36">
            <v>0.60754699999999995</v>
          </cell>
          <cell r="D36">
            <v>0.61014400000000002</v>
          </cell>
          <cell r="E36">
            <v>0.61307400000000001</v>
          </cell>
          <cell r="F36">
            <v>0.61509000000000003</v>
          </cell>
          <cell r="G36">
            <v>0.61784600000000001</v>
          </cell>
          <cell r="H36">
            <v>0.62017199999999995</v>
          </cell>
          <cell r="I36">
            <v>0.62165599999999999</v>
          </cell>
          <cell r="J36">
            <v>0.62265599999999999</v>
          </cell>
          <cell r="K36">
            <v>0.62332200000000004</v>
          </cell>
          <cell r="L36">
            <v>0.62390000000000001</v>
          </cell>
          <cell r="M36">
            <v>0.62448300000000001</v>
          </cell>
          <cell r="N36">
            <v>0.62500299999999998</v>
          </cell>
          <cell r="O36">
            <v>0.62585900000000005</v>
          </cell>
          <cell r="P36">
            <v>0.62711399999999995</v>
          </cell>
          <cell r="Q36">
            <v>0.62881900000000002</v>
          </cell>
          <cell r="R36">
            <v>0.631185</v>
          </cell>
          <cell r="S36">
            <v>0.63385100000000005</v>
          </cell>
          <cell r="T36">
            <v>0.63667799999999997</v>
          </cell>
          <cell r="U36">
            <v>0.63955099999999998</v>
          </cell>
          <cell r="V36">
            <v>0.64216099999999998</v>
          </cell>
          <cell r="W36">
            <v>0.64469600000000005</v>
          </cell>
          <cell r="X36">
            <v>0.64713500000000002</v>
          </cell>
          <cell r="Y36">
            <v>0.64963400000000004</v>
          </cell>
          <cell r="Z36">
            <v>0.65232999999999997</v>
          </cell>
          <cell r="AA36">
            <v>0.65517400000000003</v>
          </cell>
          <cell r="AB36">
            <v>0.65808800000000001</v>
          </cell>
          <cell r="AC36">
            <v>0.66132500000000005</v>
          </cell>
          <cell r="AD36">
            <v>0.66480600000000001</v>
          </cell>
          <cell r="AE36">
            <v>0.66864299999999999</v>
          </cell>
          <cell r="AF36">
            <v>0.67298500000000006</v>
          </cell>
          <cell r="AG36">
            <v>0.67757100000000003</v>
          </cell>
          <cell r="AH36">
            <v>3.643E-3</v>
          </cell>
        </row>
        <row r="37">
          <cell r="A37" t="str">
            <v>RKI000:fa_Refrigeration</v>
          </cell>
          <cell r="C37">
            <v>0.29757099999999997</v>
          </cell>
          <cell r="D37">
            <v>0.295346</v>
          </cell>
          <cell r="E37">
            <v>0.293794</v>
          </cell>
          <cell r="F37">
            <v>0.29208899999999999</v>
          </cell>
          <cell r="G37">
            <v>0.29061599999999999</v>
          </cell>
          <cell r="H37">
            <v>0.28947400000000001</v>
          </cell>
          <cell r="I37">
            <v>0.28854099999999999</v>
          </cell>
          <cell r="J37">
            <v>0.28769600000000001</v>
          </cell>
          <cell r="K37">
            <v>0.28695900000000002</v>
          </cell>
          <cell r="L37">
            <v>0.28637600000000002</v>
          </cell>
          <cell r="M37">
            <v>0.28598000000000001</v>
          </cell>
          <cell r="N37">
            <v>0.28582600000000002</v>
          </cell>
          <cell r="O37">
            <v>0.28596500000000002</v>
          </cell>
          <cell r="P37">
            <v>0.28639300000000001</v>
          </cell>
          <cell r="Q37">
            <v>0.28710599999999997</v>
          </cell>
          <cell r="R37">
            <v>0.28817399999999999</v>
          </cell>
          <cell r="S37">
            <v>0.28956700000000002</v>
          </cell>
          <cell r="T37">
            <v>0.29125800000000002</v>
          </cell>
          <cell r="U37">
            <v>0.29325600000000002</v>
          </cell>
          <cell r="V37">
            <v>0.29553299999999999</v>
          </cell>
          <cell r="W37">
            <v>0.298126</v>
          </cell>
          <cell r="X37">
            <v>0.30101800000000001</v>
          </cell>
          <cell r="Y37">
            <v>0.30418000000000001</v>
          </cell>
          <cell r="Z37">
            <v>0.30732399999999999</v>
          </cell>
          <cell r="AA37">
            <v>0.31043999999999999</v>
          </cell>
          <cell r="AB37">
            <v>0.31352000000000002</v>
          </cell>
          <cell r="AC37">
            <v>0.31655800000000001</v>
          </cell>
          <cell r="AD37">
            <v>0.31952199999999997</v>
          </cell>
          <cell r="AE37">
            <v>0.322411</v>
          </cell>
          <cell r="AF37">
            <v>0.325241</v>
          </cell>
          <cell r="AG37">
            <v>0.328011</v>
          </cell>
          <cell r="AH37">
            <v>3.2520000000000001E-3</v>
          </cell>
        </row>
        <row r="38">
          <cell r="A38" t="str">
            <v>RKI000:fa_Cooking</v>
          </cell>
          <cell r="C38">
            <v>5.5007E-2</v>
          </cell>
          <cell r="D38">
            <v>5.5161000000000002E-2</v>
          </cell>
          <cell r="E38">
            <v>5.5460000000000002E-2</v>
          </cell>
          <cell r="F38">
            <v>5.5750000000000001E-2</v>
          </cell>
          <cell r="G38">
            <v>5.6044999999999998E-2</v>
          </cell>
          <cell r="H38">
            <v>5.6356999999999997E-2</v>
          </cell>
          <cell r="I38">
            <v>5.6662999999999998E-2</v>
          </cell>
          <cell r="J38">
            <v>5.6938000000000002E-2</v>
          </cell>
          <cell r="K38">
            <v>5.7182999999999998E-2</v>
          </cell>
          <cell r="L38">
            <v>5.7389000000000003E-2</v>
          </cell>
          <cell r="M38">
            <v>5.7556000000000003E-2</v>
          </cell>
          <cell r="N38">
            <v>5.7675999999999998E-2</v>
          </cell>
          <cell r="O38">
            <v>5.7755000000000001E-2</v>
          </cell>
          <cell r="P38">
            <v>5.7840999999999997E-2</v>
          </cell>
          <cell r="Q38">
            <v>5.7946999999999999E-2</v>
          </cell>
          <cell r="R38">
            <v>5.8089000000000002E-2</v>
          </cell>
          <cell r="S38">
            <v>5.8269000000000001E-2</v>
          </cell>
          <cell r="T38">
            <v>5.8487999999999998E-2</v>
          </cell>
          <cell r="U38">
            <v>5.8698E-2</v>
          </cell>
          <cell r="V38">
            <v>5.8899E-2</v>
          </cell>
          <cell r="W38">
            <v>5.9097999999999998E-2</v>
          </cell>
          <cell r="X38">
            <v>5.9290000000000002E-2</v>
          </cell>
          <cell r="Y38">
            <v>5.9472999999999998E-2</v>
          </cell>
          <cell r="Z38">
            <v>5.9649000000000001E-2</v>
          </cell>
          <cell r="AA38">
            <v>5.9818000000000003E-2</v>
          </cell>
          <cell r="AB38">
            <v>5.9979999999999999E-2</v>
          </cell>
          <cell r="AC38">
            <v>6.0138999999999998E-2</v>
          </cell>
          <cell r="AD38">
            <v>6.0290000000000003E-2</v>
          </cell>
          <cell r="AE38">
            <v>6.0440000000000001E-2</v>
          </cell>
          <cell r="AF38">
            <v>6.0595000000000003E-2</v>
          </cell>
          <cell r="AG38">
            <v>6.0755999999999998E-2</v>
          </cell>
          <cell r="AH38">
            <v>3.3189999999999999E-3</v>
          </cell>
        </row>
        <row r="39">
          <cell r="A39" t="str">
            <v>RKI000:fa_ClothesDryers</v>
          </cell>
          <cell r="C39">
            <v>0.21642</v>
          </cell>
          <cell r="D39">
            <v>0.220336</v>
          </cell>
          <cell r="E39">
            <v>0.224132</v>
          </cell>
          <cell r="F39">
            <v>0.22769200000000001</v>
          </cell>
          <cell r="G39">
            <v>0.23162199999999999</v>
          </cell>
          <cell r="H39">
            <v>0.23560700000000001</v>
          </cell>
          <cell r="I39">
            <v>0.239343</v>
          </cell>
          <cell r="J39">
            <v>0.242757</v>
          </cell>
          <cell r="K39">
            <v>0.246061</v>
          </cell>
          <cell r="L39">
            <v>0.24932599999999999</v>
          </cell>
          <cell r="M39">
            <v>0.25254500000000002</v>
          </cell>
          <cell r="N39">
            <v>0.25559799999999999</v>
          </cell>
          <cell r="O39">
            <v>0.25867800000000002</v>
          </cell>
          <cell r="P39">
            <v>0.26185199999999997</v>
          </cell>
          <cell r="Q39">
            <v>0.265235</v>
          </cell>
          <cell r="R39">
            <v>0.268841</v>
          </cell>
          <cell r="S39">
            <v>0.27256999999999998</v>
          </cell>
          <cell r="T39">
            <v>0.27624399999999999</v>
          </cell>
          <cell r="U39">
            <v>0.27982899999999999</v>
          </cell>
          <cell r="V39">
            <v>0.28336299999999998</v>
          </cell>
          <cell r="W39">
            <v>0.28689100000000001</v>
          </cell>
          <cell r="X39">
            <v>0.29037000000000002</v>
          </cell>
          <cell r="Y39">
            <v>0.29383700000000001</v>
          </cell>
          <cell r="Z39">
            <v>0.29735</v>
          </cell>
          <cell r="AA39">
            <v>0.30087399999999997</v>
          </cell>
          <cell r="AB39">
            <v>0.30434699999999998</v>
          </cell>
          <cell r="AC39">
            <v>0.307894</v>
          </cell>
          <cell r="AD39">
            <v>0.31149100000000002</v>
          </cell>
          <cell r="AE39">
            <v>0.31518600000000002</v>
          </cell>
          <cell r="AF39">
            <v>0.31905499999999998</v>
          </cell>
          <cell r="AG39">
            <v>0.32299800000000001</v>
          </cell>
          <cell r="AH39">
            <v>1.3436999999999999E-2</v>
          </cell>
        </row>
        <row r="40">
          <cell r="A40" t="str">
            <v>RKI000:fa_Freezers</v>
          </cell>
          <cell r="C40">
            <v>6.9181000000000006E-2</v>
          </cell>
          <cell r="D40">
            <v>6.8847000000000005E-2</v>
          </cell>
          <cell r="E40">
            <v>6.8697999999999995E-2</v>
          </cell>
          <cell r="F40">
            <v>6.8526000000000004E-2</v>
          </cell>
          <cell r="G40">
            <v>6.8339999999999998E-2</v>
          </cell>
          <cell r="H40">
            <v>6.8156999999999995E-2</v>
          </cell>
          <cell r="I40">
            <v>6.7953E-2</v>
          </cell>
          <cell r="J40">
            <v>6.7707000000000003E-2</v>
          </cell>
          <cell r="K40">
            <v>6.7460999999999993E-2</v>
          </cell>
          <cell r="L40">
            <v>6.7224000000000006E-2</v>
          </cell>
          <cell r="M40">
            <v>6.6994999999999999E-2</v>
          </cell>
          <cell r="N40">
            <v>6.6774E-2</v>
          </cell>
          <cell r="O40">
            <v>6.6570000000000004E-2</v>
          </cell>
          <cell r="P40">
            <v>6.6382999999999998E-2</v>
          </cell>
          <cell r="Q40">
            <v>6.6213999999999995E-2</v>
          </cell>
          <cell r="R40">
            <v>6.6076999999999997E-2</v>
          </cell>
          <cell r="S40">
            <v>6.5975000000000006E-2</v>
          </cell>
          <cell r="T40">
            <v>6.5902000000000002E-2</v>
          </cell>
          <cell r="U40">
            <v>6.5862000000000004E-2</v>
          </cell>
          <cell r="V40">
            <v>6.5854999999999997E-2</v>
          </cell>
          <cell r="W40">
            <v>6.5888000000000002E-2</v>
          </cell>
          <cell r="X40">
            <v>6.5965999999999997E-2</v>
          </cell>
          <cell r="Y40">
            <v>6.6082000000000002E-2</v>
          </cell>
          <cell r="Z40">
            <v>6.6247E-2</v>
          </cell>
          <cell r="AA40">
            <v>6.6464999999999996E-2</v>
          </cell>
          <cell r="AB40">
            <v>6.6737000000000005E-2</v>
          </cell>
          <cell r="AC40">
            <v>6.7062999999999998E-2</v>
          </cell>
          <cell r="AD40">
            <v>6.7429000000000003E-2</v>
          </cell>
          <cell r="AE40">
            <v>6.7790000000000003E-2</v>
          </cell>
          <cell r="AF40">
            <v>6.8152000000000004E-2</v>
          </cell>
          <cell r="AG40">
            <v>6.8514000000000005E-2</v>
          </cell>
          <cell r="AH40">
            <v>-3.2299999999999999E-4</v>
          </cell>
        </row>
        <row r="41">
          <cell r="A41" t="str">
            <v>RKI000:fa_Lighting</v>
          </cell>
          <cell r="C41">
            <v>0.21124499999999999</v>
          </cell>
          <cell r="D41">
            <v>0.20465800000000001</v>
          </cell>
          <cell r="E41">
            <v>0.20252100000000001</v>
          </cell>
          <cell r="F41">
            <v>0.20193</v>
          </cell>
          <cell r="G41">
            <v>0.202401</v>
          </cell>
          <cell r="H41">
            <v>0.201491</v>
          </cell>
          <cell r="I41">
            <v>0.200873</v>
          </cell>
          <cell r="J41">
            <v>0.20083799999999999</v>
          </cell>
          <cell r="K41">
            <v>0.201379</v>
          </cell>
          <cell r="L41">
            <v>0.20219599999999999</v>
          </cell>
          <cell r="M41">
            <v>0.200463</v>
          </cell>
          <cell r="N41">
            <v>0.19920399999999999</v>
          </cell>
          <cell r="O41">
            <v>0.19839200000000001</v>
          </cell>
          <cell r="P41">
            <v>0.197965</v>
          </cell>
          <cell r="Q41">
            <v>0.19794500000000001</v>
          </cell>
          <cell r="R41">
            <v>0.19828599999999999</v>
          </cell>
          <cell r="S41">
            <v>0.19874800000000001</v>
          </cell>
          <cell r="T41">
            <v>0.19925100000000001</v>
          </cell>
          <cell r="U41">
            <v>0.19975699999999999</v>
          </cell>
          <cell r="V41">
            <v>0.20028799999999999</v>
          </cell>
          <cell r="W41">
            <v>0.197496</v>
          </cell>
          <cell r="X41">
            <v>0.195328</v>
          </cell>
          <cell r="Y41">
            <v>0.19364100000000001</v>
          </cell>
          <cell r="Z41">
            <v>0.19243299999999999</v>
          </cell>
          <cell r="AA41">
            <v>0.19162399999999999</v>
          </cell>
          <cell r="AB41">
            <v>0.19103800000000001</v>
          </cell>
          <cell r="AC41">
            <v>0.19062899999999999</v>
          </cell>
          <cell r="AD41">
            <v>0.190303</v>
          </cell>
          <cell r="AE41">
            <v>0.190083</v>
          </cell>
          <cell r="AF41">
            <v>0.19001399999999999</v>
          </cell>
          <cell r="AG41">
            <v>0.190188</v>
          </cell>
          <cell r="AH41">
            <v>-3.4940000000000001E-3</v>
          </cell>
        </row>
        <row r="42">
          <cell r="A42" t="str">
            <v>RKI000:fa_ClothesWasher</v>
          </cell>
          <cell r="C42">
            <v>3.6778999999999999E-2</v>
          </cell>
          <cell r="D42">
            <v>3.7026000000000003E-2</v>
          </cell>
          <cell r="E42">
            <v>3.7374999999999999E-2</v>
          </cell>
          <cell r="F42">
            <v>3.7720999999999998E-2</v>
          </cell>
          <cell r="G42">
            <v>3.8074999999999998E-2</v>
          </cell>
          <cell r="H42">
            <v>3.8448999999999997E-2</v>
          </cell>
          <cell r="I42">
            <v>3.8823999999999997E-2</v>
          </cell>
          <cell r="J42">
            <v>3.918E-2</v>
          </cell>
          <cell r="K42">
            <v>3.9523000000000003E-2</v>
          </cell>
          <cell r="L42">
            <v>3.9855000000000002E-2</v>
          </cell>
          <cell r="M42">
            <v>4.0193E-2</v>
          </cell>
          <cell r="N42">
            <v>4.0518999999999999E-2</v>
          </cell>
          <cell r="O42">
            <v>4.0839E-2</v>
          </cell>
          <cell r="P42">
            <v>4.1152000000000001E-2</v>
          </cell>
          <cell r="Q42">
            <v>4.1454999999999999E-2</v>
          </cell>
          <cell r="R42">
            <v>4.1758999999999998E-2</v>
          </cell>
          <cell r="S42">
            <v>4.206E-2</v>
          </cell>
          <cell r="T42">
            <v>4.2358E-2</v>
          </cell>
          <cell r="U42">
            <v>4.2653000000000003E-2</v>
          </cell>
          <cell r="V42">
            <v>4.2944999999999997E-2</v>
          </cell>
          <cell r="W42">
            <v>4.3240000000000001E-2</v>
          </cell>
          <cell r="X42">
            <v>4.3534999999999997E-2</v>
          </cell>
          <cell r="Y42">
            <v>4.3829E-2</v>
          </cell>
          <cell r="Z42">
            <v>4.4122000000000001E-2</v>
          </cell>
          <cell r="AA42">
            <v>4.4415999999999997E-2</v>
          </cell>
          <cell r="AB42">
            <v>4.4708999999999999E-2</v>
          </cell>
          <cell r="AC42">
            <v>4.5004000000000002E-2</v>
          </cell>
          <cell r="AD42">
            <v>4.5295000000000002E-2</v>
          </cell>
          <cell r="AE42">
            <v>4.5585000000000001E-2</v>
          </cell>
          <cell r="AF42">
            <v>4.5874999999999999E-2</v>
          </cell>
          <cell r="AG42">
            <v>4.6168000000000001E-2</v>
          </cell>
          <cell r="AH42">
            <v>7.607E-3</v>
          </cell>
        </row>
        <row r="43">
          <cell r="A43" t="str">
            <v>RKI000:fa_Dishwashers</v>
          </cell>
          <cell r="C43">
            <v>2.6616999999999998E-2</v>
          </cell>
          <cell r="D43">
            <v>2.6991999999999999E-2</v>
          </cell>
          <cell r="E43">
            <v>2.7431000000000001E-2</v>
          </cell>
          <cell r="F43">
            <v>2.7858999999999998E-2</v>
          </cell>
          <cell r="G43">
            <v>2.8282999999999999E-2</v>
          </cell>
          <cell r="H43">
            <v>2.8708999999999998E-2</v>
          </cell>
          <cell r="I43">
            <v>2.9123E-2</v>
          </cell>
          <cell r="J43">
            <v>2.9508E-2</v>
          </cell>
          <cell r="K43">
            <v>2.9918E-2</v>
          </cell>
          <cell r="L43">
            <v>3.0360000000000002E-2</v>
          </cell>
          <cell r="M43">
            <v>3.083E-2</v>
          </cell>
          <cell r="N43">
            <v>3.1329999999999997E-2</v>
          </cell>
          <cell r="O43">
            <v>3.1868E-2</v>
          </cell>
          <cell r="P43">
            <v>3.2445000000000002E-2</v>
          </cell>
          <cell r="Q43">
            <v>3.3062000000000001E-2</v>
          </cell>
          <cell r="R43">
            <v>3.3676999999999999E-2</v>
          </cell>
          <cell r="S43">
            <v>3.4289E-2</v>
          </cell>
          <cell r="T43">
            <v>3.4896000000000003E-2</v>
          </cell>
          <cell r="U43">
            <v>3.5500999999999998E-2</v>
          </cell>
          <cell r="V43">
            <v>3.6103000000000003E-2</v>
          </cell>
          <cell r="W43">
            <v>3.6706000000000003E-2</v>
          </cell>
          <cell r="X43">
            <v>3.7309000000000002E-2</v>
          </cell>
          <cell r="Y43">
            <v>3.7909999999999999E-2</v>
          </cell>
          <cell r="Z43">
            <v>3.8510000000000003E-2</v>
          </cell>
          <cell r="AA43">
            <v>3.9109999999999999E-2</v>
          </cell>
          <cell r="AB43">
            <v>3.9710000000000002E-2</v>
          </cell>
          <cell r="AC43">
            <v>4.0308999999999998E-2</v>
          </cell>
          <cell r="AD43">
            <v>4.0904999999999997E-2</v>
          </cell>
          <cell r="AE43">
            <v>4.1499000000000001E-2</v>
          </cell>
          <cell r="AF43">
            <v>4.2092999999999998E-2</v>
          </cell>
          <cell r="AG43">
            <v>4.2686000000000002E-2</v>
          </cell>
          <cell r="AH43">
            <v>1.5869999999999999E-2</v>
          </cell>
        </row>
        <row r="44">
          <cell r="A44" t="str">
            <v>RKI000:fa_ColorTelevisi</v>
          </cell>
          <cell r="C44">
            <v>0.20913000000000001</v>
          </cell>
          <cell r="D44">
            <v>0.20516200000000001</v>
          </cell>
          <cell r="E44">
            <v>0.202737</v>
          </cell>
          <cell r="F44">
            <v>0.20082800000000001</v>
          </cell>
          <cell r="G44">
            <v>0.19992599999999999</v>
          </cell>
          <cell r="H44">
            <v>0.19981199999999999</v>
          </cell>
          <cell r="I44">
            <v>0.20025999999999999</v>
          </cell>
          <cell r="J44">
            <v>0.201233</v>
          </cell>
          <cell r="K44">
            <v>0.20279</v>
          </cell>
          <cell r="L44">
            <v>0.20499000000000001</v>
          </cell>
          <cell r="M44">
            <v>0.20774500000000001</v>
          </cell>
          <cell r="N44">
            <v>0.21087900000000001</v>
          </cell>
          <cell r="O44">
            <v>0.21451600000000001</v>
          </cell>
          <cell r="P44">
            <v>0.21862799999999999</v>
          </cell>
          <cell r="Q44">
            <v>0.22312899999999999</v>
          </cell>
          <cell r="R44">
            <v>0.22802700000000001</v>
          </cell>
          <cell r="S44">
            <v>0.23313400000000001</v>
          </cell>
          <cell r="T44">
            <v>0.23827000000000001</v>
          </cell>
          <cell r="U44">
            <v>0.24330499999999999</v>
          </cell>
          <cell r="V44">
            <v>0.24812600000000001</v>
          </cell>
          <cell r="W44">
            <v>0.252637</v>
          </cell>
          <cell r="X44">
            <v>0.25661600000000001</v>
          </cell>
          <cell r="Y44">
            <v>0.26006899999999999</v>
          </cell>
          <cell r="Z44">
            <v>0.26324199999999998</v>
          </cell>
          <cell r="AA44">
            <v>0.266345</v>
          </cell>
          <cell r="AB44">
            <v>0.26934000000000002</v>
          </cell>
          <cell r="AC44">
            <v>0.27229599999999998</v>
          </cell>
          <cell r="AD44">
            <v>0.27520499999999998</v>
          </cell>
          <cell r="AE44">
            <v>0.27812999999999999</v>
          </cell>
          <cell r="AF44">
            <v>0.28109899999999999</v>
          </cell>
          <cell r="AG44">
            <v>0.284057</v>
          </cell>
          <cell r="AH44">
            <v>1.026E-2</v>
          </cell>
        </row>
        <row r="45">
          <cell r="A45" t="str">
            <v>RKI000:fa_PersonalCompu</v>
          </cell>
          <cell r="C45">
            <v>8.6663000000000004E-2</v>
          </cell>
          <cell r="D45">
            <v>8.3815000000000001E-2</v>
          </cell>
          <cell r="E45">
            <v>8.1571000000000005E-2</v>
          </cell>
          <cell r="F45">
            <v>7.9480999999999996E-2</v>
          </cell>
          <cell r="G45">
            <v>7.7709E-2</v>
          </cell>
          <cell r="H45">
            <v>7.6121999999999995E-2</v>
          </cell>
          <cell r="I45">
            <v>7.4638999999999997E-2</v>
          </cell>
          <cell r="J45">
            <v>7.3223999999999997E-2</v>
          </cell>
          <cell r="K45">
            <v>7.1899000000000005E-2</v>
          </cell>
          <cell r="L45">
            <v>7.0669999999999997E-2</v>
          </cell>
          <cell r="M45">
            <v>6.9486999999999993E-2</v>
          </cell>
          <cell r="N45">
            <v>6.8283999999999997E-2</v>
          </cell>
          <cell r="O45">
            <v>6.7100000000000007E-2</v>
          </cell>
          <cell r="P45">
            <v>6.5909999999999996E-2</v>
          </cell>
          <cell r="Q45">
            <v>6.4686999999999995E-2</v>
          </cell>
          <cell r="R45">
            <v>6.3421000000000005E-2</v>
          </cell>
          <cell r="S45">
            <v>6.2059000000000003E-2</v>
          </cell>
          <cell r="T45">
            <v>6.0712000000000002E-2</v>
          </cell>
          <cell r="U45">
            <v>5.9373000000000002E-2</v>
          </cell>
          <cell r="V45">
            <v>5.8027000000000002E-2</v>
          </cell>
          <cell r="W45">
            <v>5.6675000000000003E-2</v>
          </cell>
          <cell r="X45">
            <v>5.5294999999999997E-2</v>
          </cell>
          <cell r="Y45">
            <v>5.3886999999999997E-2</v>
          </cell>
          <cell r="Z45">
            <v>5.2461000000000001E-2</v>
          </cell>
          <cell r="AA45">
            <v>5.1003E-2</v>
          </cell>
          <cell r="AB45">
            <v>4.9484E-2</v>
          </cell>
          <cell r="AC45">
            <v>4.7905000000000003E-2</v>
          </cell>
          <cell r="AD45">
            <v>4.6247999999999997E-2</v>
          </cell>
          <cell r="AE45">
            <v>4.4521999999999999E-2</v>
          </cell>
          <cell r="AF45">
            <v>4.2687000000000003E-2</v>
          </cell>
          <cell r="AG45">
            <v>4.0729000000000001E-2</v>
          </cell>
          <cell r="AH45">
            <v>-2.4854999999999999E-2</v>
          </cell>
        </row>
        <row r="46">
          <cell r="A46" t="str">
            <v>RKI000:fa_FurnaceFans</v>
          </cell>
          <cell r="C46">
            <v>7.8188999999999995E-2</v>
          </cell>
          <cell r="D46">
            <v>8.4182999999999994E-2</v>
          </cell>
          <cell r="E46">
            <v>8.5001999999999994E-2</v>
          </cell>
          <cell r="F46">
            <v>8.5620000000000002E-2</v>
          </cell>
          <cell r="G46">
            <v>8.6391999999999997E-2</v>
          </cell>
          <cell r="H46">
            <v>8.7022000000000002E-2</v>
          </cell>
          <cell r="I46">
            <v>8.7474999999999997E-2</v>
          </cell>
          <cell r="J46">
            <v>8.7863999999999998E-2</v>
          </cell>
          <cell r="K46">
            <v>8.8203000000000004E-2</v>
          </cell>
          <cell r="L46">
            <v>8.8428000000000007E-2</v>
          </cell>
          <cell r="M46">
            <v>8.8433999999999999E-2</v>
          </cell>
          <cell r="N46">
            <v>8.8325000000000001E-2</v>
          </cell>
          <cell r="O46">
            <v>8.8066000000000005E-2</v>
          </cell>
          <cell r="P46">
            <v>8.7601999999999999E-2</v>
          </cell>
          <cell r="Q46">
            <v>8.6923E-2</v>
          </cell>
          <cell r="R46">
            <v>8.6102999999999999E-2</v>
          </cell>
          <cell r="S46">
            <v>8.5139000000000006E-2</v>
          </cell>
          <cell r="T46">
            <v>8.4037000000000001E-2</v>
          </cell>
          <cell r="U46">
            <v>8.2822999999999994E-2</v>
          </cell>
          <cell r="V46">
            <v>8.1584000000000004E-2</v>
          </cell>
          <cell r="W46">
            <v>8.0390000000000003E-2</v>
          </cell>
          <cell r="X46">
            <v>7.9242000000000007E-2</v>
          </cell>
          <cell r="Y46">
            <v>7.8127000000000002E-2</v>
          </cell>
          <cell r="Z46">
            <v>7.7107999999999996E-2</v>
          </cell>
          <cell r="AA46">
            <v>7.6200000000000004E-2</v>
          </cell>
          <cell r="AB46">
            <v>7.5408000000000003E-2</v>
          </cell>
          <cell r="AC46">
            <v>7.4749999999999997E-2</v>
          </cell>
          <cell r="AD46">
            <v>7.4200000000000002E-2</v>
          </cell>
          <cell r="AE46">
            <v>7.3778999999999997E-2</v>
          </cell>
          <cell r="AF46">
            <v>7.3468000000000006E-2</v>
          </cell>
          <cell r="AG46">
            <v>7.3273000000000005E-2</v>
          </cell>
          <cell r="AH46">
            <v>-2.1619999999999999E-3</v>
          </cell>
        </row>
        <row r="47">
          <cell r="A47" t="str">
            <v>RKI000:fa_OtherUses</v>
          </cell>
          <cell r="C47">
            <v>1.782232</v>
          </cell>
          <cell r="D47">
            <v>1.818837</v>
          </cell>
          <cell r="E47">
            <v>1.7344930000000001</v>
          </cell>
          <cell r="F47">
            <v>1.7519929999999999</v>
          </cell>
          <cell r="G47">
            <v>1.7678430000000001</v>
          </cell>
          <cell r="H47">
            <v>1.7855730000000001</v>
          </cell>
          <cell r="I47">
            <v>1.8115870000000001</v>
          </cell>
          <cell r="J47">
            <v>1.8356129999999999</v>
          </cell>
          <cell r="K47">
            <v>1.8602780000000001</v>
          </cell>
          <cell r="L47">
            <v>1.8846989999999999</v>
          </cell>
          <cell r="M47">
            <v>1.9090450000000001</v>
          </cell>
          <cell r="N47">
            <v>1.9318519999999999</v>
          </cell>
          <cell r="O47">
            <v>1.955325</v>
          </cell>
          <cell r="P47">
            <v>1.97879</v>
          </cell>
          <cell r="Q47">
            <v>2.0066739999999998</v>
          </cell>
          <cell r="R47">
            <v>2.0347849999999998</v>
          </cell>
          <cell r="S47">
            <v>2.063161</v>
          </cell>
          <cell r="T47">
            <v>2.0911780000000002</v>
          </cell>
          <cell r="U47">
            <v>2.118852</v>
          </cell>
          <cell r="V47">
            <v>2.1473849999999999</v>
          </cell>
          <cell r="W47">
            <v>2.1765509999999999</v>
          </cell>
          <cell r="X47">
            <v>2.2055920000000002</v>
          </cell>
          <cell r="Y47">
            <v>2.235001</v>
          </cell>
          <cell r="Z47">
            <v>2.264894</v>
          </cell>
          <cell r="AA47">
            <v>2.294718</v>
          </cell>
          <cell r="AB47">
            <v>2.3253870000000001</v>
          </cell>
          <cell r="AC47">
            <v>2.355893</v>
          </cell>
          <cell r="AD47">
            <v>2.3862860000000001</v>
          </cell>
          <cell r="AE47">
            <v>2.4192659999999999</v>
          </cell>
          <cell r="AF47">
            <v>2.4529139999999998</v>
          </cell>
          <cell r="AG47">
            <v>2.4869430000000001</v>
          </cell>
          <cell r="AH47">
            <v>1.1168000000000001E-2</v>
          </cell>
        </row>
        <row r="48">
          <cell r="A48" t="str">
            <v>RKI000:fa_DeliveredEner</v>
          </cell>
          <cell r="C48">
            <v>5.1309459999999998</v>
          </cell>
          <cell r="D48">
            <v>5.1750970000000001</v>
          </cell>
          <cell r="E48">
            <v>5.1948220000000003</v>
          </cell>
          <cell r="F48">
            <v>5.2247170000000001</v>
          </cell>
          <cell r="G48">
            <v>5.2597699999999996</v>
          </cell>
          <cell r="H48">
            <v>5.2973460000000001</v>
          </cell>
          <cell r="I48">
            <v>5.3417539999999999</v>
          </cell>
          <cell r="J48">
            <v>5.3828639999999996</v>
          </cell>
          <cell r="K48">
            <v>5.4251149999999999</v>
          </cell>
          <cell r="L48">
            <v>5.4677100000000003</v>
          </cell>
          <cell r="M48">
            <v>5.5076280000000004</v>
          </cell>
          <cell r="N48">
            <v>5.5467219999999999</v>
          </cell>
          <cell r="O48">
            <v>5.5886829999999996</v>
          </cell>
          <cell r="P48">
            <v>5.6331569999999997</v>
          </cell>
          <cell r="Q48">
            <v>5.6848840000000003</v>
          </cell>
          <cell r="R48">
            <v>5.7410990000000002</v>
          </cell>
          <cell r="S48">
            <v>5.7989839999999999</v>
          </cell>
          <cell r="T48">
            <v>5.8581079999999996</v>
          </cell>
          <cell r="U48">
            <v>5.9166119999999998</v>
          </cell>
          <cell r="V48">
            <v>5.9755700000000003</v>
          </cell>
          <cell r="W48">
            <v>6.0327279999999996</v>
          </cell>
          <cell r="X48">
            <v>6.0894979999999999</v>
          </cell>
          <cell r="Y48">
            <v>6.147964</v>
          </cell>
          <cell r="Z48">
            <v>6.2077249999999999</v>
          </cell>
          <cell r="AA48">
            <v>6.2689680000000001</v>
          </cell>
          <cell r="AB48">
            <v>6.3308669999999996</v>
          </cell>
          <cell r="AC48">
            <v>6.3943700000000003</v>
          </cell>
          <cell r="AD48">
            <v>6.4583029999999999</v>
          </cell>
          <cell r="AE48">
            <v>6.5272379999999997</v>
          </cell>
          <cell r="AF48">
            <v>6.5986260000000003</v>
          </cell>
          <cell r="AG48">
            <v>6.6721069999999996</v>
          </cell>
          <cell r="AH48">
            <v>8.7930000000000005E-3</v>
          </cell>
        </row>
        <row r="49">
          <cell r="A49" t="str">
            <v>RKI000:fa_OwnGeneration</v>
          </cell>
          <cell r="C49">
            <v>7.8133999999999995E-2</v>
          </cell>
          <cell r="D49">
            <v>8.9459999999999998E-2</v>
          </cell>
          <cell r="E49">
            <v>9.9012000000000003E-2</v>
          </cell>
          <cell r="F49">
            <v>0.108281</v>
          </cell>
          <cell r="G49">
            <v>0.11738</v>
          </cell>
          <cell r="H49">
            <v>0.126529</v>
          </cell>
          <cell r="I49">
            <v>0.13586699999999999</v>
          </cell>
          <cell r="J49">
            <v>0.145236</v>
          </cell>
          <cell r="K49">
            <v>0.154673</v>
          </cell>
          <cell r="L49">
            <v>0.16417200000000001</v>
          </cell>
          <cell r="M49">
            <v>0.17386699999999999</v>
          </cell>
          <cell r="N49">
            <v>0.18379300000000001</v>
          </cell>
          <cell r="O49">
            <v>0.19391700000000001</v>
          </cell>
          <cell r="P49">
            <v>0.20421900000000001</v>
          </cell>
          <cell r="Q49">
            <v>0.214726</v>
          </cell>
          <cell r="R49">
            <v>0.22539300000000001</v>
          </cell>
          <cell r="S49">
            <v>0.23625399999999999</v>
          </cell>
          <cell r="T49">
            <v>0.247311</v>
          </cell>
          <cell r="U49">
            <v>0.25860100000000003</v>
          </cell>
          <cell r="V49">
            <v>0.27011499999999999</v>
          </cell>
          <cell r="W49">
            <v>0.28189500000000001</v>
          </cell>
          <cell r="X49">
            <v>0.29394199999999998</v>
          </cell>
          <cell r="Y49">
            <v>0.30629499999999998</v>
          </cell>
          <cell r="Z49">
            <v>0.31898300000000002</v>
          </cell>
          <cell r="AA49">
            <v>0.33201700000000001</v>
          </cell>
          <cell r="AB49">
            <v>0.34545999999999999</v>
          </cell>
          <cell r="AC49">
            <v>0.35925099999999999</v>
          </cell>
          <cell r="AD49">
            <v>0.373388</v>
          </cell>
          <cell r="AE49">
            <v>0.38795400000000002</v>
          </cell>
          <cell r="AF49">
            <v>0.40290599999999999</v>
          </cell>
          <cell r="AG49">
            <v>0.41825600000000002</v>
          </cell>
          <cell r="AH49">
            <v>5.7514999999999997E-2</v>
          </cell>
        </row>
        <row r="50">
          <cell r="A50" t="str">
            <v>RKI000:fa_PurchasedElec</v>
          </cell>
          <cell r="C50">
            <v>5.0528120000000003</v>
          </cell>
          <cell r="D50">
            <v>5.0856370000000002</v>
          </cell>
          <cell r="E50">
            <v>5.0958110000000003</v>
          </cell>
          <cell r="F50">
            <v>5.1164360000000002</v>
          </cell>
          <cell r="G50">
            <v>5.1423909999999999</v>
          </cell>
          <cell r="H50">
            <v>5.1708170000000004</v>
          </cell>
          <cell r="I50">
            <v>5.2058869999999997</v>
          </cell>
          <cell r="J50">
            <v>5.237628</v>
          </cell>
          <cell r="K50">
            <v>5.2704420000000001</v>
          </cell>
          <cell r="L50">
            <v>5.3035379999999996</v>
          </cell>
          <cell r="M50">
            <v>5.333761</v>
          </cell>
          <cell r="N50">
            <v>5.3629300000000004</v>
          </cell>
          <cell r="O50">
            <v>5.3947649999999996</v>
          </cell>
          <cell r="P50">
            <v>5.4289379999999996</v>
          </cell>
          <cell r="Q50">
            <v>5.4701579999999996</v>
          </cell>
          <cell r="R50">
            <v>5.5157069999999999</v>
          </cell>
          <cell r="S50">
            <v>5.562729</v>
          </cell>
          <cell r="T50">
            <v>5.6107959999999997</v>
          </cell>
          <cell r="U50">
            <v>5.65801</v>
          </cell>
          <cell r="V50">
            <v>5.7054549999999997</v>
          </cell>
          <cell r="W50">
            <v>5.7508330000000001</v>
          </cell>
          <cell r="X50">
            <v>5.7955560000000004</v>
          </cell>
          <cell r="Y50">
            <v>5.8416689999999996</v>
          </cell>
          <cell r="Z50">
            <v>5.8887409999999996</v>
          </cell>
          <cell r="AA50">
            <v>5.9369509999999996</v>
          </cell>
          <cell r="AB50">
            <v>5.9854070000000004</v>
          </cell>
          <cell r="AC50">
            <v>6.0351189999999999</v>
          </cell>
          <cell r="AD50">
            <v>6.0849159999999998</v>
          </cell>
          <cell r="AE50">
            <v>6.139284</v>
          </cell>
          <cell r="AF50">
            <v>6.1957209999999998</v>
          </cell>
          <cell r="AG50">
            <v>6.253851</v>
          </cell>
          <cell r="AH50">
            <v>7.1339999999999997E-3</v>
          </cell>
        </row>
        <row r="53">
          <cell r="A53" t="str">
            <v>RKI000:ga_SpaceHeating</v>
          </cell>
          <cell r="C53">
            <v>3.5271979999999998</v>
          </cell>
          <cell r="D53">
            <v>3.4068170000000002</v>
          </cell>
          <cell r="E53">
            <v>3.5381719999999999</v>
          </cell>
          <cell r="F53">
            <v>3.5356019999999999</v>
          </cell>
          <cell r="G53">
            <v>3.5398179999999999</v>
          </cell>
          <cell r="H53">
            <v>3.535704</v>
          </cell>
          <cell r="I53">
            <v>3.5229430000000002</v>
          </cell>
          <cell r="J53">
            <v>3.505328</v>
          </cell>
          <cell r="K53">
            <v>3.4882430000000002</v>
          </cell>
          <cell r="L53">
            <v>3.4696370000000001</v>
          </cell>
          <cell r="M53">
            <v>3.4476300000000002</v>
          </cell>
          <cell r="N53">
            <v>3.4280680000000001</v>
          </cell>
          <cell r="O53">
            <v>3.4110649999999998</v>
          </cell>
          <cell r="P53">
            <v>3.3951519999999999</v>
          </cell>
          <cell r="Q53">
            <v>3.3800249999999998</v>
          </cell>
          <cell r="R53">
            <v>3.3672270000000002</v>
          </cell>
          <cell r="S53">
            <v>3.3551799999999998</v>
          </cell>
          <cell r="T53">
            <v>3.3433769999999998</v>
          </cell>
          <cell r="U53">
            <v>3.3330289999999998</v>
          </cell>
          <cell r="V53">
            <v>3.3236430000000001</v>
          </cell>
          <cell r="W53">
            <v>3.3156490000000001</v>
          </cell>
          <cell r="X53">
            <v>3.3071489999999999</v>
          </cell>
          <cell r="Y53">
            <v>3.298006</v>
          </cell>
          <cell r="Z53">
            <v>3.2885770000000001</v>
          </cell>
          <cell r="AA53">
            <v>3.2791389999999998</v>
          </cell>
          <cell r="AB53">
            <v>3.2696429999999999</v>
          </cell>
          <cell r="AC53">
            <v>3.2606869999999999</v>
          </cell>
          <cell r="AD53">
            <v>3.2516229999999999</v>
          </cell>
          <cell r="AE53">
            <v>3.2431939999999999</v>
          </cell>
          <cell r="AF53">
            <v>3.234245</v>
          </cell>
          <cell r="AG53">
            <v>3.2248079999999999</v>
          </cell>
          <cell r="AH53">
            <v>-2.983E-3</v>
          </cell>
        </row>
        <row r="54">
          <cell r="A54" t="str">
            <v>RKI000:ga_SpaceCooling</v>
          </cell>
          <cell r="C54">
            <v>5.8618000000000003E-2</v>
          </cell>
          <cell r="D54">
            <v>5.5421999999999999E-2</v>
          </cell>
          <cell r="E54">
            <v>6.0291999999999998E-2</v>
          </cell>
          <cell r="F54">
            <v>6.0192000000000002E-2</v>
          </cell>
          <cell r="G54">
            <v>6.0163000000000001E-2</v>
          </cell>
          <cell r="H54">
            <v>6.0023E-2</v>
          </cell>
          <cell r="I54">
            <v>5.9796000000000002E-2</v>
          </cell>
          <cell r="J54">
            <v>5.9541999999999998E-2</v>
          </cell>
          <cell r="K54">
            <v>5.9324000000000002E-2</v>
          </cell>
          <cell r="L54">
            <v>5.9101000000000001E-2</v>
          </cell>
          <cell r="M54">
            <v>5.8810000000000001E-2</v>
          </cell>
          <cell r="N54">
            <v>5.8534999999999997E-2</v>
          </cell>
          <cell r="O54">
            <v>5.8282E-2</v>
          </cell>
          <cell r="P54">
            <v>5.8022999999999998E-2</v>
          </cell>
          <cell r="Q54">
            <v>5.7819000000000002E-2</v>
          </cell>
          <cell r="R54">
            <v>5.7718999999999999E-2</v>
          </cell>
          <cell r="S54">
            <v>5.7716999999999997E-2</v>
          </cell>
          <cell r="T54">
            <v>5.7849999999999999E-2</v>
          </cell>
          <cell r="U54">
            <v>5.8006000000000002E-2</v>
          </cell>
          <cell r="V54">
            <v>5.8187000000000003E-2</v>
          </cell>
          <cell r="W54">
            <v>5.8388000000000002E-2</v>
          </cell>
          <cell r="X54">
            <v>5.8542999999999998E-2</v>
          </cell>
          <cell r="Y54">
            <v>5.8715000000000003E-2</v>
          </cell>
          <cell r="Z54">
            <v>5.8860999999999997E-2</v>
          </cell>
          <cell r="AA54">
            <v>5.9041999999999997E-2</v>
          </cell>
          <cell r="AB54">
            <v>5.9193999999999997E-2</v>
          </cell>
          <cell r="AC54">
            <v>5.9373000000000002E-2</v>
          </cell>
          <cell r="AD54">
            <v>5.9533000000000003E-2</v>
          </cell>
          <cell r="AE54">
            <v>5.9739E-2</v>
          </cell>
          <cell r="AF54">
            <v>5.9929999999999997E-2</v>
          </cell>
          <cell r="AG54">
            <v>6.0134E-2</v>
          </cell>
          <cell r="AH54">
            <v>8.52E-4</v>
          </cell>
        </row>
        <row r="55">
          <cell r="A55" t="str">
            <v>RKI000:ga_WaterHeating</v>
          </cell>
          <cell r="C55">
            <v>1.007279</v>
          </cell>
          <cell r="D55">
            <v>1.0041690000000001</v>
          </cell>
          <cell r="E55">
            <v>1.007347</v>
          </cell>
          <cell r="F55">
            <v>1.014073</v>
          </cell>
          <cell r="G55">
            <v>1.0237890000000001</v>
          </cell>
          <cell r="H55">
            <v>1.0331030000000001</v>
          </cell>
          <cell r="I55">
            <v>1.0415760000000001</v>
          </cell>
          <cell r="J55">
            <v>1.0490330000000001</v>
          </cell>
          <cell r="K55">
            <v>1.0568759999999999</v>
          </cell>
          <cell r="L55">
            <v>1.0648519999999999</v>
          </cell>
          <cell r="M55">
            <v>1.0706519999999999</v>
          </cell>
          <cell r="N55">
            <v>1.0764830000000001</v>
          </cell>
          <cell r="O55">
            <v>1.0828819999999999</v>
          </cell>
          <cell r="P55">
            <v>1.089521</v>
          </cell>
          <cell r="Q55">
            <v>1.095863</v>
          </cell>
          <cell r="R55">
            <v>1.10233</v>
          </cell>
          <cell r="S55">
            <v>1.108471</v>
          </cell>
          <cell r="T55">
            <v>1.114128</v>
          </cell>
          <cell r="U55">
            <v>1.1194850000000001</v>
          </cell>
          <cell r="V55">
            <v>1.124763</v>
          </cell>
          <cell r="W55">
            <v>1.1300380000000001</v>
          </cell>
          <cell r="X55">
            <v>1.1350690000000001</v>
          </cell>
          <cell r="Y55">
            <v>1.139977</v>
          </cell>
          <cell r="Z55">
            <v>1.1451070000000001</v>
          </cell>
          <cell r="AA55">
            <v>1.1505080000000001</v>
          </cell>
          <cell r="AB55">
            <v>1.1562790000000001</v>
          </cell>
          <cell r="AC55">
            <v>1.16249</v>
          </cell>
          <cell r="AD55">
            <v>1.1689529999999999</v>
          </cell>
          <cell r="AE55">
            <v>1.175813</v>
          </cell>
          <cell r="AF55">
            <v>1.18275</v>
          </cell>
          <cell r="AG55">
            <v>1.189524</v>
          </cell>
          <cell r="AH55">
            <v>5.5589999999999997E-3</v>
          </cell>
        </row>
        <row r="56">
          <cell r="A56" t="str">
            <v>RKI000:ga_Cooking</v>
          </cell>
          <cell r="C56">
            <v>0.10345600000000001</v>
          </cell>
          <cell r="D56">
            <v>0.103327</v>
          </cell>
          <cell r="E56">
            <v>0.103488</v>
          </cell>
          <cell r="F56">
            <v>0.103641</v>
          </cell>
          <cell r="G56">
            <v>0.103815</v>
          </cell>
          <cell r="H56">
            <v>0.10403</v>
          </cell>
          <cell r="I56">
            <v>0.10424</v>
          </cell>
          <cell r="J56">
            <v>0.104418</v>
          </cell>
          <cell r="K56">
            <v>0.10459599999999999</v>
          </cell>
          <cell r="L56">
            <v>0.104837</v>
          </cell>
          <cell r="M56">
            <v>0.105138</v>
          </cell>
          <cell r="N56">
            <v>0.105513</v>
          </cell>
          <cell r="O56">
            <v>0.105978</v>
          </cell>
          <cell r="P56">
            <v>0.10654</v>
          </cell>
          <cell r="Q56">
            <v>0.107144</v>
          </cell>
          <cell r="R56">
            <v>0.10781</v>
          </cell>
          <cell r="S56">
            <v>0.10852199999999999</v>
          </cell>
          <cell r="T56">
            <v>0.109274</v>
          </cell>
          <cell r="U56">
            <v>0.11004700000000001</v>
          </cell>
          <cell r="V56">
            <v>0.110843</v>
          </cell>
          <cell r="W56">
            <v>0.11167000000000001</v>
          </cell>
          <cell r="X56">
            <v>0.112526</v>
          </cell>
          <cell r="Y56">
            <v>0.113409</v>
          </cell>
          <cell r="Z56">
            <v>0.11432199999999999</v>
          </cell>
          <cell r="AA56">
            <v>0.115263</v>
          </cell>
          <cell r="AB56">
            <v>0.116226</v>
          </cell>
          <cell r="AC56">
            <v>0.117205</v>
          </cell>
          <cell r="AD56">
            <v>0.118188</v>
          </cell>
          <cell r="AE56">
            <v>0.11916499999999999</v>
          </cell>
          <cell r="AF56">
            <v>0.120132</v>
          </cell>
          <cell r="AG56">
            <v>0.12108099999999999</v>
          </cell>
          <cell r="AH56">
            <v>5.2570000000000004E-3</v>
          </cell>
        </row>
        <row r="57">
          <cell r="A57" t="str">
            <v>RKI000:ga_ClothesDryers</v>
          </cell>
          <cell r="C57">
            <v>3.9426999999999997E-2</v>
          </cell>
          <cell r="D57">
            <v>3.9794000000000003E-2</v>
          </cell>
          <cell r="E57">
            <v>4.0383000000000002E-2</v>
          </cell>
          <cell r="F57">
            <v>4.1098000000000003E-2</v>
          </cell>
          <cell r="G57">
            <v>4.1911999999999998E-2</v>
          </cell>
          <cell r="H57">
            <v>4.2687999999999997E-2</v>
          </cell>
          <cell r="I57">
            <v>4.3422000000000002E-2</v>
          </cell>
          <cell r="J57">
            <v>4.4122000000000001E-2</v>
          </cell>
          <cell r="K57">
            <v>4.4798999999999999E-2</v>
          </cell>
          <cell r="L57">
            <v>4.5449999999999997E-2</v>
          </cell>
          <cell r="M57">
            <v>4.5976000000000003E-2</v>
          </cell>
          <cell r="N57">
            <v>4.6544000000000002E-2</v>
          </cell>
          <cell r="O57">
            <v>4.7157999999999999E-2</v>
          </cell>
          <cell r="P57">
            <v>4.7801000000000003E-2</v>
          </cell>
          <cell r="Q57">
            <v>4.8443E-2</v>
          </cell>
          <cell r="R57">
            <v>4.9086999999999999E-2</v>
          </cell>
          <cell r="S57">
            <v>4.9716000000000003E-2</v>
          </cell>
          <cell r="T57">
            <v>5.0361999999999997E-2</v>
          </cell>
          <cell r="U57">
            <v>5.1031E-2</v>
          </cell>
          <cell r="V57">
            <v>5.1721000000000003E-2</v>
          </cell>
          <cell r="W57">
            <v>5.2427000000000001E-2</v>
          </cell>
          <cell r="X57">
            <v>5.3130999999999998E-2</v>
          </cell>
          <cell r="Y57">
            <v>5.3830999999999997E-2</v>
          </cell>
          <cell r="Z57">
            <v>5.4533999999999999E-2</v>
          </cell>
          <cell r="AA57">
            <v>5.5234999999999999E-2</v>
          </cell>
          <cell r="AB57">
            <v>5.5934999999999999E-2</v>
          </cell>
          <cell r="AC57">
            <v>5.6635999999999999E-2</v>
          </cell>
          <cell r="AD57">
            <v>5.7333000000000002E-2</v>
          </cell>
          <cell r="AE57">
            <v>5.8035000000000003E-2</v>
          </cell>
          <cell r="AF57">
            <v>5.8729000000000003E-2</v>
          </cell>
          <cell r="AG57">
            <v>5.9408000000000002E-2</v>
          </cell>
          <cell r="AH57">
            <v>1.376E-2</v>
          </cell>
        </row>
        <row r="58">
          <cell r="A58" t="str">
            <v>RKI000:ga_OtherNatGas</v>
          </cell>
          <cell r="C58">
            <v>0.233372</v>
          </cell>
          <cell r="D58">
            <v>0.23185500000000001</v>
          </cell>
          <cell r="E58">
            <v>0.23150200000000001</v>
          </cell>
          <cell r="F58">
            <v>0.23178599999999999</v>
          </cell>
          <cell r="G58">
            <v>0.23241100000000001</v>
          </cell>
          <cell r="H58">
            <v>0.232655</v>
          </cell>
          <cell r="I58">
            <v>0.232517</v>
          </cell>
          <cell r="J58">
            <v>0.23203799999999999</v>
          </cell>
          <cell r="K58">
            <v>0.23147699999999999</v>
          </cell>
          <cell r="L58">
            <v>0.23080999999999999</v>
          </cell>
          <cell r="M58">
            <v>0.229433</v>
          </cell>
          <cell r="N58">
            <v>0.22833200000000001</v>
          </cell>
          <cell r="O58">
            <v>0.22751299999999999</v>
          </cell>
          <cell r="P58">
            <v>0.226939</v>
          </cell>
          <cell r="Q58">
            <v>0.22645000000000001</v>
          </cell>
          <cell r="R58">
            <v>0.22605900000000001</v>
          </cell>
          <cell r="S58">
            <v>0.22570499999999999</v>
          </cell>
          <cell r="T58">
            <v>0.225355</v>
          </cell>
          <cell r="U58">
            <v>0.22502800000000001</v>
          </cell>
          <cell r="V58">
            <v>0.22472800000000001</v>
          </cell>
          <cell r="W58">
            <v>0.22443299999999999</v>
          </cell>
          <cell r="X58">
            <v>0.22409799999999999</v>
          </cell>
          <cell r="Y58">
            <v>0.22373199999999999</v>
          </cell>
          <cell r="Z58">
            <v>0.22336800000000001</v>
          </cell>
          <cell r="AA58">
            <v>0.223001</v>
          </cell>
          <cell r="AB58">
            <v>0.222637</v>
          </cell>
          <cell r="AC58">
            <v>0.22229299999999999</v>
          </cell>
          <cell r="AD58">
            <v>0.22195400000000001</v>
          </cell>
          <cell r="AE58">
            <v>0.22166</v>
          </cell>
          <cell r="AF58">
            <v>0.221362</v>
          </cell>
          <cell r="AG58">
            <v>0.221026</v>
          </cell>
          <cell r="AH58">
            <v>-1.81E-3</v>
          </cell>
        </row>
        <row r="59">
          <cell r="A59" t="str">
            <v>RKI000:ga_DeliveredEner</v>
          </cell>
          <cell r="C59">
            <v>4.9693500000000004</v>
          </cell>
          <cell r="D59">
            <v>4.8413839999999997</v>
          </cell>
          <cell r="E59">
            <v>4.9811839999999998</v>
          </cell>
          <cell r="F59">
            <v>4.9863920000000004</v>
          </cell>
          <cell r="G59">
            <v>5.0019070000000001</v>
          </cell>
          <cell r="H59">
            <v>5.008203</v>
          </cell>
          <cell r="I59">
            <v>5.0044950000000004</v>
          </cell>
          <cell r="J59">
            <v>4.9944800000000003</v>
          </cell>
          <cell r="K59">
            <v>4.9853160000000001</v>
          </cell>
          <cell r="L59">
            <v>4.9746870000000003</v>
          </cell>
          <cell r="M59">
            <v>4.9576399999999996</v>
          </cell>
          <cell r="N59">
            <v>4.9434750000000003</v>
          </cell>
          <cell r="O59">
            <v>4.9328779999999997</v>
          </cell>
          <cell r="P59">
            <v>4.9239769999999998</v>
          </cell>
          <cell r="Q59">
            <v>4.9157450000000003</v>
          </cell>
          <cell r="R59">
            <v>4.9102319999999997</v>
          </cell>
          <cell r="S59">
            <v>4.9053110000000002</v>
          </cell>
          <cell r="T59">
            <v>4.9003480000000001</v>
          </cell>
          <cell r="U59">
            <v>4.8966260000000004</v>
          </cell>
          <cell r="V59">
            <v>4.893885</v>
          </cell>
          <cell r="W59">
            <v>4.8926049999999996</v>
          </cell>
          <cell r="X59">
            <v>4.8905159999999999</v>
          </cell>
          <cell r="Y59">
            <v>4.88767</v>
          </cell>
          <cell r="Z59">
            <v>4.8847680000000002</v>
          </cell>
          <cell r="AA59">
            <v>4.8821870000000001</v>
          </cell>
          <cell r="AB59">
            <v>4.8799149999999996</v>
          </cell>
          <cell r="AC59">
            <v>4.8786829999999997</v>
          </cell>
          <cell r="AD59">
            <v>4.8775849999999998</v>
          </cell>
          <cell r="AE59">
            <v>4.877605</v>
          </cell>
          <cell r="AF59">
            <v>4.877148</v>
          </cell>
          <cell r="AG59">
            <v>4.8759800000000002</v>
          </cell>
          <cell r="AH59">
            <v>-6.3199999999999997E-4</v>
          </cell>
        </row>
        <row r="62">
          <cell r="A62" t="str">
            <v>RKI000:ha_SpaceHeating</v>
          </cell>
          <cell r="C62">
            <v>0.372664</v>
          </cell>
          <cell r="D62">
            <v>0.399955</v>
          </cell>
          <cell r="E62">
            <v>0.39968799999999999</v>
          </cell>
          <cell r="F62">
            <v>0.38928299999999999</v>
          </cell>
          <cell r="G62">
            <v>0.37951299999999999</v>
          </cell>
          <cell r="H62">
            <v>0.37123200000000001</v>
          </cell>
          <cell r="I62">
            <v>0.36319899999999999</v>
          </cell>
          <cell r="J62">
            <v>0.35584300000000002</v>
          </cell>
          <cell r="K62">
            <v>0.34920899999999999</v>
          </cell>
          <cell r="L62">
            <v>0.34301399999999999</v>
          </cell>
          <cell r="M62">
            <v>0.337038</v>
          </cell>
          <cell r="N62">
            <v>0.33146399999999998</v>
          </cell>
          <cell r="O62">
            <v>0.32606499999999999</v>
          </cell>
          <cell r="P62">
            <v>0.320905</v>
          </cell>
          <cell r="Q62">
            <v>0.31589800000000001</v>
          </cell>
          <cell r="R62">
            <v>0.31137300000000001</v>
          </cell>
          <cell r="S62">
            <v>0.30709900000000001</v>
          </cell>
          <cell r="T62">
            <v>0.30277500000000002</v>
          </cell>
          <cell r="U62">
            <v>0.29836299999999999</v>
          </cell>
          <cell r="V62">
            <v>0.29428900000000002</v>
          </cell>
          <cell r="W62">
            <v>0.29003899999999999</v>
          </cell>
          <cell r="X62">
            <v>0.28581899999999999</v>
          </cell>
          <cell r="Y62">
            <v>0.281613</v>
          </cell>
          <cell r="Z62">
            <v>0.27742600000000001</v>
          </cell>
          <cell r="AA62">
            <v>0.27319500000000002</v>
          </cell>
          <cell r="AB62">
            <v>0.268874</v>
          </cell>
          <cell r="AC62">
            <v>0.26463199999999998</v>
          </cell>
          <cell r="AD62">
            <v>0.26042599999999999</v>
          </cell>
          <cell r="AE62">
            <v>0.256324</v>
          </cell>
          <cell r="AF62">
            <v>0.25215399999999999</v>
          </cell>
          <cell r="AG62">
            <v>0.24796299999999999</v>
          </cell>
          <cell r="AH62">
            <v>-1.3488E-2</v>
          </cell>
        </row>
        <row r="63">
          <cell r="A63" t="str">
            <v>RKI000:ha_WaterHeating</v>
          </cell>
          <cell r="C63">
            <v>4.8758999999999997E-2</v>
          </cell>
          <cell r="D63">
            <v>4.7107999999999997E-2</v>
          </cell>
          <cell r="E63">
            <v>4.5227999999999997E-2</v>
          </cell>
          <cell r="F63">
            <v>4.3108E-2</v>
          </cell>
          <cell r="G63">
            <v>4.1235000000000001E-2</v>
          </cell>
          <cell r="H63">
            <v>3.9720999999999999E-2</v>
          </cell>
          <cell r="I63">
            <v>3.8404000000000001E-2</v>
          </cell>
          <cell r="J63">
            <v>3.7331000000000003E-2</v>
          </cell>
          <cell r="K63">
            <v>3.6495E-2</v>
          </cell>
          <cell r="L63">
            <v>3.5866000000000002E-2</v>
          </cell>
          <cell r="M63">
            <v>3.5411999999999999E-2</v>
          </cell>
          <cell r="N63">
            <v>3.4931999999999998E-2</v>
          </cell>
          <cell r="O63">
            <v>3.4422000000000001E-2</v>
          </cell>
          <cell r="P63">
            <v>3.3897999999999998E-2</v>
          </cell>
          <cell r="Q63">
            <v>3.3360000000000001E-2</v>
          </cell>
          <cell r="R63">
            <v>3.2837999999999999E-2</v>
          </cell>
          <cell r="S63">
            <v>3.2328999999999997E-2</v>
          </cell>
          <cell r="T63">
            <v>3.1798E-2</v>
          </cell>
          <cell r="U63">
            <v>3.1244000000000001E-2</v>
          </cell>
          <cell r="V63">
            <v>3.0721999999999999E-2</v>
          </cell>
          <cell r="W63">
            <v>3.0176000000000001E-2</v>
          </cell>
          <cell r="X63">
            <v>2.9644E-2</v>
          </cell>
          <cell r="Y63">
            <v>2.9135999999999999E-2</v>
          </cell>
          <cell r="Z63">
            <v>2.8657999999999999E-2</v>
          </cell>
          <cell r="AA63">
            <v>2.8198999999999998E-2</v>
          </cell>
          <cell r="AB63">
            <v>2.775E-2</v>
          </cell>
          <cell r="AC63">
            <v>2.733E-2</v>
          </cell>
          <cell r="AD63">
            <v>2.6935000000000001E-2</v>
          </cell>
          <cell r="AE63">
            <v>2.6564000000000001E-2</v>
          </cell>
          <cell r="AF63">
            <v>2.6193999999999999E-2</v>
          </cell>
          <cell r="AG63">
            <v>2.5829000000000001E-2</v>
          </cell>
          <cell r="AH63">
            <v>-2.0957E-2</v>
          </cell>
        </row>
        <row r="64">
          <cell r="A64" t="str">
            <v>RKI000:Other_ha_ha</v>
          </cell>
          <cell r="C64">
            <v>7.8510000000000003E-3</v>
          </cell>
          <cell r="D64">
            <v>7.9019999999999993E-3</v>
          </cell>
          <cell r="E64">
            <v>7.8910000000000004E-3</v>
          </cell>
          <cell r="F64">
            <v>7.8130000000000005E-3</v>
          </cell>
          <cell r="G64">
            <v>7.7390000000000002E-3</v>
          </cell>
          <cell r="H64">
            <v>7.6880000000000004E-3</v>
          </cell>
          <cell r="I64">
            <v>7.6400000000000001E-3</v>
          </cell>
          <cell r="J64">
            <v>7.5989999999999999E-3</v>
          </cell>
          <cell r="K64">
            <v>7.5659999999999998E-3</v>
          </cell>
          <cell r="L64">
            <v>7.5360000000000002E-3</v>
          </cell>
          <cell r="M64">
            <v>7.5050000000000004E-3</v>
          </cell>
          <cell r="N64">
            <v>7.4790000000000004E-3</v>
          </cell>
          <cell r="O64">
            <v>7.4539999999999997E-3</v>
          </cell>
          <cell r="P64">
            <v>7.43E-3</v>
          </cell>
          <cell r="Q64">
            <v>7.4079999999999997E-3</v>
          </cell>
          <cell r="R64">
            <v>7.3920000000000001E-3</v>
          </cell>
          <cell r="S64">
            <v>7.3800000000000003E-3</v>
          </cell>
          <cell r="T64">
            <v>7.3629999999999998E-3</v>
          </cell>
          <cell r="U64">
            <v>7.3419999999999996E-3</v>
          </cell>
          <cell r="V64">
            <v>7.326E-3</v>
          </cell>
          <cell r="W64">
            <v>7.3020000000000003E-3</v>
          </cell>
          <cell r="X64">
            <v>7.2789999999999999E-3</v>
          </cell>
          <cell r="Y64">
            <v>7.2560000000000003E-3</v>
          </cell>
          <cell r="Z64">
            <v>7.2360000000000002E-3</v>
          </cell>
          <cell r="AA64">
            <v>7.2139999999999999E-3</v>
          </cell>
          <cell r="AB64">
            <v>7.1900000000000002E-3</v>
          </cell>
          <cell r="AC64">
            <v>7.1679999999999999E-3</v>
          </cell>
          <cell r="AD64">
            <v>7.1479999999999998E-3</v>
          </cell>
          <cell r="AE64">
            <v>7.1310000000000002E-3</v>
          </cell>
          <cell r="AF64">
            <v>7.1120000000000003E-3</v>
          </cell>
          <cell r="AG64">
            <v>7.0920000000000002E-3</v>
          </cell>
          <cell r="AH64">
            <v>-3.3800000000000002E-3</v>
          </cell>
        </row>
        <row r="65">
          <cell r="A65" t="str">
            <v>RKI000:ha_DeliveredEner</v>
          </cell>
          <cell r="C65">
            <v>0.42927399999999999</v>
          </cell>
          <cell r="D65">
            <v>0.45496599999999998</v>
          </cell>
          <cell r="E65">
            <v>0.45280599999999999</v>
          </cell>
          <cell r="F65">
            <v>0.44020399999999998</v>
          </cell>
          <cell r="G65">
            <v>0.42848700000000001</v>
          </cell>
          <cell r="H65">
            <v>0.41864099999999999</v>
          </cell>
          <cell r="I65">
            <v>0.40924300000000002</v>
          </cell>
          <cell r="J65">
            <v>0.40077299999999999</v>
          </cell>
          <cell r="K65">
            <v>0.39327000000000001</v>
          </cell>
          <cell r="L65">
            <v>0.38641599999999998</v>
          </cell>
          <cell r="M65">
            <v>0.37995499999999999</v>
          </cell>
          <cell r="N65">
            <v>0.37387599999999999</v>
          </cell>
          <cell r="O65">
            <v>0.36794100000000002</v>
          </cell>
          <cell r="P65">
            <v>0.36223300000000003</v>
          </cell>
          <cell r="Q65">
            <v>0.35666599999999998</v>
          </cell>
          <cell r="R65">
            <v>0.351603</v>
          </cell>
          <cell r="S65">
            <v>0.34680699999999998</v>
          </cell>
          <cell r="T65">
            <v>0.34193600000000002</v>
          </cell>
          <cell r="U65">
            <v>0.336949</v>
          </cell>
          <cell r="V65">
            <v>0.33233699999999999</v>
          </cell>
          <cell r="W65">
            <v>0.32751799999999998</v>
          </cell>
          <cell r="X65">
            <v>0.32274199999999997</v>
          </cell>
          <cell r="Y65">
            <v>0.31800600000000001</v>
          </cell>
          <cell r="Z65">
            <v>0.31331900000000001</v>
          </cell>
          <cell r="AA65">
            <v>0.30860799999999999</v>
          </cell>
          <cell r="AB65">
            <v>0.30381399999999997</v>
          </cell>
          <cell r="AC65">
            <v>0.29912899999999998</v>
          </cell>
          <cell r="AD65">
            <v>0.29450900000000002</v>
          </cell>
          <cell r="AE65">
            <v>0.29001900000000003</v>
          </cell>
          <cell r="AF65">
            <v>0.28545999999999999</v>
          </cell>
          <cell r="AG65">
            <v>0.28089700000000001</v>
          </cell>
          <cell r="AH65">
            <v>-1.4037000000000001E-2</v>
          </cell>
        </row>
        <row r="68">
          <cell r="A68" t="str">
            <v>RKI000:ia_SpaceHeating</v>
          </cell>
          <cell r="C68">
            <v>0.30082599999999998</v>
          </cell>
          <cell r="D68">
            <v>0.319245</v>
          </cell>
          <cell r="E68">
            <v>0.31642700000000001</v>
          </cell>
          <cell r="F68">
            <v>0.31378600000000001</v>
          </cell>
          <cell r="G68">
            <v>0.311282</v>
          </cell>
          <cell r="H68">
            <v>0.30873200000000001</v>
          </cell>
          <cell r="I68">
            <v>0.30631199999999997</v>
          </cell>
          <cell r="J68">
            <v>0.30398900000000001</v>
          </cell>
          <cell r="K68">
            <v>0.30152699999999999</v>
          </cell>
          <cell r="L68">
            <v>0.29885800000000001</v>
          </cell>
          <cell r="M68">
            <v>0.29563699999999998</v>
          </cell>
          <cell r="N68">
            <v>0.29248200000000002</v>
          </cell>
          <cell r="O68">
            <v>0.28951300000000002</v>
          </cell>
          <cell r="P68">
            <v>0.28678999999999999</v>
          </cell>
          <cell r="Q68">
            <v>0.28419699999999998</v>
          </cell>
          <cell r="R68">
            <v>0.28186800000000001</v>
          </cell>
          <cell r="S68">
            <v>0.27961000000000003</v>
          </cell>
          <cell r="T68">
            <v>0.27726200000000001</v>
          </cell>
          <cell r="U68">
            <v>0.27491900000000002</v>
          </cell>
          <cell r="V68">
            <v>0.27269199999999999</v>
          </cell>
          <cell r="W68">
            <v>0.27064199999999999</v>
          </cell>
          <cell r="X68">
            <v>0.26865499999999998</v>
          </cell>
          <cell r="Y68">
            <v>0.26665699999999998</v>
          </cell>
          <cell r="Z68">
            <v>0.26476</v>
          </cell>
          <cell r="AA68">
            <v>0.26284800000000003</v>
          </cell>
          <cell r="AB68">
            <v>0.26092900000000002</v>
          </cell>
          <cell r="AC68">
            <v>0.25897900000000001</v>
          </cell>
          <cell r="AD68">
            <v>0.25696999999999998</v>
          </cell>
          <cell r="AE68">
            <v>0.25494800000000001</v>
          </cell>
          <cell r="AF68">
            <v>0.25290699999999999</v>
          </cell>
          <cell r="AG68">
            <v>0.25086700000000001</v>
          </cell>
          <cell r="AH68">
            <v>-6.0350000000000004E-3</v>
          </cell>
        </row>
        <row r="69">
          <cell r="A69" t="str">
            <v>RKI000:ia_WaterHeating</v>
          </cell>
          <cell r="C69">
            <v>6.5346000000000001E-2</v>
          </cell>
          <cell r="D69">
            <v>6.3722000000000001E-2</v>
          </cell>
          <cell r="E69">
            <v>6.2054999999999999E-2</v>
          </cell>
          <cell r="F69">
            <v>6.0464999999999998E-2</v>
          </cell>
          <cell r="G69">
            <v>5.9104999999999998E-2</v>
          </cell>
          <cell r="H69">
            <v>5.7937000000000002E-2</v>
          </cell>
          <cell r="I69">
            <v>5.6966999999999997E-2</v>
          </cell>
          <cell r="J69">
            <v>5.6138E-2</v>
          </cell>
          <cell r="K69">
            <v>5.5392999999999998E-2</v>
          </cell>
          <cell r="L69">
            <v>5.4729E-2</v>
          </cell>
          <cell r="M69">
            <v>5.4049E-2</v>
          </cell>
          <cell r="N69">
            <v>5.3270999999999999E-2</v>
          </cell>
          <cell r="O69">
            <v>5.2456999999999997E-2</v>
          </cell>
          <cell r="P69">
            <v>5.1631999999999997E-2</v>
          </cell>
          <cell r="Q69">
            <v>5.0781E-2</v>
          </cell>
          <cell r="R69">
            <v>4.9942E-2</v>
          </cell>
          <cell r="S69">
            <v>4.9103000000000001E-2</v>
          </cell>
          <cell r="T69">
            <v>4.8235E-2</v>
          </cell>
          <cell r="U69">
            <v>4.7364000000000003E-2</v>
          </cell>
          <cell r="V69">
            <v>4.6526999999999999E-2</v>
          </cell>
          <cell r="W69">
            <v>4.5739000000000002E-2</v>
          </cell>
          <cell r="X69">
            <v>4.4993999999999999E-2</v>
          </cell>
          <cell r="Y69">
            <v>4.4291999999999998E-2</v>
          </cell>
          <cell r="Z69">
            <v>4.3656E-2</v>
          </cell>
          <cell r="AA69">
            <v>4.3063999999999998E-2</v>
          </cell>
          <cell r="AB69">
            <v>4.2515999999999998E-2</v>
          </cell>
          <cell r="AC69">
            <v>4.1997E-2</v>
          </cell>
          <cell r="AD69">
            <v>4.1496999999999999E-2</v>
          </cell>
          <cell r="AE69">
            <v>4.1015000000000003E-2</v>
          </cell>
          <cell r="AF69">
            <v>4.0548000000000001E-2</v>
          </cell>
          <cell r="AG69">
            <v>4.0093999999999998E-2</v>
          </cell>
          <cell r="AH69">
            <v>-1.6150000000000001E-2</v>
          </cell>
        </row>
        <row r="70">
          <cell r="A70" t="str">
            <v>RKI000:ia_Cooking</v>
          </cell>
          <cell r="C70">
            <v>1.7066999999999999E-2</v>
          </cell>
          <cell r="D70">
            <v>1.6858999999999999E-2</v>
          </cell>
          <cell r="E70">
            <v>1.6695999999999999E-2</v>
          </cell>
          <cell r="F70">
            <v>1.6528000000000001E-2</v>
          </cell>
          <cell r="G70">
            <v>1.6358000000000001E-2</v>
          </cell>
          <cell r="H70">
            <v>1.6188999999999999E-2</v>
          </cell>
          <cell r="I70">
            <v>1.601E-2</v>
          </cell>
          <cell r="J70">
            <v>1.5814999999999999E-2</v>
          </cell>
          <cell r="K70">
            <v>1.5609E-2</v>
          </cell>
          <cell r="L70">
            <v>1.5391999999999999E-2</v>
          </cell>
          <cell r="M70">
            <v>1.5162999999999999E-2</v>
          </cell>
          <cell r="N70">
            <v>1.4926999999999999E-2</v>
          </cell>
          <cell r="O70">
            <v>1.4685E-2</v>
          </cell>
          <cell r="P70">
            <v>1.448E-2</v>
          </cell>
          <cell r="Q70">
            <v>1.4312999999999999E-2</v>
          </cell>
          <cell r="R70">
            <v>1.4186000000000001E-2</v>
          </cell>
          <cell r="S70">
            <v>1.4101000000000001E-2</v>
          </cell>
          <cell r="T70">
            <v>1.4056000000000001E-2</v>
          </cell>
          <cell r="U70">
            <v>1.4005E-2</v>
          </cell>
          <cell r="V70">
            <v>1.3950000000000001E-2</v>
          </cell>
          <cell r="W70">
            <v>1.389E-2</v>
          </cell>
          <cell r="X70">
            <v>1.3826E-2</v>
          </cell>
          <cell r="Y70">
            <v>1.3757999999999999E-2</v>
          </cell>
          <cell r="Z70">
            <v>1.3687E-2</v>
          </cell>
          <cell r="AA70">
            <v>1.3616E-2</v>
          </cell>
          <cell r="AB70">
            <v>1.3546000000000001E-2</v>
          </cell>
          <cell r="AC70">
            <v>1.3480000000000001E-2</v>
          </cell>
          <cell r="AD70">
            <v>1.3417E-2</v>
          </cell>
          <cell r="AE70">
            <v>1.3358999999999999E-2</v>
          </cell>
          <cell r="AF70">
            <v>1.3304E-2</v>
          </cell>
          <cell r="AG70">
            <v>1.325E-2</v>
          </cell>
          <cell r="AH70">
            <v>-8.4010000000000005E-3</v>
          </cell>
        </row>
        <row r="71">
          <cell r="A71" t="str">
            <v>RKI000:ia_OtherUses</v>
          </cell>
          <cell r="C71">
            <v>7.1942000000000006E-2</v>
          </cell>
          <cell r="D71">
            <v>7.4218999999999993E-2</v>
          </cell>
          <cell r="E71">
            <v>7.6272000000000006E-2</v>
          </cell>
          <cell r="F71">
            <v>7.8184000000000003E-2</v>
          </cell>
          <cell r="G71">
            <v>8.0131999999999995E-2</v>
          </cell>
          <cell r="H71">
            <v>8.2116999999999996E-2</v>
          </cell>
          <cell r="I71">
            <v>8.4159999999999999E-2</v>
          </cell>
          <cell r="J71">
            <v>8.6215E-2</v>
          </cell>
          <cell r="K71">
            <v>8.8203000000000004E-2</v>
          </cell>
          <cell r="L71">
            <v>9.0112999999999999E-2</v>
          </cell>
          <cell r="M71">
            <v>9.1786000000000006E-2</v>
          </cell>
          <cell r="N71">
            <v>9.3445E-2</v>
          </cell>
          <cell r="O71">
            <v>9.5152E-2</v>
          </cell>
          <cell r="P71">
            <v>9.6923999999999996E-2</v>
          </cell>
          <cell r="Q71">
            <v>9.8706000000000002E-2</v>
          </cell>
          <cell r="R71">
            <v>0.10054200000000001</v>
          </cell>
          <cell r="S71">
            <v>0.102393</v>
          </cell>
          <cell r="T71">
            <v>0.104196</v>
          </cell>
          <cell r="U71">
            <v>0.105976</v>
          </cell>
          <cell r="V71">
            <v>0.10778500000000001</v>
          </cell>
          <cell r="W71">
            <v>0.109637</v>
          </cell>
          <cell r="X71">
            <v>0.11151</v>
          </cell>
          <cell r="Y71">
            <v>0.113397</v>
          </cell>
          <cell r="Z71">
            <v>0.115342</v>
          </cell>
          <cell r="AA71">
            <v>0.11730599999999999</v>
          </cell>
          <cell r="AB71">
            <v>0.119287</v>
          </cell>
          <cell r="AC71">
            <v>0.12126199999999999</v>
          </cell>
          <cell r="AD71">
            <v>0.123226</v>
          </cell>
          <cell r="AE71">
            <v>0.12518599999999999</v>
          </cell>
          <cell r="AF71">
            <v>0.12714300000000001</v>
          </cell>
          <cell r="AG71">
            <v>0.12910099999999999</v>
          </cell>
          <cell r="AH71">
            <v>1.9682000000000002E-2</v>
          </cell>
        </row>
        <row r="72">
          <cell r="A72" t="str">
            <v>RKI000:ia_DeliveredEner</v>
          </cell>
          <cell r="C72">
            <v>0.45517999999999997</v>
          </cell>
          <cell r="D72">
            <v>0.47404499999999999</v>
          </cell>
          <cell r="E72">
            <v>0.47144999999999998</v>
          </cell>
          <cell r="F72">
            <v>0.46896199999999999</v>
          </cell>
          <cell r="G72">
            <v>0.46687699999999999</v>
          </cell>
          <cell r="H72">
            <v>0.464974</v>
          </cell>
          <cell r="I72">
            <v>0.46344999999999997</v>
          </cell>
          <cell r="J72">
            <v>0.46215699999999998</v>
          </cell>
          <cell r="K72">
            <v>0.460731</v>
          </cell>
          <cell r="L72">
            <v>0.459092</v>
          </cell>
          <cell r="M72">
            <v>0.45663599999999999</v>
          </cell>
          <cell r="N72">
            <v>0.454125</v>
          </cell>
          <cell r="O72">
            <v>0.45180599999999999</v>
          </cell>
          <cell r="P72">
            <v>0.449826</v>
          </cell>
          <cell r="Q72">
            <v>0.44799600000000001</v>
          </cell>
          <cell r="R72">
            <v>0.44653900000000002</v>
          </cell>
          <cell r="S72">
            <v>0.44520599999999999</v>
          </cell>
          <cell r="T72">
            <v>0.443749</v>
          </cell>
          <cell r="U72">
            <v>0.44226399999999999</v>
          </cell>
          <cell r="V72">
            <v>0.44095299999999998</v>
          </cell>
          <cell r="W72">
            <v>0.43990800000000002</v>
          </cell>
          <cell r="X72">
            <v>0.43898500000000001</v>
          </cell>
          <cell r="Y72">
            <v>0.43810500000000002</v>
          </cell>
          <cell r="Z72">
            <v>0.43744499999999997</v>
          </cell>
          <cell r="AA72">
            <v>0.436834</v>
          </cell>
          <cell r="AB72">
            <v>0.436278</v>
          </cell>
          <cell r="AC72">
            <v>0.43571799999999999</v>
          </cell>
          <cell r="AD72">
            <v>0.43511100000000003</v>
          </cell>
          <cell r="AE72">
            <v>0.43450800000000001</v>
          </cell>
          <cell r="AF72">
            <v>0.43390099999999998</v>
          </cell>
          <cell r="AG72">
            <v>0.43331199999999997</v>
          </cell>
          <cell r="AH72">
            <v>-1.64E-3</v>
          </cell>
        </row>
        <row r="74">
          <cell r="A74" t="str">
            <v>RKI000:ja_MarketedRenew</v>
          </cell>
          <cell r="C74">
            <v>0.457513</v>
          </cell>
          <cell r="D74">
            <v>0.454262</v>
          </cell>
          <cell r="E74">
            <v>0.442685</v>
          </cell>
          <cell r="F74">
            <v>0.44422</v>
          </cell>
          <cell r="G74">
            <v>0.44559199999999999</v>
          </cell>
          <cell r="H74">
            <v>0.44251099999999999</v>
          </cell>
          <cell r="I74">
            <v>0.43917499999999998</v>
          </cell>
          <cell r="J74">
            <v>0.43575999999999998</v>
          </cell>
          <cell r="K74">
            <v>0.43166700000000002</v>
          </cell>
          <cell r="L74">
            <v>0.42710900000000002</v>
          </cell>
          <cell r="M74">
            <v>0.42239900000000002</v>
          </cell>
          <cell r="N74">
            <v>0.41673700000000002</v>
          </cell>
          <cell r="O74">
            <v>0.41094700000000001</v>
          </cell>
          <cell r="P74">
            <v>0.40475699999999998</v>
          </cell>
          <cell r="Q74">
            <v>0.39816499999999999</v>
          </cell>
          <cell r="R74">
            <v>0.39063300000000001</v>
          </cell>
          <cell r="S74">
            <v>0.38230999999999998</v>
          </cell>
          <cell r="T74">
            <v>0.37514199999999998</v>
          </cell>
          <cell r="U74">
            <v>0.36930200000000002</v>
          </cell>
          <cell r="V74">
            <v>0.36285899999999999</v>
          </cell>
          <cell r="W74">
            <v>0.35800900000000002</v>
          </cell>
          <cell r="X74">
            <v>0.35352299999999998</v>
          </cell>
          <cell r="Y74">
            <v>0.34909699999999999</v>
          </cell>
          <cell r="Z74">
            <v>0.34477099999999999</v>
          </cell>
          <cell r="AA74">
            <v>0.341088</v>
          </cell>
          <cell r="AB74">
            <v>0.33825</v>
          </cell>
          <cell r="AC74">
            <v>0.33548600000000001</v>
          </cell>
          <cell r="AD74">
            <v>0.33226699999999998</v>
          </cell>
          <cell r="AE74">
            <v>0.32857900000000001</v>
          </cell>
          <cell r="AF74">
            <v>0.32532699999999998</v>
          </cell>
          <cell r="AG74">
            <v>0.32218599999999997</v>
          </cell>
          <cell r="AH74">
            <v>-1.1620999999999999E-2</v>
          </cell>
        </row>
      </sheetData>
      <sheetData sheetId="2">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34">
          <cell r="A34" t="str">
            <v>RKI000:fa_SpaceHeating</v>
          </cell>
          <cell r="C34">
            <v>0.70460999999999996</v>
          </cell>
          <cell r="D34">
            <v>0.72093200000000002</v>
          </cell>
          <cell r="E34">
            <v>0.67700400000000005</v>
          </cell>
          <cell r="F34">
            <v>0.67444800000000005</v>
          </cell>
          <cell r="G34">
            <v>0.671319</v>
          </cell>
          <cell r="H34">
            <v>0.66683199999999998</v>
          </cell>
          <cell r="I34">
            <v>0.66086199999999995</v>
          </cell>
          <cell r="J34">
            <v>0.65453799999999995</v>
          </cell>
          <cell r="K34">
            <v>0.64790400000000004</v>
          </cell>
          <cell r="L34">
            <v>0.64132199999999995</v>
          </cell>
          <cell r="M34">
            <v>0.63484200000000002</v>
          </cell>
          <cell r="N34">
            <v>0.628359</v>
          </cell>
          <cell r="O34">
            <v>0.62173400000000001</v>
          </cell>
          <cell r="P34">
            <v>0.61539100000000002</v>
          </cell>
          <cell r="Q34">
            <v>0.60991300000000004</v>
          </cell>
          <cell r="R34">
            <v>0.60485299999999997</v>
          </cell>
          <cell r="S34">
            <v>0.60023499999999996</v>
          </cell>
          <cell r="T34">
            <v>0.59577500000000005</v>
          </cell>
          <cell r="U34">
            <v>0.59081600000000001</v>
          </cell>
          <cell r="V34">
            <v>0.58592299999999997</v>
          </cell>
          <cell r="W34">
            <v>0.58091999999999999</v>
          </cell>
          <cell r="X34">
            <v>0.57595799999999997</v>
          </cell>
          <cell r="Y34">
            <v>0.57112300000000005</v>
          </cell>
          <cell r="Z34">
            <v>0.56661399999999995</v>
          </cell>
          <cell r="AA34">
            <v>0.56184800000000001</v>
          </cell>
          <cell r="AB34">
            <v>0.55703899999999995</v>
          </cell>
          <cell r="AC34">
            <v>0.55211500000000002</v>
          </cell>
          <cell r="AD34">
            <v>0.54703800000000002</v>
          </cell>
          <cell r="AE34">
            <v>0.54217400000000004</v>
          </cell>
          <cell r="AF34">
            <v>0.53778499999999996</v>
          </cell>
          <cell r="AG34">
            <v>-9.2739999999999993E-3</v>
          </cell>
        </row>
        <row r="35">
          <cell r="A35" t="str">
            <v>RKI000:fa_SpaceCooling</v>
          </cell>
          <cell r="C35">
            <v>0.80244599999999999</v>
          </cell>
          <cell r="D35">
            <v>0.73904499999999995</v>
          </cell>
          <cell r="E35">
            <v>0.87340200000000001</v>
          </cell>
          <cell r="F35">
            <v>0.891123</v>
          </cell>
          <cell r="G35">
            <v>0.909304</v>
          </cell>
          <cell r="H35">
            <v>0.92656499999999997</v>
          </cell>
          <cell r="I35">
            <v>0.94118900000000005</v>
          </cell>
          <cell r="J35">
            <v>0.95506899999999995</v>
          </cell>
          <cell r="K35">
            <v>0.96864600000000001</v>
          </cell>
          <cell r="L35">
            <v>0.982962</v>
          </cell>
          <cell r="M35">
            <v>0.99810200000000004</v>
          </cell>
          <cell r="N35">
            <v>1.0141340000000001</v>
          </cell>
          <cell r="O35">
            <v>1.0305169999999999</v>
          </cell>
          <cell r="P35">
            <v>1.047377</v>
          </cell>
          <cell r="Q35">
            <v>1.0665089999999999</v>
          </cell>
          <cell r="R35">
            <v>1.0869850000000001</v>
          </cell>
          <cell r="S35">
            <v>1.1094790000000001</v>
          </cell>
          <cell r="T35">
            <v>1.132312</v>
          </cell>
          <cell r="U35">
            <v>1.154909</v>
          </cell>
          <cell r="V35">
            <v>1.1769620000000001</v>
          </cell>
          <cell r="W35">
            <v>1.1995119999999999</v>
          </cell>
          <cell r="X35">
            <v>1.2227030000000001</v>
          </cell>
          <cell r="Y35">
            <v>1.2463150000000001</v>
          </cell>
          <cell r="Z35">
            <v>1.2711790000000001</v>
          </cell>
          <cell r="AA35">
            <v>1.29606</v>
          </cell>
          <cell r="AB35">
            <v>1.320721</v>
          </cell>
          <cell r="AC35">
            <v>1.3454809999999999</v>
          </cell>
          <cell r="AD35">
            <v>1.370344</v>
          </cell>
          <cell r="AE35">
            <v>1.3956770000000001</v>
          </cell>
          <cell r="AF35">
            <v>1.422356</v>
          </cell>
          <cell r="AG35">
            <v>1.9934E-2</v>
          </cell>
        </row>
        <row r="36">
          <cell r="A36" t="str">
            <v>RKI000:fa_WaterHeating</v>
          </cell>
          <cell r="C36">
            <v>0.60053400000000001</v>
          </cell>
          <cell r="D36">
            <v>0.60263800000000001</v>
          </cell>
          <cell r="E36">
            <v>0.60392400000000002</v>
          </cell>
          <cell r="F36">
            <v>0.606514</v>
          </cell>
          <cell r="G36">
            <v>0.60854699999999995</v>
          </cell>
          <cell r="H36">
            <v>0.60927299999999995</v>
          </cell>
          <cell r="I36">
            <v>0.60907800000000001</v>
          </cell>
          <cell r="J36">
            <v>0.60838300000000001</v>
          </cell>
          <cell r="K36">
            <v>0.607599</v>
          </cell>
          <cell r="L36">
            <v>0.60705100000000001</v>
          </cell>
          <cell r="M36">
            <v>0.60694899999999996</v>
          </cell>
          <cell r="N36">
            <v>0.60722299999999996</v>
          </cell>
          <cell r="O36">
            <v>0.607514</v>
          </cell>
          <cell r="P36">
            <v>0.60802800000000001</v>
          </cell>
          <cell r="Q36">
            <v>0.60964099999999999</v>
          </cell>
          <cell r="R36">
            <v>0.61182199999999998</v>
          </cell>
          <cell r="S36">
            <v>0.61463100000000004</v>
          </cell>
          <cell r="T36">
            <v>0.61772700000000003</v>
          </cell>
          <cell r="U36">
            <v>0.62016899999999997</v>
          </cell>
          <cell r="V36">
            <v>0.62219800000000003</v>
          </cell>
          <cell r="W36">
            <v>0.624278</v>
          </cell>
          <cell r="X36">
            <v>0.62624599999999997</v>
          </cell>
          <cell r="Y36">
            <v>0.62835300000000005</v>
          </cell>
          <cell r="Z36">
            <v>0.63095699999999999</v>
          </cell>
          <cell r="AA36">
            <v>0.63343899999999997</v>
          </cell>
          <cell r="AB36">
            <v>0.63596200000000003</v>
          </cell>
          <cell r="AC36">
            <v>0.63855300000000004</v>
          </cell>
          <cell r="AD36">
            <v>0.64102300000000001</v>
          </cell>
          <cell r="AE36">
            <v>0.64375599999999999</v>
          </cell>
          <cell r="AF36">
            <v>0.647146</v>
          </cell>
          <cell r="AG36">
            <v>2.581E-3</v>
          </cell>
        </row>
        <row r="37">
          <cell r="A37" t="str">
            <v>RKI000:fa_Refrigeration</v>
          </cell>
          <cell r="C37">
            <v>0.29647699999999999</v>
          </cell>
          <cell r="D37">
            <v>0.29521999999999998</v>
          </cell>
          <cell r="E37">
            <v>0.29368899999999998</v>
          </cell>
          <cell r="F37">
            <v>0.29236400000000001</v>
          </cell>
          <cell r="G37">
            <v>0.291213</v>
          </cell>
          <cell r="H37">
            <v>0.29018300000000002</v>
          </cell>
          <cell r="I37">
            <v>0.28924100000000003</v>
          </cell>
          <cell r="J37">
            <v>0.28846300000000002</v>
          </cell>
          <cell r="K37">
            <v>0.28791699999999998</v>
          </cell>
          <cell r="L37">
            <v>0.28761599999999998</v>
          </cell>
          <cell r="M37">
            <v>0.28756999999999999</v>
          </cell>
          <cell r="N37">
            <v>0.28783399999999998</v>
          </cell>
          <cell r="O37">
            <v>0.28841800000000001</v>
          </cell>
          <cell r="P37">
            <v>0.28931899999999999</v>
          </cell>
          <cell r="Q37">
            <v>0.29056700000000002</v>
          </cell>
          <cell r="R37">
            <v>0.29213600000000001</v>
          </cell>
          <cell r="S37">
            <v>0.294016</v>
          </cell>
          <cell r="T37">
            <v>0.29620999999999997</v>
          </cell>
          <cell r="U37">
            <v>0.29868400000000001</v>
          </cell>
          <cell r="V37">
            <v>0.30146899999999999</v>
          </cell>
          <cell r="W37">
            <v>0.30453000000000002</v>
          </cell>
          <cell r="X37">
            <v>0.30782300000000001</v>
          </cell>
          <cell r="Y37">
            <v>0.31107499999999999</v>
          </cell>
          <cell r="Z37">
            <v>0.31429000000000001</v>
          </cell>
          <cell r="AA37">
            <v>0.31746799999999997</v>
          </cell>
          <cell r="AB37">
            <v>0.32058799999999998</v>
          </cell>
          <cell r="AC37">
            <v>0.323633</v>
          </cell>
          <cell r="AD37">
            <v>0.32658300000000001</v>
          </cell>
          <cell r="AE37">
            <v>0.32945200000000002</v>
          </cell>
          <cell r="AF37">
            <v>0.33224100000000001</v>
          </cell>
          <cell r="AG37">
            <v>3.9350000000000001E-3</v>
          </cell>
        </row>
        <row r="38">
          <cell r="A38" t="str">
            <v>RKI000:fa_Cooking</v>
          </cell>
          <cell r="C38">
            <v>5.5386999999999999E-2</v>
          </cell>
          <cell r="D38">
            <v>5.5742E-2</v>
          </cell>
          <cell r="E38">
            <v>5.6065999999999998E-2</v>
          </cell>
          <cell r="F38">
            <v>5.6384999999999998E-2</v>
          </cell>
          <cell r="G38">
            <v>5.6693E-2</v>
          </cell>
          <cell r="H38">
            <v>5.6980999999999997E-2</v>
          </cell>
          <cell r="I38">
            <v>5.7241E-2</v>
          </cell>
          <cell r="J38">
            <v>5.7482999999999999E-2</v>
          </cell>
          <cell r="K38">
            <v>5.7701000000000002E-2</v>
          </cell>
          <cell r="L38">
            <v>5.7889000000000003E-2</v>
          </cell>
          <cell r="M38">
            <v>5.8035000000000003E-2</v>
          </cell>
          <cell r="N38">
            <v>5.8141999999999999E-2</v>
          </cell>
          <cell r="O38">
            <v>5.8262000000000001E-2</v>
          </cell>
          <cell r="P38">
            <v>5.8407000000000001E-2</v>
          </cell>
          <cell r="Q38">
            <v>5.8583999999999997E-2</v>
          </cell>
          <cell r="R38">
            <v>5.8797000000000002E-2</v>
          </cell>
          <cell r="S38">
            <v>5.9053000000000001E-2</v>
          </cell>
          <cell r="T38">
            <v>5.9299999999999999E-2</v>
          </cell>
          <cell r="U38">
            <v>5.9539000000000002E-2</v>
          </cell>
          <cell r="V38">
            <v>5.9773E-2</v>
          </cell>
          <cell r="W38">
            <v>5.9995E-2</v>
          </cell>
          <cell r="X38">
            <v>6.0200999999999998E-2</v>
          </cell>
          <cell r="Y38">
            <v>6.0396999999999999E-2</v>
          </cell>
          <cell r="Z38">
            <v>6.0582999999999998E-2</v>
          </cell>
          <cell r="AA38">
            <v>6.0763999999999999E-2</v>
          </cell>
          <cell r="AB38">
            <v>6.0937999999999999E-2</v>
          </cell>
          <cell r="AC38">
            <v>6.1106000000000001E-2</v>
          </cell>
          <cell r="AD38">
            <v>6.1268999999999997E-2</v>
          </cell>
          <cell r="AE38">
            <v>6.1433000000000001E-2</v>
          </cell>
          <cell r="AF38">
            <v>6.1601000000000003E-2</v>
          </cell>
          <cell r="AG38">
            <v>3.673E-3</v>
          </cell>
        </row>
        <row r="39">
          <cell r="A39" t="str">
            <v>RKI000:fa_ClothesDryers</v>
          </cell>
          <cell r="C39">
            <v>0.21925900000000001</v>
          </cell>
          <cell r="D39">
            <v>0.22376699999999999</v>
          </cell>
          <cell r="E39">
            <v>0.22775599999999999</v>
          </cell>
          <cell r="F39">
            <v>0.23193</v>
          </cell>
          <cell r="G39">
            <v>0.23600299999999999</v>
          </cell>
          <cell r="H39">
            <v>0.239593</v>
          </cell>
          <cell r="I39">
            <v>0.24265500000000001</v>
          </cell>
          <cell r="J39">
            <v>0.24554500000000001</v>
          </cell>
          <cell r="K39">
            <v>0.24841199999999999</v>
          </cell>
          <cell r="L39">
            <v>0.25134699999999999</v>
          </cell>
          <cell r="M39">
            <v>0.25425700000000001</v>
          </cell>
          <cell r="N39">
            <v>0.25720999999999999</v>
          </cell>
          <cell r="O39">
            <v>0.260102</v>
          </cell>
          <cell r="P39">
            <v>0.26313999999999999</v>
          </cell>
          <cell r="Q39">
            <v>0.26660600000000001</v>
          </cell>
          <cell r="R39">
            <v>0.27028799999999997</v>
          </cell>
          <cell r="S39">
            <v>0.27407599999999999</v>
          </cell>
          <cell r="T39">
            <v>0.27787099999999998</v>
          </cell>
          <cell r="U39">
            <v>0.28147899999999998</v>
          </cell>
          <cell r="V39">
            <v>0.28495100000000001</v>
          </cell>
          <cell r="W39">
            <v>0.28845300000000001</v>
          </cell>
          <cell r="X39">
            <v>0.291875</v>
          </cell>
          <cell r="Y39">
            <v>0.295325</v>
          </cell>
          <cell r="Z39">
            <v>0.29893799999999998</v>
          </cell>
          <cell r="AA39">
            <v>0.302429</v>
          </cell>
          <cell r="AB39">
            <v>0.30585600000000002</v>
          </cell>
          <cell r="AC39">
            <v>0.30923800000000001</v>
          </cell>
          <cell r="AD39">
            <v>0.31250699999999998</v>
          </cell>
          <cell r="AE39">
            <v>0.31584499999999999</v>
          </cell>
          <cell r="AF39">
            <v>0.31944</v>
          </cell>
          <cell r="AG39">
            <v>1.3061E-2</v>
          </cell>
        </row>
        <row r="40">
          <cell r="A40" t="str">
            <v>RKI000:fa_Freezers</v>
          </cell>
          <cell r="C40">
            <v>6.9059999999999996E-2</v>
          </cell>
          <cell r="D40">
            <v>6.8963999999999998E-2</v>
          </cell>
          <cell r="E40">
            <v>6.8820999999999993E-2</v>
          </cell>
          <cell r="F40">
            <v>6.8662000000000001E-2</v>
          </cell>
          <cell r="G40">
            <v>6.8474999999999994E-2</v>
          </cell>
          <cell r="H40">
            <v>6.8251000000000006E-2</v>
          </cell>
          <cell r="I40">
            <v>6.7984000000000003E-2</v>
          </cell>
          <cell r="J40">
            <v>6.7732000000000001E-2</v>
          </cell>
          <cell r="K40">
            <v>6.7503999999999995E-2</v>
          </cell>
          <cell r="L40">
            <v>6.7298999999999998E-2</v>
          </cell>
          <cell r="M40">
            <v>6.7107E-2</v>
          </cell>
          <cell r="N40">
            <v>6.6934999999999995E-2</v>
          </cell>
          <cell r="O40">
            <v>6.6785999999999998E-2</v>
          </cell>
          <cell r="P40">
            <v>6.6663E-2</v>
          </cell>
          <cell r="Q40">
            <v>6.6569000000000003E-2</v>
          </cell>
          <cell r="R40">
            <v>6.6506999999999997E-2</v>
          </cell>
          <cell r="S40">
            <v>6.6475000000000006E-2</v>
          </cell>
          <cell r="T40">
            <v>6.6475999999999993E-2</v>
          </cell>
          <cell r="U40">
            <v>6.6507999999999998E-2</v>
          </cell>
          <cell r="V40">
            <v>6.6577999999999998E-2</v>
          </cell>
          <cell r="W40">
            <v>6.6686999999999996E-2</v>
          </cell>
          <cell r="X40">
            <v>6.6826999999999998E-2</v>
          </cell>
          <cell r="Y40">
            <v>6.701E-2</v>
          </cell>
          <cell r="Z40">
            <v>6.7244999999999999E-2</v>
          </cell>
          <cell r="AA40">
            <v>6.7533999999999997E-2</v>
          </cell>
          <cell r="AB40">
            <v>6.7874000000000004E-2</v>
          </cell>
          <cell r="AC40">
            <v>6.8253999999999995E-2</v>
          </cell>
          <cell r="AD40">
            <v>6.8627999999999995E-2</v>
          </cell>
          <cell r="AE40">
            <v>6.8997000000000003E-2</v>
          </cell>
          <cell r="AF40">
            <v>6.9363999999999995E-2</v>
          </cell>
          <cell r="AG40">
            <v>1.5100000000000001E-4</v>
          </cell>
        </row>
        <row r="41">
          <cell r="A41" t="str">
            <v>RKI000:fa_Lighting</v>
          </cell>
          <cell r="C41">
            <v>0.20255300000000001</v>
          </cell>
          <cell r="D41">
            <v>0.20119300000000001</v>
          </cell>
          <cell r="E41">
            <v>0.20108899999999999</v>
          </cell>
          <cell r="F41">
            <v>0.20184299999999999</v>
          </cell>
          <cell r="G41">
            <v>0.201131</v>
          </cell>
          <cell r="H41">
            <v>0.200433</v>
          </cell>
          <cell r="I41">
            <v>0.20013800000000001</v>
          </cell>
          <cell r="J41">
            <v>0.20036100000000001</v>
          </cell>
          <cell r="K41">
            <v>0.20085600000000001</v>
          </cell>
          <cell r="L41">
            <v>0.19889899999999999</v>
          </cell>
          <cell r="M41">
            <v>0.19750000000000001</v>
          </cell>
          <cell r="N41">
            <v>0.19653799999999999</v>
          </cell>
          <cell r="O41">
            <v>0.19584199999999999</v>
          </cell>
          <cell r="P41">
            <v>0.19550799999999999</v>
          </cell>
          <cell r="Q41">
            <v>0.19570199999999999</v>
          </cell>
          <cell r="R41">
            <v>0.19608800000000001</v>
          </cell>
          <cell r="S41">
            <v>0.19661799999999999</v>
          </cell>
          <cell r="T41">
            <v>0.19722300000000001</v>
          </cell>
          <cell r="U41">
            <v>0.19774800000000001</v>
          </cell>
          <cell r="V41">
            <v>0.19495799999999999</v>
          </cell>
          <cell r="W41">
            <v>0.19283600000000001</v>
          </cell>
          <cell r="X41">
            <v>0.19112799999999999</v>
          </cell>
          <cell r="Y41">
            <v>0.18987899999999999</v>
          </cell>
          <cell r="Z41">
            <v>0.189139</v>
          </cell>
          <cell r="AA41">
            <v>0.18856500000000001</v>
          </cell>
          <cell r="AB41">
            <v>0.188081</v>
          </cell>
          <cell r="AC41">
            <v>0.18764600000000001</v>
          </cell>
          <cell r="AD41">
            <v>0.18718299999999999</v>
          </cell>
          <cell r="AE41">
            <v>0.186803</v>
          </cell>
          <cell r="AF41">
            <v>0.186807</v>
          </cell>
          <cell r="AG41">
            <v>-2.787E-3</v>
          </cell>
        </row>
        <row r="42">
          <cell r="A42" t="str">
            <v>RKI000:fa_ClothesWasher</v>
          </cell>
          <cell r="C42">
            <v>3.7005000000000003E-2</v>
          </cell>
          <cell r="D42">
            <v>3.7352999999999997E-2</v>
          </cell>
          <cell r="E42">
            <v>3.7682E-2</v>
          </cell>
          <cell r="F42">
            <v>3.8012999999999998E-2</v>
          </cell>
          <cell r="G42">
            <v>3.8341E-2</v>
          </cell>
          <cell r="H42">
            <v>3.8655000000000002E-2</v>
          </cell>
          <cell r="I42">
            <v>3.8949999999999999E-2</v>
          </cell>
          <cell r="J42">
            <v>3.9244000000000001E-2</v>
          </cell>
          <cell r="K42">
            <v>3.9543000000000002E-2</v>
          </cell>
          <cell r="L42">
            <v>3.9863999999999997E-2</v>
          </cell>
          <cell r="M42">
            <v>4.0181000000000001E-2</v>
          </cell>
          <cell r="N42">
            <v>4.0501000000000002E-2</v>
          </cell>
          <cell r="O42">
            <v>4.0823999999999999E-2</v>
          </cell>
          <cell r="P42">
            <v>4.1147000000000003E-2</v>
          </cell>
          <cell r="Q42">
            <v>4.147E-2</v>
          </cell>
          <cell r="R42">
            <v>4.1789E-2</v>
          </cell>
          <cell r="S42">
            <v>4.2106999999999999E-2</v>
          </cell>
          <cell r="T42">
            <v>4.2424000000000003E-2</v>
          </cell>
          <cell r="U42">
            <v>4.2737999999999998E-2</v>
          </cell>
          <cell r="V42">
            <v>4.3053000000000001E-2</v>
          </cell>
          <cell r="W42">
            <v>4.3364E-2</v>
          </cell>
          <cell r="X42">
            <v>4.3667999999999998E-2</v>
          </cell>
          <cell r="Y42">
            <v>4.3969000000000001E-2</v>
          </cell>
          <cell r="Z42">
            <v>4.4269000000000003E-2</v>
          </cell>
          <cell r="AA42">
            <v>4.4568999999999998E-2</v>
          </cell>
          <cell r="AB42">
            <v>4.4866999999999997E-2</v>
          </cell>
          <cell r="AC42">
            <v>4.5162000000000001E-2</v>
          </cell>
          <cell r="AD42">
            <v>4.5451999999999999E-2</v>
          </cell>
          <cell r="AE42">
            <v>4.5740000000000003E-2</v>
          </cell>
          <cell r="AF42">
            <v>4.6025999999999997E-2</v>
          </cell>
          <cell r="AG42">
            <v>7.5510000000000004E-3</v>
          </cell>
        </row>
        <row r="43">
          <cell r="A43" t="str">
            <v>RKI000:fa_Dishwashers</v>
          </cell>
          <cell r="C43">
            <v>2.7106999999999999E-2</v>
          </cell>
          <cell r="D43">
            <v>2.7577000000000001E-2</v>
          </cell>
          <cell r="E43">
            <v>2.8024E-2</v>
          </cell>
          <cell r="F43">
            <v>2.8462999999999999E-2</v>
          </cell>
          <cell r="G43">
            <v>2.8889000000000001E-2</v>
          </cell>
          <cell r="H43">
            <v>2.9291999999999999E-2</v>
          </cell>
          <cell r="I43">
            <v>2.9666999999999999E-2</v>
          </cell>
          <cell r="J43">
            <v>3.0075000000000001E-2</v>
          </cell>
          <cell r="K43">
            <v>3.0521E-2</v>
          </cell>
          <cell r="L43">
            <v>3.1001999999999998E-2</v>
          </cell>
          <cell r="M43">
            <v>3.1515000000000001E-2</v>
          </cell>
          <cell r="N43">
            <v>3.2067999999999999E-2</v>
          </cell>
          <cell r="O43">
            <v>3.2662999999999998E-2</v>
          </cell>
          <cell r="P43">
            <v>3.3300999999999997E-2</v>
          </cell>
          <cell r="Q43">
            <v>3.3937000000000002E-2</v>
          </cell>
          <cell r="R43">
            <v>3.4569000000000003E-2</v>
          </cell>
          <cell r="S43">
            <v>3.5198E-2</v>
          </cell>
          <cell r="T43">
            <v>3.5825999999999997E-2</v>
          </cell>
          <cell r="U43">
            <v>3.6450999999999997E-2</v>
          </cell>
          <cell r="V43">
            <v>3.7075999999999998E-2</v>
          </cell>
          <cell r="W43">
            <v>3.7699000000000003E-2</v>
          </cell>
          <cell r="X43">
            <v>3.8314000000000001E-2</v>
          </cell>
          <cell r="Y43">
            <v>3.8927999999999997E-2</v>
          </cell>
          <cell r="Z43">
            <v>3.9539999999999999E-2</v>
          </cell>
          <cell r="AA43">
            <v>4.0150999999999999E-2</v>
          </cell>
          <cell r="AB43">
            <v>4.0760999999999999E-2</v>
          </cell>
          <cell r="AC43">
            <v>4.1369000000000003E-2</v>
          </cell>
          <cell r="AD43">
            <v>4.1971000000000001E-2</v>
          </cell>
          <cell r="AE43">
            <v>4.2571999999999999E-2</v>
          </cell>
          <cell r="AF43">
            <v>4.317E-2</v>
          </cell>
          <cell r="AG43">
            <v>1.6175999999999999E-2</v>
          </cell>
        </row>
        <row r="44">
          <cell r="A44" t="str">
            <v>RKI000:fa_ColorTelevisi</v>
          </cell>
          <cell r="C44">
            <v>0.19078300000000001</v>
          </cell>
          <cell r="D44">
            <v>0.18640399999999999</v>
          </cell>
          <cell r="E44">
            <v>0.18235000000000001</v>
          </cell>
          <cell r="F44">
            <v>0.17868000000000001</v>
          </cell>
          <cell r="G44">
            <v>0.175066</v>
          </cell>
          <cell r="H44">
            <v>0.17125799999999999</v>
          </cell>
          <cell r="I44">
            <v>0.167298</v>
          </cell>
          <cell r="J44">
            <v>0.163462</v>
          </cell>
          <cell r="K44">
            <v>0.159832</v>
          </cell>
          <cell r="L44">
            <v>0.15643099999999999</v>
          </cell>
          <cell r="M44">
            <v>0.15321100000000001</v>
          </cell>
          <cell r="N44">
            <v>0.15018100000000001</v>
          </cell>
          <cell r="O44">
            <v>0.14732100000000001</v>
          </cell>
          <cell r="P44">
            <v>0.14468</v>
          </cell>
          <cell r="Q44">
            <v>0.14246700000000001</v>
          </cell>
          <cell r="R44">
            <v>0.14053399999999999</v>
          </cell>
          <cell r="S44">
            <v>0.1389</v>
          </cell>
          <cell r="T44">
            <v>0.13750399999999999</v>
          </cell>
          <cell r="U44">
            <v>0.13624900000000001</v>
          </cell>
          <cell r="V44">
            <v>0.13517699999999999</v>
          </cell>
          <cell r="W44">
            <v>0.13434399999999999</v>
          </cell>
          <cell r="X44">
            <v>0.13369300000000001</v>
          </cell>
          <cell r="Y44">
            <v>0.133238</v>
          </cell>
          <cell r="Z44">
            <v>0.133079</v>
          </cell>
          <cell r="AA44">
            <v>0.133104</v>
          </cell>
          <cell r="AB44">
            <v>0.13328400000000001</v>
          </cell>
          <cell r="AC44">
            <v>0.13360900000000001</v>
          </cell>
          <cell r="AD44">
            <v>0.133996</v>
          </cell>
          <cell r="AE44">
            <v>0.13452</v>
          </cell>
          <cell r="AF44">
            <v>0.135244</v>
          </cell>
          <cell r="AG44">
            <v>-1.1794000000000001E-2</v>
          </cell>
        </row>
        <row r="45">
          <cell r="A45" t="str">
            <v>RKI000:fa_PersonalCompu</v>
          </cell>
          <cell r="C45">
            <v>0.12266000000000001</v>
          </cell>
          <cell r="D45">
            <v>0.120975</v>
          </cell>
          <cell r="E45">
            <v>0.119128</v>
          </cell>
          <cell r="F45">
            <v>0.117203</v>
          </cell>
          <cell r="G45">
            <v>0.114993</v>
          </cell>
          <cell r="H45">
            <v>0.112402</v>
          </cell>
          <cell r="I45">
            <v>0.109487</v>
          </cell>
          <cell r="J45">
            <v>0.106464</v>
          </cell>
          <cell r="K45">
            <v>0.103391</v>
          </cell>
          <cell r="L45">
            <v>0.100315</v>
          </cell>
          <cell r="M45">
            <v>9.7203999999999999E-2</v>
          </cell>
          <cell r="N45">
            <v>9.4117000000000006E-2</v>
          </cell>
          <cell r="O45">
            <v>9.1046000000000002E-2</v>
          </cell>
          <cell r="P45">
            <v>8.8045999999999999E-2</v>
          </cell>
          <cell r="Q45">
            <v>8.5250000000000006E-2</v>
          </cell>
          <cell r="R45">
            <v>8.2597000000000004E-2</v>
          </cell>
          <cell r="S45">
            <v>8.0079999999999998E-2</v>
          </cell>
          <cell r="T45">
            <v>7.7709E-2</v>
          </cell>
          <cell r="U45">
            <v>7.5436000000000003E-2</v>
          </cell>
          <cell r="V45">
            <v>7.3297000000000001E-2</v>
          </cell>
          <cell r="W45">
            <v>7.1341000000000002E-2</v>
          </cell>
          <cell r="X45">
            <v>6.9568000000000005E-2</v>
          </cell>
          <cell r="Y45">
            <v>6.7991999999999997E-2</v>
          </cell>
          <cell r="Z45">
            <v>6.6694000000000003E-2</v>
          </cell>
          <cell r="AA45">
            <v>6.5598000000000004E-2</v>
          </cell>
          <cell r="AB45">
            <v>6.4785999999999996E-2</v>
          </cell>
          <cell r="AC45">
            <v>6.4201999999999995E-2</v>
          </cell>
          <cell r="AD45">
            <v>6.3794000000000003E-2</v>
          </cell>
          <cell r="AE45">
            <v>6.3606999999999997E-2</v>
          </cell>
          <cell r="AF45">
            <v>6.3631999999999994E-2</v>
          </cell>
          <cell r="AG45">
            <v>-2.2377000000000001E-2</v>
          </cell>
        </row>
        <row r="46">
          <cell r="A46" t="str">
            <v>RKI000:fa_FurnaceFans</v>
          </cell>
          <cell r="C46">
            <v>8.1742999999999996E-2</v>
          </cell>
          <cell r="D46">
            <v>8.6498000000000005E-2</v>
          </cell>
          <cell r="E46">
            <v>8.1921999999999995E-2</v>
          </cell>
          <cell r="F46">
            <v>8.2629999999999995E-2</v>
          </cell>
          <cell r="G46">
            <v>8.3335000000000006E-2</v>
          </cell>
          <cell r="H46">
            <v>8.3842E-2</v>
          </cell>
          <cell r="I46">
            <v>8.4235000000000004E-2</v>
          </cell>
          <cell r="J46">
            <v>8.4443000000000004E-2</v>
          </cell>
          <cell r="K46">
            <v>8.4472000000000005E-2</v>
          </cell>
          <cell r="L46">
            <v>8.4407999999999997E-2</v>
          </cell>
          <cell r="M46">
            <v>8.4100999999999995E-2</v>
          </cell>
          <cell r="N46">
            <v>8.3678000000000002E-2</v>
          </cell>
          <cell r="O46">
            <v>8.3039000000000002E-2</v>
          </cell>
          <cell r="P46">
            <v>8.2255999999999996E-2</v>
          </cell>
          <cell r="Q46">
            <v>8.1365999999999994E-2</v>
          </cell>
          <cell r="R46">
            <v>8.0339999999999995E-2</v>
          </cell>
          <cell r="S46">
            <v>7.9174999999999995E-2</v>
          </cell>
          <cell r="T46">
            <v>7.7896000000000007E-2</v>
          </cell>
          <cell r="U46">
            <v>7.6582999999999998E-2</v>
          </cell>
          <cell r="V46">
            <v>7.5323000000000001E-2</v>
          </cell>
          <cell r="W46">
            <v>7.4116000000000001E-2</v>
          </cell>
          <cell r="X46">
            <v>7.2963E-2</v>
          </cell>
          <cell r="Y46">
            <v>7.1904999999999997E-2</v>
          </cell>
          <cell r="Z46">
            <v>7.0967000000000002E-2</v>
          </cell>
          <cell r="AA46">
            <v>7.0124000000000006E-2</v>
          </cell>
          <cell r="AB46">
            <v>6.9391999999999995E-2</v>
          </cell>
          <cell r="AC46">
            <v>6.8753999999999996E-2</v>
          </cell>
          <cell r="AD46">
            <v>6.8222000000000005E-2</v>
          </cell>
          <cell r="AE46">
            <v>6.7792000000000005E-2</v>
          </cell>
          <cell r="AF46">
            <v>6.7470000000000002E-2</v>
          </cell>
          <cell r="AG46">
            <v>-6.5950000000000002E-3</v>
          </cell>
        </row>
        <row r="47">
          <cell r="A47" t="str">
            <v>RKI000:fa_OtherUses</v>
          </cell>
          <cell r="C47">
            <v>1.7725740000000001</v>
          </cell>
          <cell r="D47">
            <v>1.730593</v>
          </cell>
          <cell r="E47">
            <v>1.7993349999999999</v>
          </cell>
          <cell r="F47">
            <v>1.8349759999999999</v>
          </cell>
          <cell r="G47">
            <v>1.8704879999999999</v>
          </cell>
          <cell r="H47">
            <v>1.9027799999999999</v>
          </cell>
          <cell r="I47">
            <v>1.9308700000000001</v>
          </cell>
          <cell r="J47">
            <v>1.9596659999999999</v>
          </cell>
          <cell r="K47">
            <v>1.989282</v>
          </cell>
          <cell r="L47">
            <v>2.0200260000000001</v>
          </cell>
          <cell r="M47">
            <v>2.0501450000000001</v>
          </cell>
          <cell r="N47">
            <v>2.0808249999999999</v>
          </cell>
          <cell r="O47">
            <v>2.1120420000000002</v>
          </cell>
          <cell r="P47">
            <v>2.1434989999999998</v>
          </cell>
          <cell r="Q47">
            <v>2.17753</v>
          </cell>
          <cell r="R47">
            <v>2.2134670000000001</v>
          </cell>
          <cell r="S47">
            <v>2.2517520000000002</v>
          </cell>
          <cell r="T47">
            <v>2.2904610000000001</v>
          </cell>
          <cell r="U47">
            <v>2.3284440000000002</v>
          </cell>
          <cell r="V47">
            <v>2.366425</v>
          </cell>
          <cell r="W47">
            <v>2.4041070000000002</v>
          </cell>
          <cell r="X47">
            <v>2.442904</v>
          </cell>
          <cell r="Y47">
            <v>2.4821979999999999</v>
          </cell>
          <cell r="Z47">
            <v>2.5235759999999998</v>
          </cell>
          <cell r="AA47">
            <v>2.5660799999999999</v>
          </cell>
          <cell r="AB47">
            <v>2.6093030000000002</v>
          </cell>
          <cell r="AC47">
            <v>2.6529470000000002</v>
          </cell>
          <cell r="AD47">
            <v>2.6972</v>
          </cell>
          <cell r="AE47">
            <v>2.7435070000000001</v>
          </cell>
          <cell r="AF47">
            <v>2.7927770000000001</v>
          </cell>
          <cell r="AG47">
            <v>1.5800000000000002E-2</v>
          </cell>
        </row>
        <row r="48">
          <cell r="A48" t="str">
            <v>RKI000:fa_DeliveredEner</v>
          </cell>
          <cell r="C48">
            <v>5.1821999999999999</v>
          </cell>
          <cell r="D48">
            <v>5.0968999999999998</v>
          </cell>
          <cell r="E48">
            <v>5.2501930000000003</v>
          </cell>
          <cell r="F48">
            <v>5.3032329999999996</v>
          </cell>
          <cell r="G48">
            <v>5.3537949999999999</v>
          </cell>
          <cell r="H48">
            <v>5.3963409999999996</v>
          </cell>
          <cell r="I48">
            <v>5.4288970000000001</v>
          </cell>
          <cell r="J48">
            <v>5.4609269999999999</v>
          </cell>
          <cell r="K48">
            <v>5.4935799999999997</v>
          </cell>
          <cell r="L48">
            <v>5.5264309999999996</v>
          </cell>
          <cell r="M48">
            <v>5.5607189999999997</v>
          </cell>
          <cell r="N48">
            <v>5.5977449999999997</v>
          </cell>
          <cell r="O48">
            <v>5.6361090000000003</v>
          </cell>
          <cell r="P48">
            <v>5.6767630000000002</v>
          </cell>
          <cell r="Q48">
            <v>5.726108</v>
          </cell>
          <cell r="R48">
            <v>5.7807719999999998</v>
          </cell>
          <cell r="S48">
            <v>5.8417969999999997</v>
          </cell>
          <cell r="T48">
            <v>5.9047150000000004</v>
          </cell>
          <cell r="U48">
            <v>5.9657530000000003</v>
          </cell>
          <cell r="V48">
            <v>6.0231640000000004</v>
          </cell>
          <cell r="W48">
            <v>6.0821820000000004</v>
          </cell>
          <cell r="X48">
            <v>6.1438709999999999</v>
          </cell>
          <cell r="Y48">
            <v>6.2077059999999999</v>
          </cell>
          <cell r="Z48">
            <v>6.2770710000000003</v>
          </cell>
          <cell r="AA48">
            <v>6.3477329999999998</v>
          </cell>
          <cell r="AB48">
            <v>6.4194519999999997</v>
          </cell>
          <cell r="AC48">
            <v>6.4920679999999997</v>
          </cell>
          <cell r="AD48">
            <v>6.5652109999999997</v>
          </cell>
          <cell r="AE48">
            <v>6.6418739999999996</v>
          </cell>
          <cell r="AF48">
            <v>6.72506</v>
          </cell>
          <cell r="AG48">
            <v>9.0270000000000003E-3</v>
          </cell>
        </row>
        <row r="49">
          <cell r="A49" t="str">
            <v>RKI000:fa_OwnGeneration</v>
          </cell>
          <cell r="C49">
            <v>9.6992999999999996E-2</v>
          </cell>
          <cell r="D49">
            <v>0.10822</v>
          </cell>
          <cell r="E49">
            <v>0.1197</v>
          </cell>
          <cell r="F49">
            <v>0.12862499999999999</v>
          </cell>
          <cell r="G49">
            <v>0.13755999999999999</v>
          </cell>
          <cell r="H49">
            <v>0.14668300000000001</v>
          </cell>
          <cell r="I49">
            <v>0.15606800000000001</v>
          </cell>
          <cell r="J49">
            <v>0.16575699999999999</v>
          </cell>
          <cell r="K49">
            <v>0.175733</v>
          </cell>
          <cell r="L49">
            <v>0.18587799999999999</v>
          </cell>
          <cell r="M49">
            <v>0.19658900000000001</v>
          </cell>
          <cell r="N49">
            <v>0.207621</v>
          </cell>
          <cell r="O49">
            <v>0.21959999999999999</v>
          </cell>
          <cell r="P49">
            <v>0.232436</v>
          </cell>
          <cell r="Q49">
            <v>0.24544199999999999</v>
          </cell>
          <cell r="R49">
            <v>0.25907799999999997</v>
          </cell>
          <cell r="S49">
            <v>0.27332499999999998</v>
          </cell>
          <cell r="T49">
            <v>0.287825</v>
          </cell>
          <cell r="U49">
            <v>0.30341699999999999</v>
          </cell>
          <cell r="V49">
            <v>0.31978299999999998</v>
          </cell>
          <cell r="W49">
            <v>0.33658700000000003</v>
          </cell>
          <cell r="X49">
            <v>0.35464600000000002</v>
          </cell>
          <cell r="Y49">
            <v>0.373921</v>
          </cell>
          <cell r="Z49">
            <v>0.39326699999999998</v>
          </cell>
          <cell r="AA49">
            <v>0.41395999999999999</v>
          </cell>
          <cell r="AB49">
            <v>0.43567099999999997</v>
          </cell>
          <cell r="AC49">
            <v>0.457789</v>
          </cell>
          <cell r="AD49">
            <v>0.48163099999999998</v>
          </cell>
          <cell r="AE49">
            <v>0.50673900000000005</v>
          </cell>
          <cell r="AF49">
            <v>0.53222100000000006</v>
          </cell>
          <cell r="AG49">
            <v>6.0461000000000001E-2</v>
          </cell>
        </row>
        <row r="50">
          <cell r="A50" t="str">
            <v>RKI000:fa_PurchasedElec</v>
          </cell>
          <cell r="C50">
            <v>5.0852069999999996</v>
          </cell>
          <cell r="D50">
            <v>4.9886809999999997</v>
          </cell>
          <cell r="E50">
            <v>5.1304930000000004</v>
          </cell>
          <cell r="F50">
            <v>5.1746080000000001</v>
          </cell>
          <cell r="G50">
            <v>5.2162360000000003</v>
          </cell>
          <cell r="H50">
            <v>5.2496590000000003</v>
          </cell>
          <cell r="I50">
            <v>5.2728289999999998</v>
          </cell>
          <cell r="J50">
            <v>5.2951689999999996</v>
          </cell>
          <cell r="K50">
            <v>5.3178470000000004</v>
          </cell>
          <cell r="L50">
            <v>5.3405529999999999</v>
          </cell>
          <cell r="M50">
            <v>5.3641300000000003</v>
          </cell>
          <cell r="N50">
            <v>5.3901240000000001</v>
          </cell>
          <cell r="O50">
            <v>5.4165089999999996</v>
          </cell>
          <cell r="P50">
            <v>5.4443270000000004</v>
          </cell>
          <cell r="Q50">
            <v>5.4806660000000003</v>
          </cell>
          <cell r="R50">
            <v>5.521693</v>
          </cell>
          <cell r="S50">
            <v>5.5684709999999997</v>
          </cell>
          <cell r="T50">
            <v>5.6168899999999997</v>
          </cell>
          <cell r="U50">
            <v>5.6623349999999997</v>
          </cell>
          <cell r="V50">
            <v>5.7033800000000001</v>
          </cell>
          <cell r="W50">
            <v>5.7455949999999998</v>
          </cell>
          <cell r="X50">
            <v>5.7892250000000001</v>
          </cell>
          <cell r="Y50">
            <v>5.8337859999999999</v>
          </cell>
          <cell r="Z50">
            <v>5.8838039999999996</v>
          </cell>
          <cell r="AA50">
            <v>5.9337739999999997</v>
          </cell>
          <cell r="AB50">
            <v>5.9837809999999996</v>
          </cell>
          <cell r="AC50">
            <v>6.0342789999999997</v>
          </cell>
          <cell r="AD50">
            <v>6.0835800000000004</v>
          </cell>
          <cell r="AE50">
            <v>6.1351360000000001</v>
          </cell>
          <cell r="AF50">
            <v>6.1928380000000001</v>
          </cell>
          <cell r="AG50">
            <v>6.8180000000000003E-3</v>
          </cell>
        </row>
        <row r="53">
          <cell r="A53" t="str">
            <v>RKI000:ga_SpaceHeating</v>
          </cell>
          <cell r="C53">
            <v>3.581966</v>
          </cell>
          <cell r="D53">
            <v>3.6507990000000001</v>
          </cell>
          <cell r="E53">
            <v>3.5738620000000001</v>
          </cell>
          <cell r="F53">
            <v>3.5794790000000001</v>
          </cell>
          <cell r="G53">
            <v>3.5840179999999999</v>
          </cell>
          <cell r="H53">
            <v>3.5795970000000001</v>
          </cell>
          <cell r="I53">
            <v>3.5686689999999999</v>
          </cell>
          <cell r="J53">
            <v>3.5520839999999998</v>
          </cell>
          <cell r="K53">
            <v>3.530939</v>
          </cell>
          <cell r="L53">
            <v>3.5104289999999998</v>
          </cell>
          <cell r="M53">
            <v>3.4869289999999999</v>
          </cell>
          <cell r="N53">
            <v>3.466926</v>
          </cell>
          <cell r="O53">
            <v>3.446984</v>
          </cell>
          <cell r="P53">
            <v>3.4298229999999998</v>
          </cell>
          <cell r="Q53">
            <v>3.415997</v>
          </cell>
          <cell r="R53">
            <v>3.4029430000000001</v>
          </cell>
          <cell r="S53">
            <v>3.389243</v>
          </cell>
          <cell r="T53">
            <v>3.3760289999999999</v>
          </cell>
          <cell r="U53">
            <v>3.3630749999999998</v>
          </cell>
          <cell r="V53">
            <v>3.351731</v>
          </cell>
          <cell r="W53">
            <v>3.3406699999999998</v>
          </cell>
          <cell r="X53">
            <v>3.3299270000000001</v>
          </cell>
          <cell r="Y53">
            <v>3.3191679999999999</v>
          </cell>
          <cell r="Z53">
            <v>3.3091590000000002</v>
          </cell>
          <cell r="AA53">
            <v>3.2983549999999999</v>
          </cell>
          <cell r="AB53">
            <v>3.2871929999999998</v>
          </cell>
          <cell r="AC53">
            <v>3.2752669999999999</v>
          </cell>
          <cell r="AD53">
            <v>3.263074</v>
          </cell>
          <cell r="AE53">
            <v>3.2500589999999998</v>
          </cell>
          <cell r="AF53">
            <v>3.2369270000000001</v>
          </cell>
          <cell r="AG53">
            <v>-3.4870000000000001E-3</v>
          </cell>
        </row>
        <row r="54">
          <cell r="A54" t="str">
            <v>RKI000:ga_SpaceCooling</v>
          </cell>
          <cell r="C54">
            <v>5.6049000000000002E-2</v>
          </cell>
          <cell r="D54">
            <v>5.2453E-2</v>
          </cell>
          <cell r="E54">
            <v>5.9924999999999999E-2</v>
          </cell>
          <cell r="F54">
            <v>5.9984999999999997E-2</v>
          </cell>
          <cell r="G54">
            <v>6.0037E-2</v>
          </cell>
          <cell r="H54">
            <v>6.0027999999999998E-2</v>
          </cell>
          <cell r="I54">
            <v>5.9912E-2</v>
          </cell>
          <cell r="J54">
            <v>5.9756999999999998E-2</v>
          </cell>
          <cell r="K54">
            <v>5.9537E-2</v>
          </cell>
          <cell r="L54">
            <v>5.9338000000000002E-2</v>
          </cell>
          <cell r="M54">
            <v>5.9082000000000003E-2</v>
          </cell>
          <cell r="N54">
            <v>5.8825000000000002E-2</v>
          </cell>
          <cell r="O54">
            <v>5.8603000000000002E-2</v>
          </cell>
          <cell r="P54">
            <v>5.8427E-2</v>
          </cell>
          <cell r="Q54">
            <v>5.8363999999999999E-2</v>
          </cell>
          <cell r="R54">
            <v>5.8411999999999999E-2</v>
          </cell>
          <cell r="S54">
            <v>5.858E-2</v>
          </cell>
          <cell r="T54">
            <v>5.8770999999999997E-2</v>
          </cell>
          <cell r="U54">
            <v>5.8985999999999997E-2</v>
          </cell>
          <cell r="V54">
            <v>5.9185000000000001E-2</v>
          </cell>
          <cell r="W54">
            <v>5.9393000000000001E-2</v>
          </cell>
          <cell r="X54">
            <v>5.9610000000000003E-2</v>
          </cell>
          <cell r="Y54">
            <v>5.9812999999999998E-2</v>
          </cell>
          <cell r="Z54">
            <v>6.0042999999999999E-2</v>
          </cell>
          <cell r="AA54">
            <v>6.0268000000000002E-2</v>
          </cell>
          <cell r="AB54">
            <v>6.0482000000000001E-2</v>
          </cell>
          <cell r="AC54">
            <v>6.0715999999999999E-2</v>
          </cell>
          <cell r="AD54">
            <v>6.0954000000000001E-2</v>
          </cell>
          <cell r="AE54">
            <v>6.1190000000000001E-2</v>
          </cell>
          <cell r="AF54">
            <v>6.1409999999999999E-2</v>
          </cell>
          <cell r="AG54">
            <v>3.1549999999999998E-3</v>
          </cell>
        </row>
        <row r="55">
          <cell r="A55" t="str">
            <v>RKI000:ga_WaterHeating</v>
          </cell>
          <cell r="C55">
            <v>0.99534999999999996</v>
          </cell>
          <cell r="D55">
            <v>0.99401099999999998</v>
          </cell>
          <cell r="E55">
            <v>0.99949100000000002</v>
          </cell>
          <cell r="F55">
            <v>1.0114860000000001</v>
          </cell>
          <cell r="G55">
            <v>1.0253779999999999</v>
          </cell>
          <cell r="H55">
            <v>1.038697</v>
          </cell>
          <cell r="I55">
            <v>1.051086</v>
          </cell>
          <cell r="J55">
            <v>1.0618799999999999</v>
          </cell>
          <cell r="K55">
            <v>1.0715520000000001</v>
          </cell>
          <cell r="L55">
            <v>1.0816730000000001</v>
          </cell>
          <cell r="M55">
            <v>1.088241</v>
          </cell>
          <cell r="N55">
            <v>1.0956429999999999</v>
          </cell>
          <cell r="O55">
            <v>1.102924</v>
          </cell>
          <cell r="P55">
            <v>1.1108769999999999</v>
          </cell>
          <cell r="Q55">
            <v>1.1193439999999999</v>
          </cell>
          <cell r="R55">
            <v>1.1274770000000001</v>
          </cell>
          <cell r="S55">
            <v>1.1346259999999999</v>
          </cell>
          <cell r="T55">
            <v>1.1410450000000001</v>
          </cell>
          <cell r="U55">
            <v>1.147076</v>
          </cell>
          <cell r="V55">
            <v>1.153043</v>
          </cell>
          <cell r="W55">
            <v>1.1587890000000001</v>
          </cell>
          <cell r="X55">
            <v>1.164606</v>
          </cell>
          <cell r="Y55">
            <v>1.1705859999999999</v>
          </cell>
          <cell r="Z55">
            <v>1.1769430000000001</v>
          </cell>
          <cell r="AA55">
            <v>1.1834880000000001</v>
          </cell>
          <cell r="AB55">
            <v>1.190215</v>
          </cell>
          <cell r="AC55">
            <v>1.1969810000000001</v>
          </cell>
          <cell r="AD55">
            <v>1.203978</v>
          </cell>
          <cell r="AE55">
            <v>1.2108719999999999</v>
          </cell>
          <cell r="AF55">
            <v>1.217773</v>
          </cell>
          <cell r="AG55">
            <v>6.979E-3</v>
          </cell>
        </row>
        <row r="56">
          <cell r="A56" t="str">
            <v>RKI000:ga_Cooking</v>
          </cell>
          <cell r="C56">
            <v>0.103447</v>
          </cell>
          <cell r="D56">
            <v>0.10367999999999999</v>
          </cell>
          <cell r="E56">
            <v>0.103879</v>
          </cell>
          <cell r="F56">
            <v>0.104091</v>
          </cell>
          <cell r="G56">
            <v>0.104312</v>
          </cell>
          <cell r="H56">
            <v>0.10451000000000001</v>
          </cell>
          <cell r="I56">
            <v>0.104675</v>
          </cell>
          <cell r="J56">
            <v>0.104854</v>
          </cell>
          <cell r="K56">
            <v>0.105111</v>
          </cell>
          <cell r="L56">
            <v>0.105444</v>
          </cell>
          <cell r="M56">
            <v>0.10585</v>
          </cell>
          <cell r="N56">
            <v>0.106352</v>
          </cell>
          <cell r="O56">
            <v>0.106958</v>
          </cell>
          <cell r="P56">
            <v>0.107615</v>
          </cell>
          <cell r="Q56">
            <v>0.108332</v>
          </cell>
          <cell r="R56">
            <v>0.109096</v>
          </cell>
          <cell r="S56">
            <v>0.109904</v>
          </cell>
          <cell r="T56">
            <v>0.110734</v>
          </cell>
          <cell r="U56">
            <v>0.111586</v>
          </cell>
          <cell r="V56">
            <v>0.112469</v>
          </cell>
          <cell r="W56">
            <v>0.11337700000000001</v>
          </cell>
          <cell r="X56">
            <v>0.114303</v>
          </cell>
          <cell r="Y56">
            <v>0.115256</v>
          </cell>
          <cell r="Z56">
            <v>0.116234</v>
          </cell>
          <cell r="AA56">
            <v>0.11723600000000001</v>
          </cell>
          <cell r="AB56">
            <v>0.118252</v>
          </cell>
          <cell r="AC56">
            <v>0.119269</v>
          </cell>
          <cell r="AD56">
            <v>0.120278</v>
          </cell>
          <cell r="AE56">
            <v>0.12127</v>
          </cell>
          <cell r="AF56">
            <v>0.122241</v>
          </cell>
          <cell r="AG56">
            <v>5.7730000000000004E-3</v>
          </cell>
        </row>
        <row r="57">
          <cell r="A57" t="str">
            <v>RKI000:ga_ClothesDryers</v>
          </cell>
          <cell r="C57">
            <v>3.9681000000000001E-2</v>
          </cell>
          <cell r="D57">
            <v>4.0011999999999999E-2</v>
          </cell>
          <cell r="E57">
            <v>4.0605000000000002E-2</v>
          </cell>
          <cell r="F57">
            <v>4.1438999999999997E-2</v>
          </cell>
          <cell r="G57">
            <v>4.2341999999999998E-2</v>
          </cell>
          <cell r="H57">
            <v>4.3222999999999998E-2</v>
          </cell>
          <cell r="I57">
            <v>4.4084999999999999E-2</v>
          </cell>
          <cell r="J57">
            <v>4.4838999999999997E-2</v>
          </cell>
          <cell r="K57">
            <v>4.5510000000000002E-2</v>
          </cell>
          <cell r="L57">
            <v>4.6172999999999999E-2</v>
          </cell>
          <cell r="M57">
            <v>4.6711999999999997E-2</v>
          </cell>
          <cell r="N57">
            <v>4.7306000000000001E-2</v>
          </cell>
          <cell r="O57">
            <v>4.7912000000000003E-2</v>
          </cell>
          <cell r="P57">
            <v>4.8562000000000001E-2</v>
          </cell>
          <cell r="Q57">
            <v>4.9237999999999997E-2</v>
          </cell>
          <cell r="R57">
            <v>4.9904999999999998E-2</v>
          </cell>
          <cell r="S57">
            <v>5.0573E-2</v>
          </cell>
          <cell r="T57">
            <v>5.1251999999999999E-2</v>
          </cell>
          <cell r="U57">
            <v>5.1944999999999998E-2</v>
          </cell>
          <cell r="V57">
            <v>5.2658999999999997E-2</v>
          </cell>
          <cell r="W57">
            <v>5.3379999999999997E-2</v>
          </cell>
          <cell r="X57">
            <v>5.4114000000000002E-2</v>
          </cell>
          <cell r="Y57">
            <v>5.4852999999999999E-2</v>
          </cell>
          <cell r="Z57">
            <v>5.5599000000000003E-2</v>
          </cell>
          <cell r="AA57">
            <v>5.6336999999999998E-2</v>
          </cell>
          <cell r="AB57">
            <v>5.7065999999999999E-2</v>
          </cell>
          <cell r="AC57">
            <v>5.7780999999999999E-2</v>
          </cell>
          <cell r="AD57">
            <v>5.8494999999999998E-2</v>
          </cell>
          <cell r="AE57">
            <v>5.9193999999999997E-2</v>
          </cell>
          <cell r="AF57">
            <v>5.9887999999999997E-2</v>
          </cell>
          <cell r="AG57">
            <v>1.4293999999999999E-2</v>
          </cell>
        </row>
        <row r="58">
          <cell r="A58" t="str">
            <v>RKI000:ga_OtherNatGas</v>
          </cell>
          <cell r="C58">
            <v>0.230883</v>
          </cell>
          <cell r="D58">
            <v>0.229241</v>
          </cell>
          <cell r="E58">
            <v>0.228655</v>
          </cell>
          <cell r="F58">
            <v>0.22922899999999999</v>
          </cell>
          <cell r="G58">
            <v>0.23011999999999999</v>
          </cell>
          <cell r="H58">
            <v>0.23082</v>
          </cell>
          <cell r="I58">
            <v>0.231266</v>
          </cell>
          <cell r="J58">
            <v>0.23114599999999999</v>
          </cell>
          <cell r="K58">
            <v>0.23056499999999999</v>
          </cell>
          <cell r="L58">
            <v>0.22992599999999999</v>
          </cell>
          <cell r="M58">
            <v>0.228599</v>
          </cell>
          <cell r="N58">
            <v>0.22758800000000001</v>
          </cell>
          <cell r="O58">
            <v>0.22672200000000001</v>
          </cell>
          <cell r="P58">
            <v>0.22616800000000001</v>
          </cell>
          <cell r="Q58">
            <v>0.22581699999999999</v>
          </cell>
          <cell r="R58">
            <v>0.22553500000000001</v>
          </cell>
          <cell r="S58">
            <v>0.225193</v>
          </cell>
          <cell r="T58">
            <v>0.22483700000000001</v>
          </cell>
          <cell r="U58">
            <v>0.22447700000000001</v>
          </cell>
          <cell r="V58">
            <v>0.224134</v>
          </cell>
          <cell r="W58">
            <v>0.22378500000000001</v>
          </cell>
          <cell r="X58">
            <v>0.22347500000000001</v>
          </cell>
          <cell r="Y58">
            <v>0.22318499999999999</v>
          </cell>
          <cell r="Z58">
            <v>0.22292899999999999</v>
          </cell>
          <cell r="AA58">
            <v>0.22264800000000001</v>
          </cell>
          <cell r="AB58">
            <v>0.222353</v>
          </cell>
          <cell r="AC58">
            <v>0.22204199999999999</v>
          </cell>
          <cell r="AD58">
            <v>0.22175600000000001</v>
          </cell>
          <cell r="AE58">
            <v>0.221447</v>
          </cell>
          <cell r="AF58">
            <v>0.22114500000000001</v>
          </cell>
          <cell r="AG58">
            <v>-1.485E-3</v>
          </cell>
        </row>
        <row r="59">
          <cell r="A59" t="str">
            <v>RKI000:ga_DeliveredEner</v>
          </cell>
          <cell r="C59">
            <v>5.0073759999999998</v>
          </cell>
          <cell r="D59">
            <v>5.0701960000000001</v>
          </cell>
          <cell r="E59">
            <v>5.006418</v>
          </cell>
          <cell r="F59">
            <v>5.0257100000000001</v>
          </cell>
          <cell r="G59">
            <v>5.0462069999999999</v>
          </cell>
          <cell r="H59">
            <v>5.0568770000000001</v>
          </cell>
          <cell r="I59">
            <v>5.0596949999999996</v>
          </cell>
          <cell r="J59">
            <v>5.0545609999999996</v>
          </cell>
          <cell r="K59">
            <v>5.0432160000000001</v>
          </cell>
          <cell r="L59">
            <v>5.0329839999999999</v>
          </cell>
          <cell r="M59">
            <v>5.0154139999999998</v>
          </cell>
          <cell r="N59">
            <v>5.0026409999999997</v>
          </cell>
          <cell r="O59">
            <v>4.9901039999999997</v>
          </cell>
          <cell r="P59">
            <v>4.9814720000000001</v>
          </cell>
          <cell r="Q59">
            <v>4.977093</v>
          </cell>
          <cell r="R59">
            <v>4.9733669999999996</v>
          </cell>
          <cell r="S59">
            <v>4.9681170000000003</v>
          </cell>
          <cell r="T59">
            <v>4.9626669999999997</v>
          </cell>
          <cell r="U59">
            <v>4.9571440000000004</v>
          </cell>
          <cell r="V59">
            <v>4.9532210000000001</v>
          </cell>
          <cell r="W59">
            <v>4.9493939999999998</v>
          </cell>
          <cell r="X59">
            <v>4.9460360000000003</v>
          </cell>
          <cell r="Y59">
            <v>4.9428619999999999</v>
          </cell>
          <cell r="Z59">
            <v>4.9409070000000002</v>
          </cell>
          <cell r="AA59">
            <v>4.9383319999999999</v>
          </cell>
          <cell r="AB59">
            <v>4.9355609999999999</v>
          </cell>
          <cell r="AC59">
            <v>4.9320570000000004</v>
          </cell>
          <cell r="AD59">
            <v>4.9285350000000001</v>
          </cell>
          <cell r="AE59">
            <v>4.9240320000000004</v>
          </cell>
          <cell r="AF59">
            <v>4.9193829999999998</v>
          </cell>
          <cell r="AG59">
            <v>-6.11E-4</v>
          </cell>
        </row>
        <row r="62">
          <cell r="A62" t="str">
            <v>RKI000:ha_SpaceHeating</v>
          </cell>
          <cell r="C62">
            <v>0.36505799999999999</v>
          </cell>
          <cell r="D62">
            <v>0.38912400000000003</v>
          </cell>
          <cell r="E62">
            <v>0.36383399999999999</v>
          </cell>
          <cell r="F62">
            <v>0.35516500000000001</v>
          </cell>
          <cell r="G62">
            <v>0.34659699999999999</v>
          </cell>
          <cell r="H62">
            <v>0.33831800000000001</v>
          </cell>
          <cell r="I62">
            <v>0.33052199999999998</v>
          </cell>
          <cell r="J62">
            <v>0.32349</v>
          </cell>
          <cell r="K62">
            <v>0.31716</v>
          </cell>
          <cell r="L62">
            <v>0.31141000000000002</v>
          </cell>
          <cell r="M62">
            <v>0.30567699999999998</v>
          </cell>
          <cell r="N62">
            <v>0.30012699999999998</v>
          </cell>
          <cell r="O62">
            <v>0.29481000000000002</v>
          </cell>
          <cell r="P62">
            <v>0.28976200000000002</v>
          </cell>
          <cell r="Q62">
            <v>0.284829</v>
          </cell>
          <cell r="R62">
            <v>0.27995399999999998</v>
          </cell>
          <cell r="S62">
            <v>0.27509099999999997</v>
          </cell>
          <cell r="T62">
            <v>0.270426</v>
          </cell>
          <cell r="U62">
            <v>0.26594600000000002</v>
          </cell>
          <cell r="V62">
            <v>0.26158300000000001</v>
          </cell>
          <cell r="W62">
            <v>0.25731900000000002</v>
          </cell>
          <cell r="X62">
            <v>0.25317899999999999</v>
          </cell>
          <cell r="Y62">
            <v>0.24889</v>
          </cell>
          <cell r="Z62">
            <v>0.24448800000000001</v>
          </cell>
          <cell r="AA62">
            <v>0.240177</v>
          </cell>
          <cell r="AB62">
            <v>0.235878</v>
          </cell>
          <cell r="AC62">
            <v>0.23169600000000001</v>
          </cell>
          <cell r="AD62">
            <v>0.22764699999999999</v>
          </cell>
          <cell r="AE62">
            <v>0.22364600000000001</v>
          </cell>
          <cell r="AF62">
            <v>0.21970000000000001</v>
          </cell>
          <cell r="AG62">
            <v>-1.7357999999999998E-2</v>
          </cell>
        </row>
        <row r="63">
          <cell r="A63" t="str">
            <v>RKI000:ha_WaterHeating</v>
          </cell>
          <cell r="C63">
            <v>4.6672999999999999E-2</v>
          </cell>
          <cell r="D63">
            <v>4.4492999999999998E-2</v>
          </cell>
          <cell r="E63">
            <v>4.2604999999999997E-2</v>
          </cell>
          <cell r="F63">
            <v>4.0875000000000002E-2</v>
          </cell>
          <cell r="G63">
            <v>3.9349000000000002E-2</v>
          </cell>
          <cell r="H63">
            <v>3.8025999999999997E-2</v>
          </cell>
          <cell r="I63">
            <v>3.6917999999999999E-2</v>
          </cell>
          <cell r="J63">
            <v>3.6053000000000002E-2</v>
          </cell>
          <cell r="K63">
            <v>3.5425999999999999E-2</v>
          </cell>
          <cell r="L63">
            <v>3.5022999999999999E-2</v>
          </cell>
          <cell r="M63">
            <v>3.4551999999999999E-2</v>
          </cell>
          <cell r="N63">
            <v>3.4051999999999999E-2</v>
          </cell>
          <cell r="O63">
            <v>3.3538999999999999E-2</v>
          </cell>
          <cell r="P63">
            <v>3.3027000000000001E-2</v>
          </cell>
          <cell r="Q63">
            <v>3.2501000000000002E-2</v>
          </cell>
          <cell r="R63">
            <v>3.1958E-2</v>
          </cell>
          <cell r="S63">
            <v>3.1397000000000001E-2</v>
          </cell>
          <cell r="T63">
            <v>3.0838000000000001E-2</v>
          </cell>
          <cell r="U63">
            <v>3.0301999999999999E-2</v>
          </cell>
          <cell r="V63">
            <v>2.9769E-2</v>
          </cell>
          <cell r="W63">
            <v>2.9255E-2</v>
          </cell>
          <cell r="X63">
            <v>2.8773E-2</v>
          </cell>
          <cell r="Y63">
            <v>2.8302000000000001E-2</v>
          </cell>
          <cell r="Z63">
            <v>2.7838000000000002E-2</v>
          </cell>
          <cell r="AA63">
            <v>2.7401999999999999E-2</v>
          </cell>
          <cell r="AB63">
            <v>2.6984999999999999E-2</v>
          </cell>
          <cell r="AC63">
            <v>2.6596000000000002E-2</v>
          </cell>
          <cell r="AD63">
            <v>2.6238000000000001E-2</v>
          </cell>
          <cell r="AE63">
            <v>2.5897E-2</v>
          </cell>
          <cell r="AF63">
            <v>2.5566999999999999E-2</v>
          </cell>
          <cell r="AG63">
            <v>-2.0541E-2</v>
          </cell>
        </row>
        <row r="64">
          <cell r="A64" t="str">
            <v>RKI000:Other_ha_ha</v>
          </cell>
          <cell r="C64">
            <v>7.8150000000000008E-3</v>
          </cell>
          <cell r="D64">
            <v>7.7609999999999997E-3</v>
          </cell>
          <cell r="E64">
            <v>7.7210000000000004E-3</v>
          </cell>
          <cell r="F64">
            <v>7.672E-3</v>
          </cell>
          <cell r="G64">
            <v>7.6210000000000002E-3</v>
          </cell>
          <cell r="H64">
            <v>7.5729999999999999E-3</v>
          </cell>
          <cell r="I64">
            <v>7.5290000000000001E-3</v>
          </cell>
          <cell r="J64">
            <v>7.4949999999999999E-3</v>
          </cell>
          <cell r="K64">
            <v>7.4679999999999998E-3</v>
          </cell>
          <cell r="L64">
            <v>7.45E-3</v>
          </cell>
          <cell r="M64">
            <v>7.4269999999999996E-3</v>
          </cell>
          <cell r="N64">
            <v>7.4050000000000001E-3</v>
          </cell>
          <cell r="O64">
            <v>7.3839999999999999E-3</v>
          </cell>
          <cell r="P64">
            <v>7.3660000000000002E-3</v>
          </cell>
          <cell r="Q64">
            <v>7.3480000000000004E-3</v>
          </cell>
          <cell r="R64">
            <v>7.3280000000000003E-3</v>
          </cell>
          <cell r="S64">
            <v>7.3049999999999999E-3</v>
          </cell>
          <cell r="T64">
            <v>7.2830000000000004E-3</v>
          </cell>
          <cell r="U64">
            <v>7.2649999999999998E-3</v>
          </cell>
          <cell r="V64">
            <v>7.2439999999999996E-3</v>
          </cell>
          <cell r="W64">
            <v>7.2249999999999997E-3</v>
          </cell>
          <cell r="X64">
            <v>7.208E-3</v>
          </cell>
          <cell r="Y64">
            <v>7.1890000000000001E-3</v>
          </cell>
          <cell r="Z64">
            <v>7.1669999999999998E-3</v>
          </cell>
          <cell r="AA64">
            <v>7.1459999999999996E-3</v>
          </cell>
          <cell r="AB64">
            <v>7.1260000000000004E-3</v>
          </cell>
          <cell r="AC64">
            <v>7.1089999999999999E-3</v>
          </cell>
          <cell r="AD64">
            <v>7.0949999999999997E-3</v>
          </cell>
          <cell r="AE64">
            <v>7.084E-3</v>
          </cell>
          <cell r="AF64">
            <v>7.0730000000000003E-3</v>
          </cell>
          <cell r="AG64">
            <v>-3.4329999999999999E-3</v>
          </cell>
        </row>
        <row r="65">
          <cell r="A65" t="str">
            <v>RKI000:ha_DeliveredEner</v>
          </cell>
          <cell r="C65">
            <v>0.41954599999999997</v>
          </cell>
          <cell r="D65">
            <v>0.44137799999999999</v>
          </cell>
          <cell r="E65">
            <v>0.414161</v>
          </cell>
          <cell r="F65">
            <v>0.40371299999999999</v>
          </cell>
          <cell r="G65">
            <v>0.39356799999999997</v>
          </cell>
          <cell r="H65">
            <v>0.38391700000000001</v>
          </cell>
          <cell r="I65">
            <v>0.374969</v>
          </cell>
          <cell r="J65">
            <v>0.367037</v>
          </cell>
          <cell r="K65">
            <v>0.36005500000000001</v>
          </cell>
          <cell r="L65">
            <v>0.353883</v>
          </cell>
          <cell r="M65">
            <v>0.34765600000000002</v>
          </cell>
          <cell r="N65">
            <v>0.34158300000000003</v>
          </cell>
          <cell r="O65">
            <v>0.335733</v>
          </cell>
          <cell r="P65">
            <v>0.330154</v>
          </cell>
          <cell r="Q65">
            <v>0.32467800000000002</v>
          </cell>
          <cell r="R65">
            <v>0.31924000000000002</v>
          </cell>
          <cell r="S65">
            <v>0.31379299999999999</v>
          </cell>
          <cell r="T65">
            <v>0.30854700000000002</v>
          </cell>
          <cell r="U65">
            <v>0.303512</v>
          </cell>
          <cell r="V65">
            <v>0.29859599999999997</v>
          </cell>
          <cell r="W65">
            <v>0.29379899999999998</v>
          </cell>
          <cell r="X65">
            <v>0.289161</v>
          </cell>
          <cell r="Y65">
            <v>0.28438099999999999</v>
          </cell>
          <cell r="Z65">
            <v>0.27949299999999999</v>
          </cell>
          <cell r="AA65">
            <v>0.274725</v>
          </cell>
          <cell r="AB65">
            <v>0.26998899999999998</v>
          </cell>
          <cell r="AC65">
            <v>0.265401</v>
          </cell>
          <cell r="AD65">
            <v>0.26097999999999999</v>
          </cell>
          <cell r="AE65">
            <v>0.25662699999999999</v>
          </cell>
          <cell r="AF65">
            <v>0.252357</v>
          </cell>
          <cell r="AG65">
            <v>-1.7375999999999999E-2</v>
          </cell>
        </row>
        <row r="68">
          <cell r="A68" t="str">
            <v>RKI000:ia_SpaceHeating</v>
          </cell>
          <cell r="C68">
            <v>0.32519300000000001</v>
          </cell>
          <cell r="D68">
            <v>0.33094699999999999</v>
          </cell>
          <cell r="E68">
            <v>0.31385000000000002</v>
          </cell>
          <cell r="F68">
            <v>0.31026799999999999</v>
          </cell>
          <cell r="G68">
            <v>0.30719200000000002</v>
          </cell>
          <cell r="H68">
            <v>0.30394500000000002</v>
          </cell>
          <cell r="I68">
            <v>0.30044300000000002</v>
          </cell>
          <cell r="J68">
            <v>0.29669499999999999</v>
          </cell>
          <cell r="K68">
            <v>0.29288700000000001</v>
          </cell>
          <cell r="L68">
            <v>0.28916700000000001</v>
          </cell>
          <cell r="M68">
            <v>0.28548800000000002</v>
          </cell>
          <cell r="N68">
            <v>0.28202899999999997</v>
          </cell>
          <cell r="O68">
            <v>0.27876000000000001</v>
          </cell>
          <cell r="P68">
            <v>0.27576200000000001</v>
          </cell>
          <cell r="Q68">
            <v>0.273007</v>
          </cell>
          <cell r="R68">
            <v>0.27041399999999999</v>
          </cell>
          <cell r="S68">
            <v>0.26789000000000002</v>
          </cell>
          <cell r="T68">
            <v>0.26546199999999998</v>
          </cell>
          <cell r="U68">
            <v>0.26311499999999999</v>
          </cell>
          <cell r="V68">
            <v>0.26084299999999999</v>
          </cell>
          <cell r="W68">
            <v>0.25861200000000001</v>
          </cell>
          <cell r="X68">
            <v>0.25643899999999997</v>
          </cell>
          <cell r="Y68">
            <v>0.25426799999999999</v>
          </cell>
          <cell r="Z68">
            <v>0.252079</v>
          </cell>
          <cell r="AA68">
            <v>0.24992500000000001</v>
          </cell>
          <cell r="AB68">
            <v>0.247812</v>
          </cell>
          <cell r="AC68">
            <v>0.245752</v>
          </cell>
          <cell r="AD68">
            <v>0.24373600000000001</v>
          </cell>
          <cell r="AE68">
            <v>0.241789</v>
          </cell>
          <cell r="AF68">
            <v>0.239929</v>
          </cell>
          <cell r="AG68">
            <v>-1.0430999999999999E-2</v>
          </cell>
        </row>
        <row r="69">
          <cell r="A69" t="str">
            <v>RKI000:ia_WaterHeating</v>
          </cell>
          <cell r="C69">
            <v>6.3190999999999997E-2</v>
          </cell>
          <cell r="D69">
            <v>6.0519999999999997E-2</v>
          </cell>
          <cell r="E69">
            <v>5.8376999999999998E-2</v>
          </cell>
          <cell r="F69">
            <v>5.6762E-2</v>
          </cell>
          <cell r="G69">
            <v>5.5440000000000003E-2</v>
          </cell>
          <cell r="H69">
            <v>5.4253000000000003E-2</v>
          </cell>
          <cell r="I69">
            <v>5.3148000000000001E-2</v>
          </cell>
          <cell r="J69">
            <v>5.212E-2</v>
          </cell>
          <cell r="K69">
            <v>5.1226000000000001E-2</v>
          </cell>
          <cell r="L69">
            <v>5.0488999999999999E-2</v>
          </cell>
          <cell r="M69">
            <v>4.9620999999999998E-2</v>
          </cell>
          <cell r="N69">
            <v>4.8719999999999999E-2</v>
          </cell>
          <cell r="O69">
            <v>4.7799000000000001E-2</v>
          </cell>
          <cell r="P69">
            <v>4.6883000000000001E-2</v>
          </cell>
          <cell r="Q69">
            <v>4.5977999999999998E-2</v>
          </cell>
          <cell r="R69">
            <v>4.5081999999999997E-2</v>
          </cell>
          <cell r="S69">
            <v>4.4191000000000001E-2</v>
          </cell>
          <cell r="T69">
            <v>4.3312000000000003E-2</v>
          </cell>
          <cell r="U69">
            <v>4.2467999999999999E-2</v>
          </cell>
          <cell r="V69">
            <v>4.1653999999999997E-2</v>
          </cell>
          <cell r="W69">
            <v>4.0875000000000002E-2</v>
          </cell>
          <cell r="X69">
            <v>4.0150999999999999E-2</v>
          </cell>
          <cell r="Y69">
            <v>3.9475999999999997E-2</v>
          </cell>
          <cell r="Z69">
            <v>3.8841000000000001E-2</v>
          </cell>
          <cell r="AA69">
            <v>3.8259000000000001E-2</v>
          </cell>
          <cell r="AB69">
            <v>3.7724000000000001E-2</v>
          </cell>
          <cell r="AC69">
            <v>3.7227000000000003E-2</v>
          </cell>
          <cell r="AD69">
            <v>3.6762000000000003E-2</v>
          </cell>
          <cell r="AE69">
            <v>3.6332999999999997E-2</v>
          </cell>
          <cell r="AF69">
            <v>3.5933E-2</v>
          </cell>
          <cell r="AG69">
            <v>-1.9278E-2</v>
          </cell>
        </row>
        <row r="70">
          <cell r="A70" t="str">
            <v>RKI000:ia_Cooking</v>
          </cell>
          <cell r="C70">
            <v>1.6975000000000001E-2</v>
          </cell>
          <cell r="D70">
            <v>1.6809000000000001E-2</v>
          </cell>
          <cell r="E70">
            <v>1.6632999999999998E-2</v>
          </cell>
          <cell r="F70">
            <v>1.6454E-2</v>
          </cell>
          <cell r="G70">
            <v>1.627E-2</v>
          </cell>
          <cell r="H70">
            <v>1.6074000000000001E-2</v>
          </cell>
          <cell r="I70">
            <v>1.5861E-2</v>
          </cell>
          <cell r="J70">
            <v>1.5637000000000002E-2</v>
          </cell>
          <cell r="K70">
            <v>1.5403999999999999E-2</v>
          </cell>
          <cell r="L70">
            <v>1.5162E-2</v>
          </cell>
          <cell r="M70">
            <v>1.491E-2</v>
          </cell>
          <cell r="N70">
            <v>1.4654E-2</v>
          </cell>
          <cell r="O70">
            <v>1.4437E-2</v>
          </cell>
          <cell r="P70">
            <v>1.4260999999999999E-2</v>
          </cell>
          <cell r="Q70">
            <v>1.4126E-2</v>
          </cell>
          <cell r="R70">
            <v>1.4033E-2</v>
          </cell>
          <cell r="S70">
            <v>1.3982E-2</v>
          </cell>
          <cell r="T70">
            <v>1.3925999999999999E-2</v>
          </cell>
          <cell r="U70">
            <v>1.3864E-2</v>
          </cell>
          <cell r="V70">
            <v>1.3795999999999999E-2</v>
          </cell>
          <cell r="W70">
            <v>1.3723000000000001E-2</v>
          </cell>
          <cell r="X70">
            <v>1.3644999999999999E-2</v>
          </cell>
          <cell r="Y70">
            <v>1.3564E-2</v>
          </cell>
          <cell r="Z70">
            <v>1.3481999999999999E-2</v>
          </cell>
          <cell r="AA70">
            <v>1.3403E-2</v>
          </cell>
          <cell r="AB70">
            <v>1.3327E-2</v>
          </cell>
          <cell r="AC70">
            <v>1.3256E-2</v>
          </cell>
          <cell r="AD70">
            <v>1.319E-2</v>
          </cell>
          <cell r="AE70">
            <v>1.3128000000000001E-2</v>
          </cell>
          <cell r="AF70">
            <v>1.3069000000000001E-2</v>
          </cell>
          <cell r="AG70">
            <v>-8.9759999999999996E-3</v>
          </cell>
        </row>
        <row r="71">
          <cell r="A71" t="str">
            <v>RKI000:ia_OtherUses</v>
          </cell>
          <cell r="C71">
            <v>7.3329000000000005E-2</v>
          </cell>
          <cell r="D71">
            <v>7.4426999999999993E-2</v>
          </cell>
          <cell r="E71">
            <v>7.5826000000000005E-2</v>
          </cell>
          <cell r="F71">
            <v>7.7632999999999994E-2</v>
          </cell>
          <cell r="G71">
            <v>7.9589999999999994E-2</v>
          </cell>
          <cell r="H71">
            <v>8.1514000000000003E-2</v>
          </cell>
          <cell r="I71">
            <v>8.3346000000000003E-2</v>
          </cell>
          <cell r="J71">
            <v>8.5066000000000003E-2</v>
          </cell>
          <cell r="K71">
            <v>8.6749999999999994E-2</v>
          </cell>
          <cell r="L71">
            <v>8.8425000000000004E-2</v>
          </cell>
          <cell r="M71">
            <v>9.0024000000000007E-2</v>
          </cell>
          <cell r="N71">
            <v>9.1666999999999998E-2</v>
          </cell>
          <cell r="O71">
            <v>9.3354000000000006E-2</v>
          </cell>
          <cell r="P71">
            <v>9.5101000000000005E-2</v>
          </cell>
          <cell r="Q71">
            <v>9.6906000000000006E-2</v>
          </cell>
          <cell r="R71">
            <v>9.8744999999999999E-2</v>
          </cell>
          <cell r="S71">
            <v>0.100589</v>
          </cell>
          <cell r="T71">
            <v>0.102439</v>
          </cell>
          <cell r="U71">
            <v>0.104311</v>
          </cell>
          <cell r="V71">
            <v>0.106185</v>
          </cell>
          <cell r="W71">
            <v>0.10806</v>
          </cell>
          <cell r="X71">
            <v>0.10996400000000001</v>
          </cell>
          <cell r="Y71">
            <v>0.111886</v>
          </cell>
          <cell r="Z71">
            <v>0.11380700000000001</v>
          </cell>
          <cell r="AA71">
            <v>0.11576</v>
          </cell>
          <cell r="AB71">
            <v>0.117741</v>
          </cell>
          <cell r="AC71">
            <v>0.119745</v>
          </cell>
          <cell r="AD71">
            <v>0.121766</v>
          </cell>
          <cell r="AE71">
            <v>0.123822</v>
          </cell>
          <cell r="AF71">
            <v>0.125912</v>
          </cell>
          <cell r="AG71">
            <v>1.8817E-2</v>
          </cell>
        </row>
        <row r="72">
          <cell r="A72" t="str">
            <v>RKI000:ia_DeliveredEner</v>
          </cell>
          <cell r="C72">
            <v>0.478688</v>
          </cell>
          <cell r="D72">
            <v>0.48270299999999999</v>
          </cell>
          <cell r="E72">
            <v>0.46468700000000002</v>
          </cell>
          <cell r="F72">
            <v>0.461117</v>
          </cell>
          <cell r="G72">
            <v>0.45849200000000001</v>
          </cell>
          <cell r="H72">
            <v>0.455787</v>
          </cell>
          <cell r="I72">
            <v>0.45279799999999998</v>
          </cell>
          <cell r="J72">
            <v>0.449519</v>
          </cell>
          <cell r="K72">
            <v>0.446268</v>
          </cell>
          <cell r="L72">
            <v>0.44324200000000002</v>
          </cell>
          <cell r="M72">
            <v>0.44004300000000002</v>
          </cell>
          <cell r="N72">
            <v>0.43706899999999999</v>
          </cell>
          <cell r="O72">
            <v>0.43435000000000001</v>
          </cell>
          <cell r="P72">
            <v>0.432006</v>
          </cell>
          <cell r="Q72">
            <v>0.43001699999999998</v>
          </cell>
          <cell r="R72">
            <v>0.42827399999999999</v>
          </cell>
          <cell r="S72">
            <v>0.426653</v>
          </cell>
          <cell r="T72">
            <v>0.42513899999999999</v>
          </cell>
          <cell r="U72">
            <v>0.42375800000000002</v>
          </cell>
          <cell r="V72">
            <v>0.42247800000000002</v>
          </cell>
          <cell r="W72">
            <v>0.421269</v>
          </cell>
          <cell r="X72">
            <v>0.42019899999999999</v>
          </cell>
          <cell r="Y72">
            <v>0.41919400000000001</v>
          </cell>
          <cell r="Z72">
            <v>0.418209</v>
          </cell>
          <cell r="AA72">
            <v>0.417348</v>
          </cell>
          <cell r="AB72">
            <v>0.41660399999999997</v>
          </cell>
          <cell r="AC72">
            <v>0.41597899999999999</v>
          </cell>
          <cell r="AD72">
            <v>0.41545399999999999</v>
          </cell>
          <cell r="AE72">
            <v>0.41507300000000003</v>
          </cell>
          <cell r="AF72">
            <v>0.41484300000000002</v>
          </cell>
          <cell r="AG72">
            <v>-4.9240000000000004E-3</v>
          </cell>
        </row>
        <row r="74">
          <cell r="A74" t="str">
            <v>RKI000:ja_MarketedRenew</v>
          </cell>
          <cell r="C74">
            <v>0.46377800000000002</v>
          </cell>
          <cell r="D74">
            <v>0.48373500000000003</v>
          </cell>
          <cell r="E74">
            <v>0.453515</v>
          </cell>
          <cell r="F74">
            <v>0.45087899999999997</v>
          </cell>
          <cell r="G74">
            <v>0.44873000000000002</v>
          </cell>
          <cell r="H74">
            <v>0.446162</v>
          </cell>
          <cell r="I74">
            <v>0.44251200000000002</v>
          </cell>
          <cell r="J74">
            <v>0.43797000000000003</v>
          </cell>
          <cell r="K74">
            <v>0.43209500000000001</v>
          </cell>
          <cell r="L74">
            <v>0.42460100000000001</v>
          </cell>
          <cell r="M74">
            <v>0.417937</v>
          </cell>
          <cell r="N74">
            <v>0.411333</v>
          </cell>
          <cell r="O74">
            <v>0.40426499999999999</v>
          </cell>
          <cell r="P74">
            <v>0.39680700000000002</v>
          </cell>
          <cell r="Q74">
            <v>0.38940399999999997</v>
          </cell>
          <cell r="R74">
            <v>0.382276</v>
          </cell>
          <cell r="S74">
            <v>0.37601000000000001</v>
          </cell>
          <cell r="T74">
            <v>0.37000699999999997</v>
          </cell>
          <cell r="U74">
            <v>0.36373699999999998</v>
          </cell>
          <cell r="V74">
            <v>0.35793700000000001</v>
          </cell>
          <cell r="W74">
            <v>0.35236699999999999</v>
          </cell>
          <cell r="X74">
            <v>0.34685199999999999</v>
          </cell>
          <cell r="Y74">
            <v>0.34216800000000003</v>
          </cell>
          <cell r="Z74">
            <v>0.33841300000000002</v>
          </cell>
          <cell r="AA74">
            <v>0.33475199999999999</v>
          </cell>
          <cell r="AB74">
            <v>0.33147300000000002</v>
          </cell>
          <cell r="AC74">
            <v>0.32768599999999998</v>
          </cell>
          <cell r="AD74">
            <v>0.32328000000000001</v>
          </cell>
          <cell r="AE74">
            <v>0.318664</v>
          </cell>
          <cell r="AF74">
            <v>0.31390800000000002</v>
          </cell>
          <cell r="AG74">
            <v>-1.3369000000000001E-2</v>
          </cell>
        </row>
      </sheetData>
      <sheetData sheetId="3">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29">
          <cell r="A29" t="str">
            <v>CKI000:ga_SpaceHeating</v>
          </cell>
          <cell r="C29">
            <v>0.113108</v>
          </cell>
          <cell r="D29">
            <v>0.115901</v>
          </cell>
          <cell r="E29">
            <v>0.11478099999999999</v>
          </cell>
          <cell r="F29">
            <v>0.114161</v>
          </cell>
          <cell r="G29">
            <v>0.11368499999999999</v>
          </cell>
          <cell r="H29">
            <v>0.11312800000000001</v>
          </cell>
          <cell r="I29">
            <v>0.112423</v>
          </cell>
          <cell r="J29">
            <v>0.11151899999999999</v>
          </cell>
          <cell r="K29">
            <v>0.110527</v>
          </cell>
          <cell r="L29">
            <v>0.10946500000000001</v>
          </cell>
          <cell r="M29">
            <v>0.108322</v>
          </cell>
          <cell r="N29">
            <v>0.107237</v>
          </cell>
          <cell r="O29">
            <v>0.106139</v>
          </cell>
          <cell r="P29">
            <v>0.10502400000000001</v>
          </cell>
          <cell r="Q29">
            <v>0.10392700000000001</v>
          </cell>
          <cell r="R29">
            <v>0.102731</v>
          </cell>
          <cell r="S29">
            <v>0.101536</v>
          </cell>
          <cell r="T29">
            <v>0.10032000000000001</v>
          </cell>
          <cell r="U29">
            <v>9.9071999999999993E-2</v>
          </cell>
          <cell r="V29">
            <v>9.7779000000000005E-2</v>
          </cell>
          <cell r="W29">
            <v>9.6482999999999999E-2</v>
          </cell>
          <cell r="X29">
            <v>9.5223000000000002E-2</v>
          </cell>
          <cell r="Y29">
            <v>9.393E-2</v>
          </cell>
          <cell r="Z29">
            <v>9.2608999999999997E-2</v>
          </cell>
          <cell r="AA29">
            <v>9.1304999999999997E-2</v>
          </cell>
          <cell r="AB29">
            <v>8.9989E-2</v>
          </cell>
          <cell r="AC29">
            <v>8.8691000000000006E-2</v>
          </cell>
          <cell r="AD29">
            <v>8.7389999999999995E-2</v>
          </cell>
          <cell r="AE29">
            <v>8.6102999999999999E-2</v>
          </cell>
          <cell r="AF29">
            <v>8.4830000000000003E-2</v>
          </cell>
          <cell r="AG29">
            <v>8.3562999999999998E-2</v>
          </cell>
          <cell r="AH29">
            <v>-1.0041E-2</v>
          </cell>
        </row>
        <row r="30">
          <cell r="A30" t="str">
            <v>CKI000:ga_SpaceCooling</v>
          </cell>
          <cell r="C30">
            <v>0.53048399999999996</v>
          </cell>
          <cell r="D30">
            <v>0.49940099999999998</v>
          </cell>
          <cell r="E30">
            <v>0.54127000000000003</v>
          </cell>
          <cell r="F30">
            <v>0.54580099999999998</v>
          </cell>
          <cell r="G30">
            <v>0.55119300000000004</v>
          </cell>
          <cell r="H30">
            <v>0.55642000000000003</v>
          </cell>
          <cell r="I30">
            <v>0.56096599999999996</v>
          </cell>
          <cell r="J30">
            <v>0.56501500000000004</v>
          </cell>
          <cell r="K30">
            <v>0.56886400000000004</v>
          </cell>
          <cell r="L30">
            <v>0.57253799999999999</v>
          </cell>
          <cell r="M30">
            <v>0.57571300000000003</v>
          </cell>
          <cell r="N30">
            <v>0.57973799999999998</v>
          </cell>
          <cell r="O30">
            <v>0.58424699999999996</v>
          </cell>
          <cell r="P30">
            <v>0.589036</v>
          </cell>
          <cell r="Q30">
            <v>0.59434299999999995</v>
          </cell>
          <cell r="R30">
            <v>0.60035700000000003</v>
          </cell>
          <cell r="S30">
            <v>0.60645899999999997</v>
          </cell>
          <cell r="T30">
            <v>0.61268100000000003</v>
          </cell>
          <cell r="U30">
            <v>0.61884399999999995</v>
          </cell>
          <cell r="V30">
            <v>0.62501600000000002</v>
          </cell>
          <cell r="W30">
            <v>0.63111899999999999</v>
          </cell>
          <cell r="X30">
            <v>0.63766900000000004</v>
          </cell>
          <cell r="Y30">
            <v>0.64483199999999996</v>
          </cell>
          <cell r="Z30">
            <v>0.65201200000000004</v>
          </cell>
          <cell r="AA30">
            <v>0.65969199999999995</v>
          </cell>
          <cell r="AB30">
            <v>0.66742400000000002</v>
          </cell>
          <cell r="AC30">
            <v>0.67552199999999996</v>
          </cell>
          <cell r="AD30">
            <v>0.68384199999999995</v>
          </cell>
          <cell r="AE30">
            <v>0.69297200000000003</v>
          </cell>
          <cell r="AF30">
            <v>0.70240400000000003</v>
          </cell>
          <cell r="AG30">
            <v>0.71213800000000005</v>
          </cell>
          <cell r="AH30">
            <v>9.8639999999999995E-3</v>
          </cell>
        </row>
        <row r="31">
          <cell r="A31" t="str">
            <v>CKI000:ga_WaterHeating</v>
          </cell>
          <cell r="C31">
            <v>2.5259E-2</v>
          </cell>
          <cell r="D31">
            <v>2.4811E-2</v>
          </cell>
          <cell r="E31">
            <v>2.4421999999999999E-2</v>
          </cell>
          <cell r="F31">
            <v>2.4157000000000001E-2</v>
          </cell>
          <cell r="G31">
            <v>2.3959000000000001E-2</v>
          </cell>
          <cell r="H31">
            <v>2.3758000000000001E-2</v>
          </cell>
          <cell r="I31">
            <v>2.3536000000000001E-2</v>
          </cell>
          <cell r="J31">
            <v>2.3290000000000002E-2</v>
          </cell>
          <cell r="K31">
            <v>2.3033999999999999E-2</v>
          </cell>
          <cell r="L31">
            <v>2.2773000000000002E-2</v>
          </cell>
          <cell r="M31">
            <v>2.2513999999999999E-2</v>
          </cell>
          <cell r="N31">
            <v>2.2266999999999999E-2</v>
          </cell>
          <cell r="O31">
            <v>2.2034999999999999E-2</v>
          </cell>
          <cell r="P31">
            <v>2.1814E-2</v>
          </cell>
          <cell r="Q31">
            <v>2.1606E-2</v>
          </cell>
          <cell r="R31">
            <v>2.1409999999999998E-2</v>
          </cell>
          <cell r="S31">
            <v>2.1221E-2</v>
          </cell>
          <cell r="T31">
            <v>2.1028999999999999E-2</v>
          </cell>
          <cell r="U31">
            <v>2.0830000000000001E-2</v>
          </cell>
          <cell r="V31">
            <v>2.0631E-2</v>
          </cell>
          <cell r="W31">
            <v>2.0435999999999999E-2</v>
          </cell>
          <cell r="X31">
            <v>2.0261999999999999E-2</v>
          </cell>
          <cell r="Y31">
            <v>2.0094000000000001E-2</v>
          </cell>
          <cell r="Z31">
            <v>1.993E-2</v>
          </cell>
          <cell r="AA31">
            <v>1.9769999999999999E-2</v>
          </cell>
          <cell r="AB31">
            <v>1.9612000000000001E-2</v>
          </cell>
          <cell r="AC31">
            <v>1.9456999999999999E-2</v>
          </cell>
          <cell r="AD31">
            <v>1.9306E-2</v>
          </cell>
          <cell r="AE31">
            <v>1.9164E-2</v>
          </cell>
          <cell r="AF31">
            <v>1.9032E-2</v>
          </cell>
          <cell r="AG31">
            <v>1.89E-2</v>
          </cell>
          <cell r="AH31">
            <v>-9.6200000000000001E-3</v>
          </cell>
        </row>
        <row r="32">
          <cell r="A32" t="str">
            <v>CKI000:ga_Ventilation</v>
          </cell>
          <cell r="C32">
            <v>0.50582700000000003</v>
          </cell>
          <cell r="D32">
            <v>0.501606</v>
          </cell>
          <cell r="E32">
            <v>0.49821599999999999</v>
          </cell>
          <cell r="F32">
            <v>0.49702400000000002</v>
          </cell>
          <cell r="G32">
            <v>0.49727700000000002</v>
          </cell>
          <cell r="H32">
            <v>0.497199</v>
          </cell>
          <cell r="I32">
            <v>0.48862499999999998</v>
          </cell>
          <cell r="J32">
            <v>0.48024600000000001</v>
          </cell>
          <cell r="K32">
            <v>0.472302</v>
          </cell>
          <cell r="L32">
            <v>0.46496799999999999</v>
          </cell>
          <cell r="M32">
            <v>0.45758700000000002</v>
          </cell>
          <cell r="N32">
            <v>0.45099099999999998</v>
          </cell>
          <cell r="O32">
            <v>0.44511499999999998</v>
          </cell>
          <cell r="P32">
            <v>0.43976900000000002</v>
          </cell>
          <cell r="Q32">
            <v>0.43518499999999999</v>
          </cell>
          <cell r="R32">
            <v>0.43122300000000002</v>
          </cell>
          <cell r="S32">
            <v>0.42785899999999999</v>
          </cell>
          <cell r="T32">
            <v>0.42490099999999997</v>
          </cell>
          <cell r="U32">
            <v>0.422213</v>
          </cell>
          <cell r="V32">
            <v>0.41984700000000003</v>
          </cell>
          <cell r="W32">
            <v>0.41677199999999998</v>
          </cell>
          <cell r="X32">
            <v>0.41436699999999999</v>
          </cell>
          <cell r="Y32">
            <v>0.41240500000000002</v>
          </cell>
          <cell r="Z32">
            <v>0.41082099999999999</v>
          </cell>
          <cell r="AA32">
            <v>0.40966599999999997</v>
          </cell>
          <cell r="AB32">
            <v>0.40884999999999999</v>
          </cell>
          <cell r="AC32">
            <v>0.40842000000000001</v>
          </cell>
          <cell r="AD32">
            <v>0.408362</v>
          </cell>
          <cell r="AE32">
            <v>0.408748</v>
          </cell>
          <cell r="AF32">
            <v>0.40959499999999999</v>
          </cell>
          <cell r="AG32">
            <v>0.41073399999999999</v>
          </cell>
          <cell r="AH32">
            <v>-6.9179999999999997E-3</v>
          </cell>
        </row>
        <row r="33">
          <cell r="A33" t="str">
            <v>CKI000:ga_Cooking</v>
          </cell>
          <cell r="C33">
            <v>8.4764999999999993E-2</v>
          </cell>
          <cell r="D33">
            <v>8.4110000000000004E-2</v>
          </cell>
          <cell r="E33">
            <v>8.3668999999999993E-2</v>
          </cell>
          <cell r="F33">
            <v>8.3581000000000003E-2</v>
          </cell>
          <cell r="G33">
            <v>8.3670999999999995E-2</v>
          </cell>
          <cell r="H33">
            <v>8.3723000000000006E-2</v>
          </cell>
          <cell r="I33">
            <v>8.3681000000000005E-2</v>
          </cell>
          <cell r="J33">
            <v>8.3543999999999993E-2</v>
          </cell>
          <cell r="K33">
            <v>8.3345000000000002E-2</v>
          </cell>
          <cell r="L33">
            <v>8.3090999999999998E-2</v>
          </cell>
          <cell r="M33">
            <v>8.2788E-2</v>
          </cell>
          <cell r="N33">
            <v>8.2504999999999995E-2</v>
          </cell>
          <cell r="O33">
            <v>8.2242999999999997E-2</v>
          </cell>
          <cell r="P33">
            <v>8.1995999999999999E-2</v>
          </cell>
          <cell r="Q33">
            <v>8.1770999999999996E-2</v>
          </cell>
          <cell r="R33">
            <v>8.1555000000000002E-2</v>
          </cell>
          <cell r="S33">
            <v>8.133E-2</v>
          </cell>
          <cell r="T33">
            <v>8.1077999999999997E-2</v>
          </cell>
          <cell r="U33">
            <v>8.0789E-2</v>
          </cell>
          <cell r="V33">
            <v>8.0484E-2</v>
          </cell>
          <cell r="W33">
            <v>8.0180000000000001E-2</v>
          </cell>
          <cell r="X33">
            <v>7.9950999999999994E-2</v>
          </cell>
          <cell r="Y33">
            <v>7.9723000000000002E-2</v>
          </cell>
          <cell r="Z33">
            <v>7.9502000000000003E-2</v>
          </cell>
          <cell r="AA33">
            <v>7.9274999999999998E-2</v>
          </cell>
          <cell r="AB33">
            <v>7.9034999999999994E-2</v>
          </cell>
          <cell r="AC33">
            <v>7.8794000000000003E-2</v>
          </cell>
          <cell r="AD33">
            <v>7.8550999999999996E-2</v>
          </cell>
          <cell r="AE33">
            <v>7.8322000000000003E-2</v>
          </cell>
          <cell r="AF33">
            <v>7.8112000000000001E-2</v>
          </cell>
          <cell r="AG33">
            <v>7.7890000000000001E-2</v>
          </cell>
          <cell r="AH33">
            <v>-2.8159999999999999E-3</v>
          </cell>
        </row>
        <row r="34">
          <cell r="A34" t="str">
            <v>CKI000:ga_Lighting</v>
          </cell>
          <cell r="C34">
            <v>0.53477300000000005</v>
          </cell>
          <cell r="D34">
            <v>0.51842600000000005</v>
          </cell>
          <cell r="E34">
            <v>0.50512299999999999</v>
          </cell>
          <cell r="F34">
            <v>0.49513200000000002</v>
          </cell>
          <cell r="G34">
            <v>0.48716599999999999</v>
          </cell>
          <cell r="H34">
            <v>0.480211</v>
          </cell>
          <cell r="I34">
            <v>0.47419899999999998</v>
          </cell>
          <cell r="J34">
            <v>0.46879700000000002</v>
          </cell>
          <cell r="K34">
            <v>0.461557</v>
          </cell>
          <cell r="L34">
            <v>0.45454499999999998</v>
          </cell>
          <cell r="M34">
            <v>0.44033699999999998</v>
          </cell>
          <cell r="N34">
            <v>0.428149</v>
          </cell>
          <cell r="O34">
            <v>0.41752400000000001</v>
          </cell>
          <cell r="P34">
            <v>0.408416</v>
          </cell>
          <cell r="Q34">
            <v>0.40073199999999998</v>
          </cell>
          <cell r="R34">
            <v>0.394175</v>
          </cell>
          <cell r="S34">
            <v>0.38869199999999998</v>
          </cell>
          <cell r="T34">
            <v>0.38391700000000001</v>
          </cell>
          <cell r="U34">
            <v>0.379658</v>
          </cell>
          <cell r="V34">
            <v>0.37587700000000002</v>
          </cell>
          <cell r="W34">
            <v>0.370444</v>
          </cell>
          <cell r="X34">
            <v>0.36624499999999999</v>
          </cell>
          <cell r="Y34">
            <v>0.36268800000000001</v>
          </cell>
          <cell r="Z34">
            <v>0.35947400000000002</v>
          </cell>
          <cell r="AA34">
            <v>0.35683799999999999</v>
          </cell>
          <cell r="AB34">
            <v>0.35471000000000003</v>
          </cell>
          <cell r="AC34">
            <v>0.353074</v>
          </cell>
          <cell r="AD34">
            <v>0.35192200000000001</v>
          </cell>
          <cell r="AE34">
            <v>0.35126499999999999</v>
          </cell>
          <cell r="AF34">
            <v>0.35107500000000003</v>
          </cell>
          <cell r="AG34">
            <v>0.351211</v>
          </cell>
          <cell r="AH34">
            <v>-1.3917000000000001E-2</v>
          </cell>
        </row>
        <row r="35">
          <cell r="A35" t="str">
            <v>CKI000:ga_Refrigeration</v>
          </cell>
          <cell r="C35">
            <v>0.65267500000000001</v>
          </cell>
          <cell r="D35">
            <v>0.64821899999999999</v>
          </cell>
          <cell r="E35">
            <v>0.64407099999999995</v>
          </cell>
          <cell r="F35">
            <v>0.64253700000000002</v>
          </cell>
          <cell r="G35">
            <v>0.64270700000000003</v>
          </cell>
          <cell r="H35">
            <v>0.64365099999999997</v>
          </cell>
          <cell r="I35">
            <v>0.64488599999999996</v>
          </cell>
          <cell r="J35">
            <v>0.64618600000000004</v>
          </cell>
          <cell r="K35">
            <v>0.64755200000000002</v>
          </cell>
          <cell r="L35">
            <v>0.649011</v>
          </cell>
          <cell r="M35">
            <v>0.64871100000000004</v>
          </cell>
          <cell r="N35">
            <v>0.649393</v>
          </cell>
          <cell r="O35">
            <v>0.65064699999999998</v>
          </cell>
          <cell r="P35">
            <v>0.65229899999999996</v>
          </cell>
          <cell r="Q35">
            <v>0.65434400000000004</v>
          </cell>
          <cell r="R35">
            <v>0.65670899999999999</v>
          </cell>
          <cell r="S35">
            <v>0.65926700000000005</v>
          </cell>
          <cell r="T35">
            <v>0.66180799999999995</v>
          </cell>
          <cell r="U35">
            <v>0.66427700000000001</v>
          </cell>
          <cell r="V35">
            <v>0.66683599999999998</v>
          </cell>
          <cell r="W35">
            <v>0.66918900000000003</v>
          </cell>
          <cell r="X35">
            <v>0.67248399999999997</v>
          </cell>
          <cell r="Y35">
            <v>0.67595899999999998</v>
          </cell>
          <cell r="Z35">
            <v>0.67956899999999998</v>
          </cell>
          <cell r="AA35">
            <v>0.68328</v>
          </cell>
          <cell r="AB35">
            <v>0.68710199999999999</v>
          </cell>
          <cell r="AC35">
            <v>0.69105099999999997</v>
          </cell>
          <cell r="AD35">
            <v>0.69503999999999999</v>
          </cell>
          <cell r="AE35">
            <v>0.69916199999999995</v>
          </cell>
          <cell r="AF35">
            <v>0.70339700000000005</v>
          </cell>
          <cell r="AG35">
            <v>0.70757099999999995</v>
          </cell>
          <cell r="AH35">
            <v>2.696E-3</v>
          </cell>
        </row>
        <row r="36">
          <cell r="A36" t="str">
            <v>CKI000:ga_OfficeEquipme</v>
          </cell>
          <cell r="C36">
            <v>0.33015899999999998</v>
          </cell>
          <cell r="D36">
            <v>0.32575500000000002</v>
          </cell>
          <cell r="E36">
            <v>0.32198100000000002</v>
          </cell>
          <cell r="F36">
            <v>0.31943500000000002</v>
          </cell>
          <cell r="G36">
            <v>0.31791799999999998</v>
          </cell>
          <cell r="H36">
            <v>0.31721500000000002</v>
          </cell>
          <cell r="I36">
            <v>0.31684099999999998</v>
          </cell>
          <cell r="J36">
            <v>0.31725399999999998</v>
          </cell>
          <cell r="K36">
            <v>0.31851200000000002</v>
          </cell>
          <cell r="L36">
            <v>0.32017899999999999</v>
          </cell>
          <cell r="M36">
            <v>0.32181300000000002</v>
          </cell>
          <cell r="N36">
            <v>0.32437700000000003</v>
          </cell>
          <cell r="O36">
            <v>0.32749299999999998</v>
          </cell>
          <cell r="P36">
            <v>0.330646</v>
          </cell>
          <cell r="Q36">
            <v>0.33385999999999999</v>
          </cell>
          <cell r="R36">
            <v>0.33760699999999999</v>
          </cell>
          <cell r="S36">
            <v>0.34136899999999998</v>
          </cell>
          <cell r="T36">
            <v>0.34508699999999998</v>
          </cell>
          <cell r="U36">
            <v>0.34877999999999998</v>
          </cell>
          <cell r="V36">
            <v>0.35195799999999999</v>
          </cell>
          <cell r="W36">
            <v>0.355182</v>
          </cell>
          <cell r="X36">
            <v>0.35843700000000001</v>
          </cell>
          <cell r="Y36">
            <v>0.360651</v>
          </cell>
          <cell r="Z36">
            <v>0.362867</v>
          </cell>
          <cell r="AA36">
            <v>0.36398999999999998</v>
          </cell>
          <cell r="AB36">
            <v>0.36454700000000001</v>
          </cell>
          <cell r="AC36">
            <v>0.36452400000000001</v>
          </cell>
          <cell r="AD36">
            <v>0.36388300000000001</v>
          </cell>
          <cell r="AE36">
            <v>0.36150700000000002</v>
          </cell>
          <cell r="AF36">
            <v>0.35849500000000001</v>
          </cell>
          <cell r="AG36">
            <v>0.35363800000000001</v>
          </cell>
          <cell r="AH36">
            <v>2.2929999999999999E-3</v>
          </cell>
        </row>
        <row r="37">
          <cell r="A37" t="str">
            <v>CKI000:ha_OfficeEquipme</v>
          </cell>
          <cell r="C37">
            <v>0.43508599999999997</v>
          </cell>
          <cell r="D37">
            <v>0.45525500000000002</v>
          </cell>
          <cell r="E37">
            <v>0.47462599999999999</v>
          </cell>
          <cell r="F37">
            <v>0.49363299999999999</v>
          </cell>
          <cell r="G37">
            <v>0.51234199999999996</v>
          </cell>
          <cell r="H37">
            <v>0.53010999999999997</v>
          </cell>
          <cell r="I37">
            <v>0.54692700000000005</v>
          </cell>
          <cell r="J37">
            <v>0.56244799999999995</v>
          </cell>
          <cell r="K37">
            <v>0.57694500000000004</v>
          </cell>
          <cell r="L37">
            <v>0.59069700000000003</v>
          </cell>
          <cell r="M37">
            <v>0.60377199999999998</v>
          </cell>
          <cell r="N37">
            <v>0.61621899999999996</v>
          </cell>
          <cell r="O37">
            <v>0.62873000000000001</v>
          </cell>
          <cell r="P37">
            <v>0.64066800000000002</v>
          </cell>
          <cell r="Q37">
            <v>0.65253399999999995</v>
          </cell>
          <cell r="R37">
            <v>0.66425800000000002</v>
          </cell>
          <cell r="S37">
            <v>0.67603000000000002</v>
          </cell>
          <cell r="T37">
            <v>0.68746200000000002</v>
          </cell>
          <cell r="U37">
            <v>0.69917899999999999</v>
          </cell>
          <cell r="V37">
            <v>0.71102399999999999</v>
          </cell>
          <cell r="W37">
            <v>0.72371399999999997</v>
          </cell>
          <cell r="X37">
            <v>0.73691399999999996</v>
          </cell>
          <cell r="Y37">
            <v>0.75090299999999999</v>
          </cell>
          <cell r="Z37">
            <v>0.76567700000000005</v>
          </cell>
          <cell r="AA37">
            <v>0.78152600000000005</v>
          </cell>
          <cell r="AB37">
            <v>0.79853200000000002</v>
          </cell>
          <cell r="AC37">
            <v>0.81672599999999995</v>
          </cell>
          <cell r="AD37">
            <v>0.83667999999999998</v>
          </cell>
          <cell r="AE37">
            <v>0.85823199999999999</v>
          </cell>
          <cell r="AF37">
            <v>0.88141199999999997</v>
          </cell>
          <cell r="AG37">
            <v>0.90680700000000003</v>
          </cell>
          <cell r="AH37">
            <v>2.4781999999999998E-2</v>
          </cell>
        </row>
        <row r="38">
          <cell r="A38" t="str">
            <v>CKI000:ha_OtherUses</v>
          </cell>
          <cell r="C38">
            <v>1.212048</v>
          </cell>
          <cell r="D38">
            <v>1.3228869999999999</v>
          </cell>
          <cell r="E38">
            <v>1.39411</v>
          </cell>
          <cell r="F38">
            <v>1.464612</v>
          </cell>
          <cell r="G38">
            <v>1.536923</v>
          </cell>
          <cell r="H38">
            <v>1.60941</v>
          </cell>
          <cell r="I38">
            <v>1.625645</v>
          </cell>
          <cell r="J38">
            <v>1.643251</v>
          </cell>
          <cell r="K38">
            <v>1.661111</v>
          </cell>
          <cell r="L38">
            <v>1.679179</v>
          </cell>
          <cell r="M38">
            <v>1.6976020000000001</v>
          </cell>
          <cell r="N38">
            <v>1.7165570000000001</v>
          </cell>
          <cell r="O38">
            <v>1.7368950000000001</v>
          </cell>
          <cell r="P38">
            <v>1.7580690000000001</v>
          </cell>
          <cell r="Q38">
            <v>1.780321</v>
          </cell>
          <cell r="R38">
            <v>1.803553</v>
          </cell>
          <cell r="S38">
            <v>1.827615</v>
          </cell>
          <cell r="T38">
            <v>1.8526530000000001</v>
          </cell>
          <cell r="U38">
            <v>1.8784940000000001</v>
          </cell>
          <cell r="V38">
            <v>1.90567</v>
          </cell>
          <cell r="W38">
            <v>1.9344079999999999</v>
          </cell>
          <cell r="X38">
            <v>1.9648099999999999</v>
          </cell>
          <cell r="Y38">
            <v>1.996669</v>
          </cell>
          <cell r="Z38">
            <v>2.0307490000000001</v>
          </cell>
          <cell r="AA38">
            <v>2.0661339999999999</v>
          </cell>
          <cell r="AB38">
            <v>2.1035840000000001</v>
          </cell>
          <cell r="AC38">
            <v>2.142973</v>
          </cell>
          <cell r="AD38">
            <v>2.1843140000000001</v>
          </cell>
          <cell r="AE38">
            <v>2.2280350000000002</v>
          </cell>
          <cell r="AF38">
            <v>2.2741159999999998</v>
          </cell>
          <cell r="AG38">
            <v>2.3226870000000002</v>
          </cell>
          <cell r="AH38">
            <v>2.1916999999999999E-2</v>
          </cell>
        </row>
        <row r="39">
          <cell r="A39" t="str">
            <v>CKI000:ha_ElecSubtotal</v>
          </cell>
          <cell r="C39">
            <v>4.4241840000000003</v>
          </cell>
          <cell r="D39">
            <v>4.4963730000000002</v>
          </cell>
          <cell r="E39">
            <v>4.6022679999999996</v>
          </cell>
          <cell r="F39">
            <v>4.6800730000000001</v>
          </cell>
          <cell r="G39">
            <v>4.7668400000000002</v>
          </cell>
          <cell r="H39">
            <v>4.8548249999999999</v>
          </cell>
          <cell r="I39">
            <v>4.8777280000000003</v>
          </cell>
          <cell r="J39">
            <v>4.9015500000000003</v>
          </cell>
          <cell r="K39">
            <v>4.9237479999999998</v>
          </cell>
          <cell r="L39">
            <v>4.946447</v>
          </cell>
          <cell r="M39">
            <v>4.9591589999999997</v>
          </cell>
          <cell r="N39">
            <v>4.9774320000000003</v>
          </cell>
          <cell r="O39">
            <v>5.0010669999999999</v>
          </cell>
          <cell r="P39">
            <v>5.0277370000000001</v>
          </cell>
          <cell r="Q39">
            <v>5.0586229999999999</v>
          </cell>
          <cell r="R39">
            <v>5.0935790000000001</v>
          </cell>
          <cell r="S39">
            <v>5.1313769999999996</v>
          </cell>
          <cell r="T39">
            <v>5.1709360000000002</v>
          </cell>
          <cell r="U39">
            <v>5.2121360000000001</v>
          </cell>
          <cell r="V39">
            <v>5.2551209999999999</v>
          </cell>
          <cell r="W39">
            <v>5.2979269999999996</v>
          </cell>
          <cell r="X39">
            <v>5.3463609999999999</v>
          </cell>
          <cell r="Y39">
            <v>5.3978539999999997</v>
          </cell>
          <cell r="Z39">
            <v>5.4532100000000003</v>
          </cell>
          <cell r="AA39">
            <v>5.5114770000000002</v>
          </cell>
          <cell r="AB39">
            <v>5.573385</v>
          </cell>
          <cell r="AC39">
            <v>5.6392319999999998</v>
          </cell>
          <cell r="AD39">
            <v>5.7092900000000002</v>
          </cell>
          <cell r="AE39">
            <v>5.7835109999999998</v>
          </cell>
          <cell r="AF39">
            <v>5.8624689999999999</v>
          </cell>
          <cell r="AG39">
            <v>5.945138</v>
          </cell>
          <cell r="AH39">
            <v>9.8980000000000005E-3</v>
          </cell>
        </row>
        <row r="40">
          <cell r="A40" t="str">
            <v>CKI000:ha_OwnGeneration</v>
          </cell>
          <cell r="C40">
            <v>8.8754E-2</v>
          </cell>
          <cell r="D40">
            <v>0.100767</v>
          </cell>
          <cell r="E40">
            <v>0.108803</v>
          </cell>
          <cell r="F40">
            <v>0.11328000000000001</v>
          </cell>
          <cell r="G40">
            <v>0.116855</v>
          </cell>
          <cell r="H40">
            <v>0.12341199999999999</v>
          </cell>
          <cell r="I40">
            <v>0.12740099999999999</v>
          </cell>
          <cell r="J40">
            <v>0.13471</v>
          </cell>
          <cell r="K40">
            <v>0.13939099999999999</v>
          </cell>
          <cell r="L40">
            <v>0.14404900000000001</v>
          </cell>
          <cell r="M40">
            <v>0.148256</v>
          </cell>
          <cell r="N40">
            <v>0.15443200000000001</v>
          </cell>
          <cell r="O40">
            <v>0.15736600000000001</v>
          </cell>
          <cell r="P40">
            <v>0.16201599999999999</v>
          </cell>
          <cell r="Q40">
            <v>0.166467</v>
          </cell>
          <cell r="R40">
            <v>0.17158599999999999</v>
          </cell>
          <cell r="S40">
            <v>0.179007</v>
          </cell>
          <cell r="T40">
            <v>0.183781</v>
          </cell>
          <cell r="U40">
            <v>0.18956300000000001</v>
          </cell>
          <cell r="V40">
            <v>0.19514300000000001</v>
          </cell>
          <cell r="W40">
            <v>0.20108500000000001</v>
          </cell>
          <cell r="X40">
            <v>0.20661299999999999</v>
          </cell>
          <cell r="Y40">
            <v>0.21216699999999999</v>
          </cell>
          <cell r="Z40">
            <v>0.21770999999999999</v>
          </cell>
          <cell r="AA40">
            <v>0.22253400000000001</v>
          </cell>
          <cell r="AB40">
            <v>0.22815199999999999</v>
          </cell>
          <cell r="AC40">
            <v>0.23599400000000001</v>
          </cell>
          <cell r="AD40">
            <v>0.239927</v>
          </cell>
          <cell r="AE40">
            <v>0.24339</v>
          </cell>
          <cell r="AF40">
            <v>0.24571999999999999</v>
          </cell>
          <cell r="AG40">
            <v>0.24898600000000001</v>
          </cell>
          <cell r="AH40">
            <v>3.4981999999999999E-2</v>
          </cell>
        </row>
        <row r="41">
          <cell r="A41" t="str">
            <v>CKI000:ha_PurchasedElec</v>
          </cell>
          <cell r="C41">
            <v>4.3354299999999997</v>
          </cell>
          <cell r="D41">
            <v>4.3956049999999998</v>
          </cell>
          <cell r="E41">
            <v>4.4934659999999997</v>
          </cell>
          <cell r="F41">
            <v>4.5667920000000004</v>
          </cell>
          <cell r="G41">
            <v>4.6499860000000002</v>
          </cell>
          <cell r="H41">
            <v>4.7314129999999999</v>
          </cell>
          <cell r="I41">
            <v>4.7503270000000004</v>
          </cell>
          <cell r="J41">
            <v>4.7668410000000003</v>
          </cell>
          <cell r="K41">
            <v>4.7843559999999998</v>
          </cell>
          <cell r="L41">
            <v>4.8023980000000002</v>
          </cell>
          <cell r="M41">
            <v>4.8109029999999997</v>
          </cell>
          <cell r="N41">
            <v>4.8230000000000004</v>
          </cell>
          <cell r="O41">
            <v>4.8437000000000001</v>
          </cell>
          <cell r="P41">
            <v>4.8657209999999997</v>
          </cell>
          <cell r="Q41">
            <v>4.8921559999999999</v>
          </cell>
          <cell r="R41">
            <v>4.9219929999999996</v>
          </cell>
          <cell r="S41">
            <v>4.9523710000000003</v>
          </cell>
          <cell r="T41">
            <v>4.9871549999999996</v>
          </cell>
          <cell r="U41">
            <v>5.0225730000000004</v>
          </cell>
          <cell r="V41">
            <v>5.0599780000000001</v>
          </cell>
          <cell r="W41">
            <v>5.0968419999999997</v>
          </cell>
          <cell r="X41">
            <v>5.139748</v>
          </cell>
          <cell r="Y41">
            <v>5.1856869999999997</v>
          </cell>
          <cell r="Z41">
            <v>5.2355</v>
          </cell>
          <cell r="AA41">
            <v>5.2889429999999997</v>
          </cell>
          <cell r="AB41">
            <v>5.3452320000000002</v>
          </cell>
          <cell r="AC41">
            <v>5.4032390000000001</v>
          </cell>
          <cell r="AD41">
            <v>5.4693630000000004</v>
          </cell>
          <cell r="AE41">
            <v>5.5401210000000001</v>
          </cell>
          <cell r="AF41">
            <v>5.6167480000000003</v>
          </cell>
          <cell r="AG41">
            <v>5.6961519999999997</v>
          </cell>
          <cell r="AH41">
            <v>9.1400000000000006E-3</v>
          </cell>
        </row>
        <row r="44">
          <cell r="A44" t="str">
            <v>CKI000:ia_SpaceHeating</v>
          </cell>
          <cell r="C44">
            <v>1.772856</v>
          </cell>
          <cell r="D44">
            <v>1.8318430000000001</v>
          </cell>
          <cell r="E44">
            <v>1.8273820000000001</v>
          </cell>
          <cell r="F44">
            <v>1.8345530000000001</v>
          </cell>
          <cell r="G44">
            <v>1.8551150000000001</v>
          </cell>
          <cell r="H44">
            <v>1.86914</v>
          </cell>
          <cell r="I44">
            <v>1.8738030000000001</v>
          </cell>
          <cell r="J44">
            <v>1.8717539999999999</v>
          </cell>
          <cell r="K44">
            <v>1.868644</v>
          </cell>
          <cell r="L44">
            <v>1.8623510000000001</v>
          </cell>
          <cell r="M44">
            <v>1.8527690000000001</v>
          </cell>
          <cell r="N44">
            <v>1.8468869999999999</v>
          </cell>
          <cell r="O44">
            <v>1.8435029999999999</v>
          </cell>
          <cell r="P44">
            <v>1.8403339999999999</v>
          </cell>
          <cell r="Q44">
            <v>1.837623</v>
          </cell>
          <cell r="R44">
            <v>1.8362050000000001</v>
          </cell>
          <cell r="S44">
            <v>1.8349009999999999</v>
          </cell>
          <cell r="T44">
            <v>1.8327800000000001</v>
          </cell>
          <cell r="U44">
            <v>1.830921</v>
          </cell>
          <cell r="V44">
            <v>1.8291869999999999</v>
          </cell>
          <cell r="W44">
            <v>1.8272379999999999</v>
          </cell>
          <cell r="X44">
            <v>1.8246519999999999</v>
          </cell>
          <cell r="Y44">
            <v>1.820829</v>
          </cell>
          <cell r="Z44">
            <v>1.816435</v>
          </cell>
          <cell r="AA44">
            <v>1.811472</v>
          </cell>
          <cell r="AB44">
            <v>1.80613</v>
          </cell>
          <cell r="AC44">
            <v>1.8009390000000001</v>
          </cell>
          <cell r="AD44">
            <v>1.7959270000000001</v>
          </cell>
          <cell r="AE44">
            <v>1.791825</v>
          </cell>
          <cell r="AF44">
            <v>1.786999</v>
          </cell>
          <cell r="AG44">
            <v>1.780834</v>
          </cell>
          <cell r="AH44">
            <v>1.4999999999999999E-4</v>
          </cell>
        </row>
        <row r="45">
          <cell r="A45" t="str">
            <v>CKI000:ia_SpaceCooling</v>
          </cell>
          <cell r="C45">
            <v>2.7616000000000002E-2</v>
          </cell>
          <cell r="D45">
            <v>2.3902E-2</v>
          </cell>
          <cell r="E45">
            <v>2.6169000000000001E-2</v>
          </cell>
          <cell r="F45">
            <v>2.6034000000000002E-2</v>
          </cell>
          <cell r="G45">
            <v>2.6061000000000001E-2</v>
          </cell>
          <cell r="H45">
            <v>2.6022E-2</v>
          </cell>
          <cell r="I45">
            <v>2.5873E-2</v>
          </cell>
          <cell r="J45">
            <v>2.5704000000000001E-2</v>
          </cell>
          <cell r="K45">
            <v>2.5538999999999999E-2</v>
          </cell>
          <cell r="L45">
            <v>2.5346E-2</v>
          </cell>
          <cell r="M45">
            <v>2.5099E-2</v>
          </cell>
          <cell r="N45">
            <v>2.4910000000000002E-2</v>
          </cell>
          <cell r="O45">
            <v>2.4764999999999999E-2</v>
          </cell>
          <cell r="P45">
            <v>2.4636000000000002E-2</v>
          </cell>
          <cell r="Q45">
            <v>2.4524000000000001E-2</v>
          </cell>
          <cell r="R45">
            <v>2.4441999999999998E-2</v>
          </cell>
          <cell r="S45">
            <v>2.4374E-2</v>
          </cell>
          <cell r="T45">
            <v>2.4313999999999999E-2</v>
          </cell>
          <cell r="U45">
            <v>2.4268000000000001E-2</v>
          </cell>
          <cell r="V45">
            <v>2.4244000000000002E-2</v>
          </cell>
          <cell r="W45">
            <v>2.4220999999999999E-2</v>
          </cell>
          <cell r="X45">
            <v>2.4191000000000001E-2</v>
          </cell>
          <cell r="Y45">
            <v>2.4163E-2</v>
          </cell>
          <cell r="Z45">
            <v>2.4128E-2</v>
          </cell>
          <cell r="AA45">
            <v>2.4105999999999999E-2</v>
          </cell>
          <cell r="AB45">
            <v>2.409E-2</v>
          </cell>
          <cell r="AC45">
            <v>2.4081000000000002E-2</v>
          </cell>
          <cell r="AD45">
            <v>2.4088999999999999E-2</v>
          </cell>
          <cell r="AE45">
            <v>2.4138E-2</v>
          </cell>
          <cell r="AF45">
            <v>2.4176E-2</v>
          </cell>
          <cell r="AG45">
            <v>2.4209000000000001E-2</v>
          </cell>
          <cell r="AH45">
            <v>-4.3800000000000002E-3</v>
          </cell>
        </row>
        <row r="46">
          <cell r="A46" t="str">
            <v>CKI000:ia_WaterHeating</v>
          </cell>
          <cell r="C46">
            <v>0.61248599999999997</v>
          </cell>
          <cell r="D46">
            <v>0.61118399999999995</v>
          </cell>
          <cell r="E46">
            <v>0.61050000000000004</v>
          </cell>
          <cell r="F46">
            <v>0.61542799999999998</v>
          </cell>
          <cell r="G46">
            <v>0.62461900000000004</v>
          </cell>
          <cell r="H46">
            <v>0.63197999999999999</v>
          </cell>
          <cell r="I46">
            <v>0.63673299999999999</v>
          </cell>
          <cell r="J46">
            <v>0.63974600000000004</v>
          </cell>
          <cell r="K46">
            <v>0.64255799999999996</v>
          </cell>
          <cell r="L46">
            <v>0.64451400000000003</v>
          </cell>
          <cell r="M46">
            <v>0.64402599999999999</v>
          </cell>
          <cell r="N46">
            <v>0.64512199999999997</v>
          </cell>
          <cell r="O46">
            <v>0.647698</v>
          </cell>
          <cell r="P46">
            <v>0.65103100000000003</v>
          </cell>
          <cell r="Q46">
            <v>0.65477700000000005</v>
          </cell>
          <cell r="R46">
            <v>0.65908100000000003</v>
          </cell>
          <cell r="S46">
            <v>0.66358399999999995</v>
          </cell>
          <cell r="T46">
            <v>0.667906</v>
          </cell>
          <cell r="U46">
            <v>0.67236700000000005</v>
          </cell>
          <cell r="V46">
            <v>0.67705000000000004</v>
          </cell>
          <cell r="W46">
            <v>0.68181000000000003</v>
          </cell>
          <cell r="X46">
            <v>0.68668300000000004</v>
          </cell>
          <cell r="Y46">
            <v>0.691272</v>
          </cell>
          <cell r="Z46">
            <v>0.69582599999999994</v>
          </cell>
          <cell r="AA46">
            <v>0.70026699999999997</v>
          </cell>
          <cell r="AB46">
            <v>0.70472599999999996</v>
          </cell>
          <cell r="AC46">
            <v>0.709345</v>
          </cell>
          <cell r="AD46">
            <v>0.71410499999999999</v>
          </cell>
          <cell r="AE46">
            <v>0.71932700000000005</v>
          </cell>
          <cell r="AF46">
            <v>0.72442099999999998</v>
          </cell>
          <cell r="AG46">
            <v>0.72904800000000003</v>
          </cell>
          <cell r="AH46">
            <v>5.8240000000000002E-3</v>
          </cell>
        </row>
        <row r="47">
          <cell r="A47" t="str">
            <v>CKI000:ia_Cooking</v>
          </cell>
          <cell r="C47">
            <v>0.34441100000000002</v>
          </cell>
          <cell r="D47">
            <v>0.34606900000000002</v>
          </cell>
          <cell r="E47">
            <v>0.34880499999999998</v>
          </cell>
          <cell r="F47">
            <v>0.35458499999999998</v>
          </cell>
          <cell r="G47">
            <v>0.36260100000000001</v>
          </cell>
          <cell r="H47">
            <v>0.36971399999999999</v>
          </cell>
          <cell r="I47">
            <v>0.37549100000000002</v>
          </cell>
          <cell r="J47">
            <v>0.38034099999999998</v>
          </cell>
          <cell r="K47">
            <v>0.38495600000000002</v>
          </cell>
          <cell r="L47">
            <v>0.389017</v>
          </cell>
          <cell r="M47">
            <v>0.39107799999999998</v>
          </cell>
          <cell r="N47">
            <v>0.39416499999999999</v>
          </cell>
          <cell r="O47">
            <v>0.39808500000000002</v>
          </cell>
          <cell r="P47">
            <v>0.40253800000000001</v>
          </cell>
          <cell r="Q47">
            <v>0.407136</v>
          </cell>
          <cell r="R47">
            <v>0.41198699999999999</v>
          </cell>
          <cell r="S47">
            <v>0.41685299999999997</v>
          </cell>
          <cell r="T47">
            <v>0.42153600000000002</v>
          </cell>
          <cell r="U47">
            <v>0.42616500000000002</v>
          </cell>
          <cell r="V47">
            <v>0.43086400000000002</v>
          </cell>
          <cell r="W47">
            <v>0.43560100000000002</v>
          </cell>
          <cell r="X47">
            <v>0.44056099999999998</v>
          </cell>
          <cell r="Y47">
            <v>0.44535200000000003</v>
          </cell>
          <cell r="Z47">
            <v>0.45011000000000001</v>
          </cell>
          <cell r="AA47">
            <v>0.45476899999999998</v>
          </cell>
          <cell r="AB47">
            <v>0.45943299999999998</v>
          </cell>
          <cell r="AC47">
            <v>0.464175</v>
          </cell>
          <cell r="AD47">
            <v>0.46889399999999998</v>
          </cell>
          <cell r="AE47">
            <v>0.47382099999999999</v>
          </cell>
          <cell r="AF47">
            <v>0.47865999999999997</v>
          </cell>
          <cell r="AG47">
            <v>0.48319000000000001</v>
          </cell>
          <cell r="AH47">
            <v>1.1350000000000001E-2</v>
          </cell>
        </row>
        <row r="48">
          <cell r="A48" t="str">
            <v>CKI000:ia_OtherUses</v>
          </cell>
          <cell r="C48">
            <v>0.55567</v>
          </cell>
          <cell r="D48">
            <v>0.60908799999999996</v>
          </cell>
          <cell r="E48">
            <v>0.58064400000000005</v>
          </cell>
          <cell r="F48">
            <v>0.69352599999999998</v>
          </cell>
          <cell r="G48">
            <v>0.74161100000000002</v>
          </cell>
          <cell r="H48">
            <v>0.78722499999999995</v>
          </cell>
          <cell r="I48">
            <v>0.78947699999999998</v>
          </cell>
          <cell r="J48">
            <v>0.79001100000000002</v>
          </cell>
          <cell r="K48">
            <v>0.79020299999999999</v>
          </cell>
          <cell r="L48">
            <v>0.78970799999999997</v>
          </cell>
          <cell r="M48">
            <v>0.78868099999999997</v>
          </cell>
          <cell r="N48">
            <v>0.78846899999999998</v>
          </cell>
          <cell r="O48">
            <v>0.78884699999999996</v>
          </cell>
          <cell r="P48">
            <v>0.78971100000000005</v>
          </cell>
          <cell r="Q48">
            <v>0.79061199999999998</v>
          </cell>
          <cell r="R48">
            <v>0.79205099999999995</v>
          </cell>
          <cell r="S48">
            <v>0.79358499999999998</v>
          </cell>
          <cell r="T48">
            <v>0.79514399999999996</v>
          </cell>
          <cell r="U48">
            <v>0.79693199999999997</v>
          </cell>
          <cell r="V48">
            <v>0.79894699999999996</v>
          </cell>
          <cell r="W48">
            <v>0.80098000000000003</v>
          </cell>
          <cell r="X48">
            <v>0.80260600000000004</v>
          </cell>
          <cell r="Y48">
            <v>0.80393800000000004</v>
          </cell>
          <cell r="Z48">
            <v>0.80542499999999995</v>
          </cell>
          <cell r="AA48">
            <v>0.80667199999999994</v>
          </cell>
          <cell r="AB48">
            <v>0.80797600000000003</v>
          </cell>
          <cell r="AC48">
            <v>0.80944300000000002</v>
          </cell>
          <cell r="AD48">
            <v>0.81096800000000002</v>
          </cell>
          <cell r="AE48">
            <v>0.81283899999999998</v>
          </cell>
          <cell r="AF48">
            <v>0.81465399999999999</v>
          </cell>
          <cell r="AG48">
            <v>0.81615700000000002</v>
          </cell>
          <cell r="AH48">
            <v>1.2897E-2</v>
          </cell>
        </row>
        <row r="49">
          <cell r="A49" t="str">
            <v>CKI000:ia_DeliveredEner</v>
          </cell>
          <cell r="C49">
            <v>3.3130389999999998</v>
          </cell>
          <cell r="D49">
            <v>3.4220869999999999</v>
          </cell>
          <cell r="E49">
            <v>3.3934989999999998</v>
          </cell>
          <cell r="F49">
            <v>3.524127</v>
          </cell>
          <cell r="G49">
            <v>3.6100080000000001</v>
          </cell>
          <cell r="H49">
            <v>3.6840809999999999</v>
          </cell>
          <cell r="I49">
            <v>3.7013780000000001</v>
          </cell>
          <cell r="J49">
            <v>3.7075559999999999</v>
          </cell>
          <cell r="K49">
            <v>3.7119</v>
          </cell>
          <cell r="L49">
            <v>3.7109369999999999</v>
          </cell>
          <cell r="M49">
            <v>3.7016529999999999</v>
          </cell>
          <cell r="N49">
            <v>3.6995529999999999</v>
          </cell>
          <cell r="O49">
            <v>3.7028970000000001</v>
          </cell>
          <cell r="P49">
            <v>3.7082489999999999</v>
          </cell>
          <cell r="Q49">
            <v>3.7146729999999999</v>
          </cell>
          <cell r="R49">
            <v>3.7237640000000001</v>
          </cell>
          <cell r="S49">
            <v>3.7332969999999999</v>
          </cell>
          <cell r="T49">
            <v>3.7416800000000001</v>
          </cell>
          <cell r="U49">
            <v>3.7506529999999998</v>
          </cell>
          <cell r="V49">
            <v>3.7602920000000002</v>
          </cell>
          <cell r="W49">
            <v>3.7698499999999999</v>
          </cell>
          <cell r="X49">
            <v>3.7786919999999999</v>
          </cell>
          <cell r="Y49">
            <v>3.7855539999999999</v>
          </cell>
          <cell r="Z49">
            <v>3.7919230000000002</v>
          </cell>
          <cell r="AA49">
            <v>3.797285</v>
          </cell>
          <cell r="AB49">
            <v>3.8023549999999999</v>
          </cell>
          <cell r="AC49">
            <v>3.8079839999999998</v>
          </cell>
          <cell r="AD49">
            <v>3.8139829999999999</v>
          </cell>
          <cell r="AE49">
            <v>3.821949</v>
          </cell>
          <cell r="AF49">
            <v>3.8289110000000002</v>
          </cell>
          <cell r="AG49">
            <v>3.8334380000000001</v>
          </cell>
          <cell r="AH49">
            <v>4.875E-3</v>
          </cell>
        </row>
        <row r="52">
          <cell r="A52" t="str">
            <v>CKI000:ja_SpaceHeating</v>
          </cell>
          <cell r="C52">
            <v>0.21654300000000001</v>
          </cell>
          <cell r="D52">
            <v>0.22902400000000001</v>
          </cell>
          <cell r="E52">
            <v>0.22828000000000001</v>
          </cell>
          <cell r="F52">
            <v>0.22578100000000001</v>
          </cell>
          <cell r="G52">
            <v>0.22393099999999999</v>
          </cell>
          <cell r="H52">
            <v>0.22332099999999999</v>
          </cell>
          <cell r="I52">
            <v>0.22251299999999999</v>
          </cell>
          <cell r="J52">
            <v>0.22084699999999999</v>
          </cell>
          <cell r="K52">
            <v>0.21849199999999999</v>
          </cell>
          <cell r="L52">
            <v>0.21584800000000001</v>
          </cell>
          <cell r="M52">
            <v>0.21321599999999999</v>
          </cell>
          <cell r="N52">
            <v>0.21102000000000001</v>
          </cell>
          <cell r="O52">
            <v>0.20879700000000001</v>
          </cell>
          <cell r="P52">
            <v>0.20666899999999999</v>
          </cell>
          <cell r="Q52">
            <v>0.20456199999999999</v>
          </cell>
          <cell r="R52">
            <v>0.20278199999999999</v>
          </cell>
          <cell r="S52">
            <v>0.20127800000000001</v>
          </cell>
          <cell r="T52">
            <v>0.19941500000000001</v>
          </cell>
          <cell r="U52">
            <v>0.19720799999999999</v>
          </cell>
          <cell r="V52">
            <v>0.19528799999999999</v>
          </cell>
          <cell r="W52">
            <v>0.19292100000000001</v>
          </cell>
          <cell r="X52">
            <v>0.19064400000000001</v>
          </cell>
          <cell r="Y52">
            <v>0.18842200000000001</v>
          </cell>
          <cell r="Z52">
            <v>0.18626000000000001</v>
          </cell>
          <cell r="AA52">
            <v>0.18405299999999999</v>
          </cell>
          <cell r="AB52">
            <v>0.181699</v>
          </cell>
          <cell r="AC52">
            <v>0.179448</v>
          </cell>
          <cell r="AD52">
            <v>0.17726900000000001</v>
          </cell>
          <cell r="AE52">
            <v>0.17522799999999999</v>
          </cell>
          <cell r="AF52">
            <v>0.17304900000000001</v>
          </cell>
          <cell r="AG52">
            <v>0.17083699999999999</v>
          </cell>
          <cell r="AH52">
            <v>-7.8720000000000005E-3</v>
          </cell>
        </row>
        <row r="53">
          <cell r="A53" t="str">
            <v>CKI000:ja_WaterHeating</v>
          </cell>
          <cell r="C53">
            <v>6.5240000000000003E-3</v>
          </cell>
          <cell r="D53">
            <v>6.581E-3</v>
          </cell>
          <cell r="E53">
            <v>6.587E-3</v>
          </cell>
          <cell r="F53">
            <v>6.5420000000000001E-3</v>
          </cell>
          <cell r="G53">
            <v>6.5269999999999998E-3</v>
          </cell>
          <cell r="H53">
            <v>6.5539999999999999E-3</v>
          </cell>
          <cell r="I53">
            <v>6.5700000000000003E-3</v>
          </cell>
          <cell r="J53">
            <v>6.5550000000000001E-3</v>
          </cell>
          <cell r="K53">
            <v>6.5129999999999997E-3</v>
          </cell>
          <cell r="L53">
            <v>6.4609999999999997E-3</v>
          </cell>
          <cell r="M53">
            <v>6.4060000000000002E-3</v>
          </cell>
          <cell r="N53">
            <v>6.3629999999999997E-3</v>
          </cell>
          <cell r="O53">
            <v>6.3239999999999998E-3</v>
          </cell>
          <cell r="P53">
            <v>6.2909999999999997E-3</v>
          </cell>
          <cell r="Q53">
            <v>6.2589999999999998E-3</v>
          </cell>
          <cell r="R53">
            <v>6.2360000000000002E-3</v>
          </cell>
          <cell r="S53">
            <v>6.221E-3</v>
          </cell>
          <cell r="T53">
            <v>6.1929999999999997E-3</v>
          </cell>
          <cell r="U53">
            <v>6.1549999999999999E-3</v>
          </cell>
          <cell r="V53">
            <v>6.1260000000000004E-3</v>
          </cell>
          <cell r="W53">
            <v>6.0879999999999997E-3</v>
          </cell>
          <cell r="X53">
            <v>6.0530000000000002E-3</v>
          </cell>
          <cell r="Y53">
            <v>6.0200000000000002E-3</v>
          </cell>
          <cell r="Z53">
            <v>5.9890000000000004E-3</v>
          </cell>
          <cell r="AA53">
            <v>5.9560000000000004E-3</v>
          </cell>
          <cell r="AB53">
            <v>5.9189999999999998E-3</v>
          </cell>
          <cell r="AC53">
            <v>5.8849999999999996E-3</v>
          </cell>
          <cell r="AD53">
            <v>5.8529999999999997E-3</v>
          </cell>
          <cell r="AE53">
            <v>5.8269999999999997E-3</v>
          </cell>
          <cell r="AF53">
            <v>5.7949999999999998E-3</v>
          </cell>
          <cell r="AG53">
            <v>5.7629999999999999E-3</v>
          </cell>
          <cell r="AH53">
            <v>-4.1250000000000002E-3</v>
          </cell>
        </row>
        <row r="54">
          <cell r="A54" t="str">
            <v>CKI000:ja_OtherUses</v>
          </cell>
          <cell r="C54">
            <v>8.6303000000000005E-2</v>
          </cell>
          <cell r="D54">
            <v>8.5565000000000002E-2</v>
          </cell>
          <cell r="E54">
            <v>9.8080000000000001E-2</v>
          </cell>
          <cell r="F54">
            <v>0.100283</v>
          </cell>
          <cell r="G54">
            <v>0.102809</v>
          </cell>
          <cell r="H54">
            <v>0.10600900000000001</v>
          </cell>
          <cell r="I54">
            <v>0.107263</v>
          </cell>
          <cell r="J54">
            <v>0.10788499999999999</v>
          </cell>
          <cell r="K54">
            <v>0.108032</v>
          </cell>
          <cell r="L54">
            <v>0.107989</v>
          </cell>
          <cell r="M54">
            <v>0.107421</v>
          </cell>
          <cell r="N54">
            <v>0.107156</v>
          </cell>
          <cell r="O54">
            <v>0.107033</v>
          </cell>
          <cell r="P54">
            <v>0.107168</v>
          </cell>
          <cell r="Q54">
            <v>0.107361</v>
          </cell>
          <cell r="R54">
            <v>0.10775700000000001</v>
          </cell>
          <cell r="S54">
            <v>0.108346</v>
          </cell>
          <cell r="T54">
            <v>0.10874399999999999</v>
          </cell>
          <cell r="U54">
            <v>0.108942</v>
          </cell>
          <cell r="V54">
            <v>0.109332</v>
          </cell>
          <cell r="W54">
            <v>0.10947800000000001</v>
          </cell>
          <cell r="X54">
            <v>0.109621</v>
          </cell>
          <cell r="Y54">
            <v>0.109806</v>
          </cell>
          <cell r="Z54">
            <v>0.11003300000000001</v>
          </cell>
          <cell r="AA54">
            <v>0.110218</v>
          </cell>
          <cell r="AB54">
            <v>0.110304</v>
          </cell>
          <cell r="AC54">
            <v>0.110468</v>
          </cell>
          <cell r="AD54">
            <v>0.110692</v>
          </cell>
          <cell r="AE54">
            <v>0.110995</v>
          </cell>
          <cell r="AF54">
            <v>0.111206</v>
          </cell>
          <cell r="AG54">
            <v>0.111432</v>
          </cell>
          <cell r="AH54">
            <v>8.5550000000000001E-3</v>
          </cell>
        </row>
        <row r="55">
          <cell r="A55" t="str">
            <v>CKI000:ja_DeliveredEner</v>
          </cell>
          <cell r="C55">
            <v>0.30936999999999998</v>
          </cell>
          <cell r="D55">
            <v>0.32117000000000001</v>
          </cell>
          <cell r="E55">
            <v>0.33294699999999999</v>
          </cell>
          <cell r="F55">
            <v>0.33260600000000001</v>
          </cell>
          <cell r="G55">
            <v>0.33326699999999998</v>
          </cell>
          <cell r="H55">
            <v>0.33588400000000002</v>
          </cell>
          <cell r="I55">
            <v>0.33634700000000001</v>
          </cell>
          <cell r="J55">
            <v>0.335287</v>
          </cell>
          <cell r="K55">
            <v>0.333038</v>
          </cell>
          <cell r="L55">
            <v>0.33029799999999998</v>
          </cell>
          <cell r="M55">
            <v>0.32704299999999997</v>
          </cell>
          <cell r="N55">
            <v>0.32453900000000002</v>
          </cell>
          <cell r="O55">
            <v>0.322154</v>
          </cell>
          <cell r="P55">
            <v>0.32012699999999999</v>
          </cell>
          <cell r="Q55">
            <v>0.31818200000000002</v>
          </cell>
          <cell r="R55">
            <v>0.31677499999999997</v>
          </cell>
          <cell r="S55">
            <v>0.31584400000000001</v>
          </cell>
          <cell r="T55">
            <v>0.31435200000000002</v>
          </cell>
          <cell r="U55">
            <v>0.312305</v>
          </cell>
          <cell r="V55">
            <v>0.31074600000000002</v>
          </cell>
          <cell r="W55">
            <v>0.30848700000000001</v>
          </cell>
          <cell r="X55">
            <v>0.30631799999999998</v>
          </cell>
          <cell r="Y55">
            <v>0.30424800000000002</v>
          </cell>
          <cell r="Z55">
            <v>0.302282</v>
          </cell>
          <cell r="AA55">
            <v>0.30022799999999999</v>
          </cell>
          <cell r="AB55">
            <v>0.29792200000000002</v>
          </cell>
          <cell r="AC55">
            <v>0.29580099999999998</v>
          </cell>
          <cell r="AD55">
            <v>0.29381400000000002</v>
          </cell>
          <cell r="AE55">
            <v>0.29204999999999998</v>
          </cell>
          <cell r="AF55">
            <v>0.29004999999999997</v>
          </cell>
          <cell r="AG55">
            <v>0.28803200000000001</v>
          </cell>
          <cell r="AH55">
            <v>-2.379E-3</v>
          </cell>
        </row>
        <row r="57">
          <cell r="A57" t="str">
            <v>CKI000:ka_MarketedRenew</v>
          </cell>
          <cell r="C57">
            <v>0.131216</v>
          </cell>
          <cell r="D57">
            <v>0.131216</v>
          </cell>
          <cell r="E57">
            <v>0.131216</v>
          </cell>
          <cell r="F57">
            <v>0.131216</v>
          </cell>
          <cell r="G57">
            <v>0.131216</v>
          </cell>
          <cell r="H57">
            <v>0.131216</v>
          </cell>
          <cell r="I57">
            <v>0.131216</v>
          </cell>
          <cell r="J57">
            <v>0.131216</v>
          </cell>
          <cell r="K57">
            <v>0.131216</v>
          </cell>
          <cell r="L57">
            <v>0.131216</v>
          </cell>
          <cell r="M57">
            <v>0.131216</v>
          </cell>
          <cell r="N57">
            <v>0.131216</v>
          </cell>
          <cell r="O57">
            <v>0.131216</v>
          </cell>
          <cell r="P57">
            <v>0.131216</v>
          </cell>
          <cell r="Q57">
            <v>0.131216</v>
          </cell>
          <cell r="R57">
            <v>0.131216</v>
          </cell>
          <cell r="S57">
            <v>0.131216</v>
          </cell>
          <cell r="T57">
            <v>0.131216</v>
          </cell>
          <cell r="U57">
            <v>0.131216</v>
          </cell>
          <cell r="V57">
            <v>0.131216</v>
          </cell>
          <cell r="W57">
            <v>0.131216</v>
          </cell>
          <cell r="X57">
            <v>0.131216</v>
          </cell>
          <cell r="Y57">
            <v>0.131216</v>
          </cell>
          <cell r="Z57">
            <v>0.131216</v>
          </cell>
          <cell r="AA57">
            <v>0.131216</v>
          </cell>
          <cell r="AB57">
            <v>0.131216</v>
          </cell>
          <cell r="AC57">
            <v>0.131216</v>
          </cell>
          <cell r="AD57">
            <v>0.131216</v>
          </cell>
          <cell r="AE57">
            <v>0.131216</v>
          </cell>
          <cell r="AF57">
            <v>0.131216</v>
          </cell>
          <cell r="AG57">
            <v>0.131216</v>
          </cell>
          <cell r="AH57">
            <v>0</v>
          </cell>
        </row>
        <row r="58">
          <cell r="A58" t="str">
            <v>CKI000:ka_OtherFuels</v>
          </cell>
          <cell r="C58">
            <v>0.51361999999999997</v>
          </cell>
          <cell r="D58">
            <v>0.54222099999999995</v>
          </cell>
          <cell r="E58">
            <v>0.54560299999999995</v>
          </cell>
          <cell r="F58">
            <v>0.55256700000000003</v>
          </cell>
          <cell r="G58">
            <v>0.55947400000000003</v>
          </cell>
          <cell r="H58">
            <v>0.56686899999999996</v>
          </cell>
          <cell r="I58">
            <v>0.56917899999999999</v>
          </cell>
          <cell r="J58">
            <v>0.57126299999999997</v>
          </cell>
          <cell r="K58">
            <v>0.573353</v>
          </cell>
          <cell r="L58">
            <v>0.57518800000000003</v>
          </cell>
          <cell r="M58">
            <v>0.57604500000000003</v>
          </cell>
          <cell r="N58">
            <v>0.57826</v>
          </cell>
          <cell r="O58">
            <v>0.58015899999999998</v>
          </cell>
          <cell r="P58">
            <v>0.58228400000000002</v>
          </cell>
          <cell r="Q58">
            <v>0.584179</v>
          </cell>
          <cell r="R58">
            <v>0.58677400000000002</v>
          </cell>
          <cell r="S58">
            <v>0.58909800000000001</v>
          </cell>
          <cell r="T58">
            <v>0.59101300000000001</v>
          </cell>
          <cell r="U58">
            <v>0.59292900000000004</v>
          </cell>
          <cell r="V58">
            <v>0.59532300000000005</v>
          </cell>
          <cell r="W58">
            <v>0.597279</v>
          </cell>
          <cell r="X58">
            <v>0.59941999999999995</v>
          </cell>
          <cell r="Y58">
            <v>0.601885</v>
          </cell>
          <cell r="Z58">
            <v>0.60425399999999996</v>
          </cell>
          <cell r="AA58">
            <v>0.60638599999999998</v>
          </cell>
          <cell r="AB58">
            <v>0.60850700000000002</v>
          </cell>
          <cell r="AC58">
            <v>0.61078500000000002</v>
          </cell>
          <cell r="AD58">
            <v>0.61297999999999997</v>
          </cell>
          <cell r="AE58">
            <v>0.61517500000000003</v>
          </cell>
          <cell r="AF58">
            <v>0.61724999999999997</v>
          </cell>
          <cell r="AG58">
            <v>0.61945399999999995</v>
          </cell>
          <cell r="AH58">
            <v>6.2649999999999997E-3</v>
          </cell>
        </row>
      </sheetData>
      <sheetData sheetId="4">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29">
          <cell r="A29" t="str">
            <v>CKI000:ga_SpaceHeating</v>
          </cell>
          <cell r="C29">
            <v>0.115372</v>
          </cell>
          <cell r="D29">
            <v>0.11688</v>
          </cell>
          <cell r="E29">
            <v>0.112749</v>
          </cell>
          <cell r="F29">
            <v>0.112468</v>
          </cell>
          <cell r="G29">
            <v>0.11192100000000001</v>
          </cell>
          <cell r="H29">
            <v>0.111126</v>
          </cell>
          <cell r="I29">
            <v>0.11013199999999999</v>
          </cell>
          <cell r="J29">
            <v>0.10902100000000001</v>
          </cell>
          <cell r="K29">
            <v>0.107776</v>
          </cell>
          <cell r="L29">
            <v>0.106445</v>
          </cell>
          <cell r="M29">
            <v>0.105224</v>
          </cell>
          <cell r="N29">
            <v>0.103978</v>
          </cell>
          <cell r="O29">
            <v>0.102654</v>
          </cell>
          <cell r="P29">
            <v>0.10133399999999999</v>
          </cell>
          <cell r="Q29">
            <v>0.100073</v>
          </cell>
          <cell r="R29">
            <v>9.8827999999999999E-2</v>
          </cell>
          <cell r="S29">
            <v>9.7543000000000005E-2</v>
          </cell>
          <cell r="T29">
            <v>9.6225000000000005E-2</v>
          </cell>
          <cell r="U29">
            <v>9.4810000000000005E-2</v>
          </cell>
          <cell r="V29">
            <v>9.3338000000000004E-2</v>
          </cell>
          <cell r="W29">
            <v>9.1958999999999999E-2</v>
          </cell>
          <cell r="X29">
            <v>9.0549000000000004E-2</v>
          </cell>
          <cell r="Y29">
            <v>8.9121000000000006E-2</v>
          </cell>
          <cell r="Z29">
            <v>8.7769E-2</v>
          </cell>
          <cell r="AA29">
            <v>8.6362999999999995E-2</v>
          </cell>
          <cell r="AB29">
            <v>8.4944000000000006E-2</v>
          </cell>
          <cell r="AC29">
            <v>8.3534999999999998E-2</v>
          </cell>
          <cell r="AD29">
            <v>8.2083000000000003E-2</v>
          </cell>
          <cell r="AE29">
            <v>8.0625000000000002E-2</v>
          </cell>
          <cell r="AF29">
            <v>7.9223000000000002E-2</v>
          </cell>
          <cell r="AG29">
            <v>-1.2878000000000001E-2</v>
          </cell>
        </row>
        <row r="30">
          <cell r="A30" t="str">
            <v>CKI000:ga_SpaceCooling</v>
          </cell>
          <cell r="C30">
            <v>0.52339899999999995</v>
          </cell>
          <cell r="D30">
            <v>0.48430099999999998</v>
          </cell>
          <cell r="E30">
            <v>0.54630900000000004</v>
          </cell>
          <cell r="F30">
            <v>0.55334899999999998</v>
          </cell>
          <cell r="G30">
            <v>0.56007499999999999</v>
          </cell>
          <cell r="H30">
            <v>0.565994</v>
          </cell>
          <cell r="I30">
            <v>0.570465</v>
          </cell>
          <cell r="J30">
            <v>0.57436500000000001</v>
          </cell>
          <cell r="K30">
            <v>0.57791199999999998</v>
          </cell>
          <cell r="L30">
            <v>0.58161799999999997</v>
          </cell>
          <cell r="M30">
            <v>0.58634900000000001</v>
          </cell>
          <cell r="N30">
            <v>0.591418</v>
          </cell>
          <cell r="O30">
            <v>0.59642600000000001</v>
          </cell>
          <cell r="P30">
            <v>0.60132399999999997</v>
          </cell>
          <cell r="Q30">
            <v>0.60728300000000002</v>
          </cell>
          <cell r="R30">
            <v>0.61354799999999998</v>
          </cell>
          <cell r="S30">
            <v>0.62048700000000001</v>
          </cell>
          <cell r="T30">
            <v>0.62778999999999996</v>
          </cell>
          <cell r="U30">
            <v>0.63476500000000002</v>
          </cell>
          <cell r="V30">
            <v>0.64100800000000002</v>
          </cell>
          <cell r="W30">
            <v>0.64824400000000004</v>
          </cell>
          <cell r="X30">
            <v>0.65574699999999997</v>
          </cell>
          <cell r="Y30">
            <v>0.66328500000000001</v>
          </cell>
          <cell r="Z30">
            <v>0.67161300000000002</v>
          </cell>
          <cell r="AA30">
            <v>0.67989599999999994</v>
          </cell>
          <cell r="AB30">
            <v>0.68818000000000001</v>
          </cell>
          <cell r="AC30">
            <v>0.69669800000000004</v>
          </cell>
          <cell r="AD30">
            <v>0.70520300000000002</v>
          </cell>
          <cell r="AE30">
            <v>0.71389899999999995</v>
          </cell>
          <cell r="AF30">
            <v>0.72362099999999996</v>
          </cell>
          <cell r="AG30">
            <v>1.1232000000000001E-2</v>
          </cell>
        </row>
        <row r="31">
          <cell r="A31" t="str">
            <v>CKI000:ga_WaterHeating</v>
          </cell>
          <cell r="C31">
            <v>2.4849E-2</v>
          </cell>
          <cell r="D31">
            <v>2.4395E-2</v>
          </cell>
          <cell r="E31">
            <v>2.4074000000000002E-2</v>
          </cell>
          <cell r="F31">
            <v>2.3880999999999999E-2</v>
          </cell>
          <cell r="G31">
            <v>2.3674000000000001E-2</v>
          </cell>
          <cell r="H31">
            <v>2.3486E-2</v>
          </cell>
          <cell r="I31">
            <v>2.3261E-2</v>
          </cell>
          <cell r="J31">
            <v>2.3016000000000002E-2</v>
          </cell>
          <cell r="K31">
            <v>2.2764E-2</v>
          </cell>
          <cell r="L31">
            <v>2.2519000000000001E-2</v>
          </cell>
          <cell r="M31">
            <v>2.2297999999999998E-2</v>
          </cell>
          <cell r="N31">
            <v>2.2085E-2</v>
          </cell>
          <cell r="O31">
            <v>2.1861999999999999E-2</v>
          </cell>
          <cell r="P31">
            <v>2.1635000000000001E-2</v>
          </cell>
          <cell r="Q31">
            <v>2.1437999999999999E-2</v>
          </cell>
          <cell r="R31">
            <v>2.1250999999999999E-2</v>
          </cell>
          <cell r="S31">
            <v>2.1076999999999999E-2</v>
          </cell>
          <cell r="T31">
            <v>2.0908E-2</v>
          </cell>
          <cell r="U31">
            <v>2.0723999999999999E-2</v>
          </cell>
          <cell r="V31">
            <v>2.0532999999999999E-2</v>
          </cell>
          <cell r="W31">
            <v>2.0371E-2</v>
          </cell>
          <cell r="X31">
            <v>2.0206999999999999E-2</v>
          </cell>
          <cell r="Y31">
            <v>2.0042999999999998E-2</v>
          </cell>
          <cell r="Z31">
            <v>1.9899E-2</v>
          </cell>
          <cell r="AA31">
            <v>1.9744000000000001E-2</v>
          </cell>
          <cell r="AB31">
            <v>1.9587E-2</v>
          </cell>
          <cell r="AC31">
            <v>1.9435000000000001E-2</v>
          </cell>
          <cell r="AD31">
            <v>1.9272999999999998E-2</v>
          </cell>
          <cell r="AE31">
            <v>1.9113000000000002E-2</v>
          </cell>
          <cell r="AF31">
            <v>1.8977000000000001E-2</v>
          </cell>
          <cell r="AG31">
            <v>-9.2530000000000008E-3</v>
          </cell>
        </row>
        <row r="32">
          <cell r="A32" t="str">
            <v>CKI000:ga_Ventilation</v>
          </cell>
          <cell r="C32">
            <v>0.50243300000000002</v>
          </cell>
          <cell r="D32">
            <v>0.49899100000000002</v>
          </cell>
          <cell r="E32">
            <v>0.49803399999999998</v>
          </cell>
          <cell r="F32">
            <v>0.49950800000000001</v>
          </cell>
          <cell r="G32">
            <v>0.50023499999999999</v>
          </cell>
          <cell r="H32">
            <v>0.49154799999999998</v>
          </cell>
          <cell r="I32">
            <v>0.48290499999999997</v>
          </cell>
          <cell r="J32">
            <v>0.47470200000000001</v>
          </cell>
          <cell r="K32">
            <v>0.46707900000000002</v>
          </cell>
          <cell r="L32">
            <v>0.45949899999999999</v>
          </cell>
          <cell r="M32">
            <v>0.45295000000000002</v>
          </cell>
          <cell r="N32">
            <v>0.44710800000000001</v>
          </cell>
          <cell r="O32">
            <v>0.44153300000000001</v>
          </cell>
          <cell r="P32">
            <v>0.43646400000000002</v>
          </cell>
          <cell r="Q32">
            <v>0.43243599999999999</v>
          </cell>
          <cell r="R32">
            <v>0.42907299999999998</v>
          </cell>
          <cell r="S32">
            <v>0.42626399999999998</v>
          </cell>
          <cell r="T32">
            <v>0.42394300000000001</v>
          </cell>
          <cell r="U32">
            <v>0.42161900000000002</v>
          </cell>
          <cell r="V32">
            <v>0.41845900000000003</v>
          </cell>
          <cell r="W32">
            <v>0.41617100000000001</v>
          </cell>
          <cell r="X32">
            <v>0.41419</v>
          </cell>
          <cell r="Y32">
            <v>0.41251199999999999</v>
          </cell>
          <cell r="Z32">
            <v>0.41157100000000002</v>
          </cell>
          <cell r="AA32">
            <v>0.41076499999999999</v>
          </cell>
          <cell r="AB32">
            <v>0.41021200000000002</v>
          </cell>
          <cell r="AC32">
            <v>0.41009800000000002</v>
          </cell>
          <cell r="AD32">
            <v>0.41007300000000002</v>
          </cell>
          <cell r="AE32">
            <v>0.41036099999999998</v>
          </cell>
          <cell r="AF32">
            <v>0.41134399999999999</v>
          </cell>
          <cell r="AG32">
            <v>-6.8739999999999999E-3</v>
          </cell>
        </row>
        <row r="33">
          <cell r="A33" t="str">
            <v>CKI000:ga_Cooking</v>
          </cell>
          <cell r="C33">
            <v>8.4322999999999995E-2</v>
          </cell>
          <cell r="D33">
            <v>8.3906999999999995E-2</v>
          </cell>
          <cell r="E33">
            <v>8.3880999999999997E-2</v>
          </cell>
          <cell r="F33">
            <v>8.4142999999999996E-2</v>
          </cell>
          <cell r="G33">
            <v>8.4264000000000006E-2</v>
          </cell>
          <cell r="H33">
            <v>8.4212999999999996E-2</v>
          </cell>
          <cell r="I33">
            <v>8.4026000000000003E-2</v>
          </cell>
          <cell r="J33">
            <v>8.3756999999999998E-2</v>
          </cell>
          <cell r="K33">
            <v>8.3446000000000006E-2</v>
          </cell>
          <cell r="L33">
            <v>8.3116999999999996E-2</v>
          </cell>
          <cell r="M33">
            <v>8.2860000000000003E-2</v>
          </cell>
          <cell r="N33">
            <v>8.2617999999999997E-2</v>
          </cell>
          <cell r="O33">
            <v>8.2346000000000003E-2</v>
          </cell>
          <cell r="P33">
            <v>8.2059999999999994E-2</v>
          </cell>
          <cell r="Q33">
            <v>8.1840999999999997E-2</v>
          </cell>
          <cell r="R33">
            <v>8.1625000000000003E-2</v>
          </cell>
          <cell r="S33">
            <v>8.1424999999999997E-2</v>
          </cell>
          <cell r="T33">
            <v>8.1217999999999999E-2</v>
          </cell>
          <cell r="U33">
            <v>8.0948000000000006E-2</v>
          </cell>
          <cell r="V33">
            <v>8.0638000000000001E-2</v>
          </cell>
          <cell r="W33">
            <v>8.0422999999999994E-2</v>
          </cell>
          <cell r="X33">
            <v>8.0198000000000005E-2</v>
          </cell>
          <cell r="Y33">
            <v>7.9963999999999993E-2</v>
          </cell>
          <cell r="Z33">
            <v>7.9766000000000004E-2</v>
          </cell>
          <cell r="AA33">
            <v>7.9530000000000003E-2</v>
          </cell>
          <cell r="AB33">
            <v>7.9271999999999995E-2</v>
          </cell>
          <cell r="AC33">
            <v>7.9005000000000006E-2</v>
          </cell>
          <cell r="AD33">
            <v>7.8702999999999995E-2</v>
          </cell>
          <cell r="AE33">
            <v>7.8403E-2</v>
          </cell>
          <cell r="AF33">
            <v>7.8151999999999999E-2</v>
          </cell>
          <cell r="AG33">
            <v>-2.617E-3</v>
          </cell>
        </row>
        <row r="34">
          <cell r="A34" t="str">
            <v>CKI000:ga_Lighting</v>
          </cell>
          <cell r="C34">
            <v>0.51833600000000002</v>
          </cell>
          <cell r="D34">
            <v>0.50489300000000004</v>
          </cell>
          <cell r="E34">
            <v>0.49493700000000002</v>
          </cell>
          <cell r="F34">
            <v>0.48804500000000001</v>
          </cell>
          <cell r="G34">
            <v>0.48189199999999999</v>
          </cell>
          <cell r="H34">
            <v>0.47619299999999998</v>
          </cell>
          <cell r="I34">
            <v>0.47084799999999999</v>
          </cell>
          <cell r="J34">
            <v>0.46276400000000001</v>
          </cell>
          <cell r="K34">
            <v>0.45572099999999999</v>
          </cell>
          <cell r="L34">
            <v>0.44149300000000002</v>
          </cell>
          <cell r="M34">
            <v>0.42951299999999998</v>
          </cell>
          <cell r="N34">
            <v>0.419101</v>
          </cell>
          <cell r="O34">
            <v>0.409914</v>
          </cell>
          <cell r="P34">
            <v>0.40182600000000002</v>
          </cell>
          <cell r="Q34">
            <v>0.395258</v>
          </cell>
          <cell r="R34">
            <v>0.389843</v>
          </cell>
          <cell r="S34">
            <v>0.38531599999999999</v>
          </cell>
          <cell r="T34">
            <v>0.381525</v>
          </cell>
          <cell r="U34">
            <v>0.37787599999999999</v>
          </cell>
          <cell r="V34">
            <v>0.37235099999999999</v>
          </cell>
          <cell r="W34">
            <v>0.368251</v>
          </cell>
          <cell r="X34">
            <v>0.364593</v>
          </cell>
          <cell r="Y34">
            <v>0.361238</v>
          </cell>
          <cell r="Z34">
            <v>0.35877399999999998</v>
          </cell>
          <cell r="AA34">
            <v>0.35661399999999999</v>
          </cell>
          <cell r="AB34">
            <v>0.35486099999999998</v>
          </cell>
          <cell r="AC34">
            <v>0.35362300000000002</v>
          </cell>
          <cell r="AD34">
            <v>0.35255799999999998</v>
          </cell>
          <cell r="AE34">
            <v>0.35188700000000001</v>
          </cell>
          <cell r="AF34">
            <v>0.35190700000000003</v>
          </cell>
          <cell r="AG34">
            <v>-1.3265000000000001E-2</v>
          </cell>
        </row>
        <row r="35">
          <cell r="A35" t="str">
            <v>CKI000:ga_Refrigeration</v>
          </cell>
          <cell r="C35">
            <v>0.64944999999999997</v>
          </cell>
          <cell r="D35">
            <v>0.64615100000000003</v>
          </cell>
          <cell r="E35">
            <v>0.64540500000000001</v>
          </cell>
          <cell r="F35">
            <v>0.64657100000000001</v>
          </cell>
          <cell r="G35">
            <v>0.64801500000000001</v>
          </cell>
          <cell r="H35">
            <v>0.64954199999999995</v>
          </cell>
          <cell r="I35">
            <v>0.65104899999999999</v>
          </cell>
          <cell r="J35">
            <v>0.65264599999999995</v>
          </cell>
          <cell r="K35">
            <v>0.65441800000000006</v>
          </cell>
          <cell r="L35">
            <v>0.65465200000000001</v>
          </cell>
          <cell r="M35">
            <v>0.65605599999999997</v>
          </cell>
          <cell r="N35">
            <v>0.65796699999999997</v>
          </cell>
          <cell r="O35">
            <v>0.66003100000000003</v>
          </cell>
          <cell r="P35">
            <v>0.66227199999999997</v>
          </cell>
          <cell r="Q35">
            <v>0.66498100000000004</v>
          </cell>
          <cell r="R35">
            <v>0.66793599999999997</v>
          </cell>
          <cell r="S35">
            <v>0.67108500000000004</v>
          </cell>
          <cell r="T35">
            <v>0.67437100000000005</v>
          </cell>
          <cell r="U35">
            <v>0.67749700000000002</v>
          </cell>
          <cell r="V35">
            <v>0.68024899999999999</v>
          </cell>
          <cell r="W35">
            <v>0.68399399999999999</v>
          </cell>
          <cell r="X35">
            <v>0.68776999999999999</v>
          </cell>
          <cell r="Y35">
            <v>0.69159700000000002</v>
          </cell>
          <cell r="Z35">
            <v>0.69574899999999995</v>
          </cell>
          <cell r="AA35">
            <v>0.69989299999999999</v>
          </cell>
          <cell r="AB35">
            <v>0.70413899999999996</v>
          </cell>
          <cell r="AC35">
            <v>0.70853699999999997</v>
          </cell>
          <cell r="AD35">
            <v>0.71280299999999996</v>
          </cell>
          <cell r="AE35">
            <v>0.71709800000000001</v>
          </cell>
          <cell r="AF35">
            <v>0.72172899999999995</v>
          </cell>
          <cell r="AG35">
            <v>3.6449999999999998E-3</v>
          </cell>
        </row>
        <row r="36">
          <cell r="A36" t="str">
            <v>CKI000:ga_OfficeEquipme</v>
          </cell>
          <cell r="C36">
            <v>0.42910900000000002</v>
          </cell>
          <cell r="D36">
            <v>0.43390699999999999</v>
          </cell>
          <cell r="E36">
            <v>0.43921399999999999</v>
          </cell>
          <cell r="F36">
            <v>0.44551099999999999</v>
          </cell>
          <cell r="G36">
            <v>0.45266699999999999</v>
          </cell>
          <cell r="H36">
            <v>0.45981300000000003</v>
          </cell>
          <cell r="I36">
            <v>0.46690700000000002</v>
          </cell>
          <cell r="J36">
            <v>0.474939</v>
          </cell>
          <cell r="K36">
            <v>0.48300100000000001</v>
          </cell>
          <cell r="L36">
            <v>0.49163400000000002</v>
          </cell>
          <cell r="M36">
            <v>0.50033899999999998</v>
          </cell>
          <cell r="N36">
            <v>0.50964100000000001</v>
          </cell>
          <cell r="O36">
            <v>0.51896299999999995</v>
          </cell>
          <cell r="P36">
            <v>0.52885199999999999</v>
          </cell>
          <cell r="Q36">
            <v>0.53891</v>
          </cell>
          <cell r="R36">
            <v>0.55010400000000004</v>
          </cell>
          <cell r="S36">
            <v>0.56088700000000002</v>
          </cell>
          <cell r="T36">
            <v>0.572855</v>
          </cell>
          <cell r="U36">
            <v>0.58487</v>
          </cell>
          <cell r="V36">
            <v>0.59700600000000004</v>
          </cell>
          <cell r="W36">
            <v>0.60931299999999999</v>
          </cell>
          <cell r="X36">
            <v>0.62227900000000003</v>
          </cell>
          <cell r="Y36">
            <v>0.635911</v>
          </cell>
          <cell r="Z36">
            <v>0.64924199999999999</v>
          </cell>
          <cell r="AA36">
            <v>0.66324300000000003</v>
          </cell>
          <cell r="AB36">
            <v>0.67797600000000002</v>
          </cell>
          <cell r="AC36">
            <v>0.69234799999999996</v>
          </cell>
          <cell r="AD36">
            <v>0.70740199999999998</v>
          </cell>
          <cell r="AE36">
            <v>0.72265800000000002</v>
          </cell>
          <cell r="AF36">
            <v>0.73826199999999997</v>
          </cell>
          <cell r="AG36">
            <v>1.8886E-2</v>
          </cell>
        </row>
        <row r="37">
          <cell r="A37" t="str">
            <v>CKI000:ha_OfficeEquipme</v>
          </cell>
          <cell r="C37">
            <v>0.176791</v>
          </cell>
          <cell r="D37">
            <v>0.175063</v>
          </cell>
          <cell r="E37">
            <v>0.17426</v>
          </cell>
          <cell r="F37">
            <v>0.17410400000000001</v>
          </cell>
          <cell r="G37">
            <v>0.17433100000000001</v>
          </cell>
          <cell r="H37">
            <v>0.17496600000000001</v>
          </cell>
          <cell r="I37">
            <v>0.17575499999999999</v>
          </cell>
          <cell r="J37">
            <v>0.17673</v>
          </cell>
          <cell r="K37">
            <v>0.17793</v>
          </cell>
          <cell r="L37">
            <v>0.179401</v>
          </cell>
          <cell r="M37">
            <v>0.18088000000000001</v>
          </cell>
          <cell r="N37">
            <v>0.182643</v>
          </cell>
          <cell r="O37">
            <v>0.184393</v>
          </cell>
          <cell r="P37">
            <v>0.18584300000000001</v>
          </cell>
          <cell r="Q37">
            <v>0.187579</v>
          </cell>
          <cell r="R37">
            <v>0.18901399999999999</v>
          </cell>
          <cell r="S37">
            <v>0.190439</v>
          </cell>
          <cell r="T37">
            <v>0.19186400000000001</v>
          </cell>
          <cell r="U37">
            <v>0.19267100000000001</v>
          </cell>
          <cell r="V37">
            <v>0.193466</v>
          </cell>
          <cell r="W37">
            <v>0.19394800000000001</v>
          </cell>
          <cell r="X37">
            <v>0.19378400000000001</v>
          </cell>
          <cell r="Y37">
            <v>0.19326299999999999</v>
          </cell>
          <cell r="Z37">
            <v>0.192411</v>
          </cell>
          <cell r="AA37">
            <v>0.19087499999999999</v>
          </cell>
          <cell r="AB37">
            <v>0.18897</v>
          </cell>
          <cell r="AC37">
            <v>0.186364</v>
          </cell>
          <cell r="AD37">
            <v>0.18301100000000001</v>
          </cell>
          <cell r="AE37">
            <v>0.17891699999999999</v>
          </cell>
          <cell r="AF37">
            <v>0.173762</v>
          </cell>
          <cell r="AG37">
            <v>-5.9599999999999996E-4</v>
          </cell>
        </row>
        <row r="38">
          <cell r="A38" t="str">
            <v>CKI000:ha_OtherUses</v>
          </cell>
          <cell r="C38">
            <v>1.5711040000000001</v>
          </cell>
          <cell r="D38">
            <v>1.67832</v>
          </cell>
          <cell r="E38">
            <v>1.6764140000000001</v>
          </cell>
          <cell r="F38">
            <v>1.6754709999999999</v>
          </cell>
          <cell r="G38">
            <v>1.674363</v>
          </cell>
          <cell r="H38">
            <v>1.6738710000000001</v>
          </cell>
          <cell r="I38">
            <v>1.69221</v>
          </cell>
          <cell r="J38">
            <v>1.7096070000000001</v>
          </cell>
          <cell r="K38">
            <v>1.727711</v>
          </cell>
          <cell r="L38">
            <v>1.7460230000000001</v>
          </cell>
          <cell r="M38">
            <v>1.7650790000000001</v>
          </cell>
          <cell r="N38">
            <v>1.7847310000000001</v>
          </cell>
          <cell r="O38">
            <v>1.8049459999999999</v>
          </cell>
          <cell r="P38">
            <v>1.8255300000000001</v>
          </cell>
          <cell r="Q38">
            <v>1.8469930000000001</v>
          </cell>
          <cell r="R38">
            <v>1.8694660000000001</v>
          </cell>
          <cell r="S38">
            <v>1.8923140000000001</v>
          </cell>
          <cell r="T38">
            <v>1.916142</v>
          </cell>
          <cell r="U38">
            <v>1.9407479999999999</v>
          </cell>
          <cell r="V38">
            <v>1.9658690000000001</v>
          </cell>
          <cell r="W38">
            <v>1.9922010000000001</v>
          </cell>
          <cell r="X38">
            <v>2.0192079999999999</v>
          </cell>
          <cell r="Y38">
            <v>2.0472220000000001</v>
          </cell>
          <cell r="Z38">
            <v>2.0762550000000002</v>
          </cell>
          <cell r="AA38">
            <v>2.106525</v>
          </cell>
          <cell r="AB38">
            <v>2.1373190000000002</v>
          </cell>
          <cell r="AC38">
            <v>2.1693159999999998</v>
          </cell>
          <cell r="AD38">
            <v>2.2023869999999999</v>
          </cell>
          <cell r="AE38">
            <v>2.2364769999999998</v>
          </cell>
          <cell r="AF38">
            <v>2.272173</v>
          </cell>
          <cell r="AG38">
            <v>1.2803999999999999E-2</v>
          </cell>
        </row>
        <row r="39">
          <cell r="A39" t="str">
            <v>CKI000:ha_ElecSubtotal</v>
          </cell>
          <cell r="C39">
            <v>4.5951639999999996</v>
          </cell>
          <cell r="D39">
            <v>4.6468069999999999</v>
          </cell>
          <cell r="E39">
            <v>4.6952790000000002</v>
          </cell>
          <cell r="F39">
            <v>4.7030519999999996</v>
          </cell>
          <cell r="G39">
            <v>4.711436</v>
          </cell>
          <cell r="H39">
            <v>4.7107530000000004</v>
          </cell>
          <cell r="I39">
            <v>4.727557</v>
          </cell>
          <cell r="J39">
            <v>4.7415469999999997</v>
          </cell>
          <cell r="K39">
            <v>4.7577579999999999</v>
          </cell>
          <cell r="L39">
            <v>4.7664020000000002</v>
          </cell>
          <cell r="M39">
            <v>4.7815479999999999</v>
          </cell>
          <cell r="N39">
            <v>4.8012899999999998</v>
          </cell>
          <cell r="O39">
            <v>4.8230680000000001</v>
          </cell>
          <cell r="P39">
            <v>4.8471419999999998</v>
          </cell>
          <cell r="Q39">
            <v>4.876792</v>
          </cell>
          <cell r="R39">
            <v>4.9106889999999996</v>
          </cell>
          <cell r="S39">
            <v>4.9468360000000002</v>
          </cell>
          <cell r="T39">
            <v>4.9868410000000001</v>
          </cell>
          <cell r="U39">
            <v>5.0265279999999999</v>
          </cell>
          <cell r="V39">
            <v>5.0629169999999997</v>
          </cell>
          <cell r="W39">
            <v>5.1048749999999998</v>
          </cell>
          <cell r="X39">
            <v>5.1485250000000002</v>
          </cell>
          <cell r="Y39">
            <v>5.1941550000000003</v>
          </cell>
          <cell r="Z39">
            <v>5.2430479999999999</v>
          </cell>
          <cell r="AA39">
            <v>5.2934489999999998</v>
          </cell>
          <cell r="AB39">
            <v>5.345459</v>
          </cell>
          <cell r="AC39">
            <v>5.3989580000000004</v>
          </cell>
          <cell r="AD39">
            <v>5.4534960000000003</v>
          </cell>
          <cell r="AE39">
            <v>5.5094380000000003</v>
          </cell>
          <cell r="AF39">
            <v>5.5691490000000003</v>
          </cell>
          <cell r="AG39">
            <v>6.6509999999999998E-3</v>
          </cell>
        </row>
        <row r="40">
          <cell r="A40" t="str">
            <v>CKI000:ha_OwnGeneration</v>
          </cell>
          <cell r="C40">
            <v>9.5620999999999998E-2</v>
          </cell>
          <cell r="D40">
            <v>0.10685500000000001</v>
          </cell>
          <cell r="E40">
            <v>0.118325</v>
          </cell>
          <cell r="F40">
            <v>0.12968099999999999</v>
          </cell>
          <cell r="G40">
            <v>0.13766</v>
          </cell>
          <cell r="H40">
            <v>0.146618</v>
          </cell>
          <cell r="I40">
            <v>0.15415799999999999</v>
          </cell>
          <cell r="J40">
            <v>0.159692</v>
          </cell>
          <cell r="K40">
            <v>0.16678399999999999</v>
          </cell>
          <cell r="L40">
            <v>0.17127300000000001</v>
          </cell>
          <cell r="M40">
            <v>0.17811299999999999</v>
          </cell>
          <cell r="N40">
            <v>0.182839</v>
          </cell>
          <cell r="O40">
            <v>0.189632</v>
          </cell>
          <cell r="P40">
            <v>0.195544</v>
          </cell>
          <cell r="Q40">
            <v>0.198097</v>
          </cell>
          <cell r="R40">
            <v>0.204844</v>
          </cell>
          <cell r="S40">
            <v>0.211534</v>
          </cell>
          <cell r="T40">
            <v>0.217638</v>
          </cell>
          <cell r="U40">
            <v>0.22692300000000001</v>
          </cell>
          <cell r="V40">
            <v>0.23549200000000001</v>
          </cell>
          <cell r="W40">
            <v>0.242482</v>
          </cell>
          <cell r="X40">
            <v>0.25086700000000001</v>
          </cell>
          <cell r="Y40">
            <v>0.26011000000000001</v>
          </cell>
          <cell r="Z40">
            <v>0.26594400000000001</v>
          </cell>
          <cell r="AA40">
            <v>0.27569500000000002</v>
          </cell>
          <cell r="AB40">
            <v>0.28823700000000002</v>
          </cell>
          <cell r="AC40">
            <v>0.29553299999999999</v>
          </cell>
          <cell r="AD40">
            <v>0.30629600000000001</v>
          </cell>
          <cell r="AE40">
            <v>0.31517200000000001</v>
          </cell>
          <cell r="AF40">
            <v>0.32165300000000002</v>
          </cell>
          <cell r="AG40">
            <v>4.2717999999999999E-2</v>
          </cell>
        </row>
        <row r="41">
          <cell r="A41" t="str">
            <v>CKI000:ha_PurchasedElec</v>
          </cell>
          <cell r="C41">
            <v>4.4995430000000001</v>
          </cell>
          <cell r="D41">
            <v>4.5399520000000004</v>
          </cell>
          <cell r="E41">
            <v>4.5769529999999996</v>
          </cell>
          <cell r="F41">
            <v>4.5733699999999997</v>
          </cell>
          <cell r="G41">
            <v>4.5737769999999998</v>
          </cell>
          <cell r="H41">
            <v>4.5641350000000003</v>
          </cell>
          <cell r="I41">
            <v>4.5734000000000004</v>
          </cell>
          <cell r="J41">
            <v>4.5818539999999999</v>
          </cell>
          <cell r="K41">
            <v>4.5909740000000001</v>
          </cell>
          <cell r="L41">
            <v>4.595129</v>
          </cell>
          <cell r="M41">
            <v>4.6034350000000002</v>
          </cell>
          <cell r="N41">
            <v>4.6184510000000003</v>
          </cell>
          <cell r="O41">
            <v>4.6334350000000004</v>
          </cell>
          <cell r="P41">
            <v>4.6515979999999999</v>
          </cell>
          <cell r="Q41">
            <v>4.6786950000000003</v>
          </cell>
          <cell r="R41">
            <v>4.7058450000000001</v>
          </cell>
          <cell r="S41">
            <v>4.7353019999999999</v>
          </cell>
          <cell r="T41">
            <v>4.7692019999999999</v>
          </cell>
          <cell r="U41">
            <v>4.7996049999999997</v>
          </cell>
          <cell r="V41">
            <v>4.8274249999999999</v>
          </cell>
          <cell r="W41">
            <v>4.862393</v>
          </cell>
          <cell r="X41">
            <v>4.8976579999999998</v>
          </cell>
          <cell r="Y41">
            <v>4.9340450000000002</v>
          </cell>
          <cell r="Z41">
            <v>4.9771039999999998</v>
          </cell>
          <cell r="AA41">
            <v>5.017754</v>
          </cell>
          <cell r="AB41">
            <v>5.0572220000000003</v>
          </cell>
          <cell r="AC41">
            <v>5.1034259999999998</v>
          </cell>
          <cell r="AD41">
            <v>5.1471999999999998</v>
          </cell>
          <cell r="AE41">
            <v>5.1942649999999997</v>
          </cell>
          <cell r="AF41">
            <v>5.2474959999999999</v>
          </cell>
          <cell r="AG41">
            <v>5.3169999999999997E-3</v>
          </cell>
        </row>
        <row r="44">
          <cell r="A44" t="str">
            <v>CKI000:ia_SpaceHeating</v>
          </cell>
          <cell r="C44">
            <v>1.8042739999999999</v>
          </cell>
          <cell r="D44">
            <v>1.832203</v>
          </cell>
          <cell r="E44">
            <v>1.7731749999999999</v>
          </cell>
          <cell r="F44">
            <v>1.7856540000000001</v>
          </cell>
          <cell r="G44">
            <v>1.7998689999999999</v>
          </cell>
          <cell r="H44">
            <v>1.8080419999999999</v>
          </cell>
          <cell r="I44">
            <v>1.809979</v>
          </cell>
          <cell r="J44">
            <v>1.80684</v>
          </cell>
          <cell r="K44">
            <v>1.7991349999999999</v>
          </cell>
          <cell r="L44">
            <v>1.7915859999999999</v>
          </cell>
          <cell r="M44">
            <v>1.7839780000000001</v>
          </cell>
          <cell r="N44">
            <v>1.779091</v>
          </cell>
          <cell r="O44">
            <v>1.7730109999999999</v>
          </cell>
          <cell r="P44">
            <v>1.768429</v>
          </cell>
          <cell r="Q44">
            <v>1.766343</v>
          </cell>
          <cell r="R44">
            <v>1.7643009999999999</v>
          </cell>
          <cell r="S44">
            <v>1.7601009999999999</v>
          </cell>
          <cell r="T44">
            <v>1.7549250000000001</v>
          </cell>
          <cell r="U44">
            <v>1.74899</v>
          </cell>
          <cell r="V44">
            <v>1.743317</v>
          </cell>
          <cell r="W44">
            <v>1.738327</v>
          </cell>
          <cell r="X44">
            <v>1.733492</v>
          </cell>
          <cell r="Y44">
            <v>1.72827</v>
          </cell>
          <cell r="Z44">
            <v>1.723463</v>
          </cell>
          <cell r="AA44">
            <v>1.7176469999999999</v>
          </cell>
          <cell r="AB44">
            <v>1.7112849999999999</v>
          </cell>
          <cell r="AC44">
            <v>1.7041379999999999</v>
          </cell>
          <cell r="AD44">
            <v>1.69676</v>
          </cell>
          <cell r="AE44">
            <v>1.6884490000000001</v>
          </cell>
          <cell r="AF44">
            <v>1.6800520000000001</v>
          </cell>
          <cell r="AG44">
            <v>-2.457E-3</v>
          </cell>
        </row>
        <row r="45">
          <cell r="A45" t="str">
            <v>CKI000:ia_SpaceCooling</v>
          </cell>
          <cell r="C45">
            <v>2.4750000000000001E-2</v>
          </cell>
          <cell r="D45">
            <v>2.1655000000000001E-2</v>
          </cell>
          <cell r="E45">
            <v>2.6110999999999999E-2</v>
          </cell>
          <cell r="F45">
            <v>2.6110000000000001E-2</v>
          </cell>
          <cell r="G45">
            <v>2.6138999999999999E-2</v>
          </cell>
          <cell r="H45">
            <v>2.6102E-2</v>
          </cell>
          <cell r="I45">
            <v>2.5989999999999999E-2</v>
          </cell>
          <cell r="J45">
            <v>2.5843000000000001E-2</v>
          </cell>
          <cell r="K45">
            <v>2.5651E-2</v>
          </cell>
          <cell r="L45">
            <v>2.5479000000000002E-2</v>
          </cell>
          <cell r="M45">
            <v>2.5322000000000001E-2</v>
          </cell>
          <cell r="N45">
            <v>2.5204000000000001E-2</v>
          </cell>
          <cell r="O45">
            <v>2.5089E-2</v>
          </cell>
          <cell r="P45">
            <v>2.4997999999999999E-2</v>
          </cell>
          <cell r="Q45">
            <v>2.4948999999999999E-2</v>
          </cell>
          <cell r="R45">
            <v>2.4913000000000001E-2</v>
          </cell>
          <cell r="S45">
            <v>2.487E-2</v>
          </cell>
          <cell r="T45">
            <v>2.4812000000000001E-2</v>
          </cell>
          <cell r="U45">
            <v>2.4763E-2</v>
          </cell>
          <cell r="V45">
            <v>2.4722999999999998E-2</v>
          </cell>
          <cell r="W45">
            <v>2.4712000000000001E-2</v>
          </cell>
          <cell r="X45">
            <v>2.4716999999999999E-2</v>
          </cell>
          <cell r="Y45">
            <v>2.4719000000000001E-2</v>
          </cell>
          <cell r="Z45">
            <v>2.4733999999999999E-2</v>
          </cell>
          <cell r="AA45">
            <v>2.4757999999999999E-2</v>
          </cell>
          <cell r="AB45">
            <v>2.4771000000000001E-2</v>
          </cell>
          <cell r="AC45">
            <v>2.4785999999999999E-2</v>
          </cell>
          <cell r="AD45">
            <v>2.4822E-2</v>
          </cell>
          <cell r="AE45">
            <v>2.4836E-2</v>
          </cell>
          <cell r="AF45">
            <v>2.486E-2</v>
          </cell>
          <cell r="AG45">
            <v>1.5300000000000001E-4</v>
          </cell>
        </row>
        <row r="46">
          <cell r="A46" t="str">
            <v>CKI000:ia_WaterHeating</v>
          </cell>
          <cell r="C46">
            <v>0.611896</v>
          </cell>
          <cell r="D46">
            <v>0.60751500000000003</v>
          </cell>
          <cell r="E46">
            <v>0.60975199999999996</v>
          </cell>
          <cell r="F46">
            <v>0.61787899999999996</v>
          </cell>
          <cell r="G46">
            <v>0.62652399999999997</v>
          </cell>
          <cell r="H46">
            <v>0.63338300000000003</v>
          </cell>
          <cell r="I46">
            <v>0.63841300000000001</v>
          </cell>
          <cell r="J46">
            <v>0.64204000000000006</v>
          </cell>
          <cell r="K46">
            <v>0.64447299999999996</v>
          </cell>
          <cell r="L46">
            <v>0.64724499999999996</v>
          </cell>
          <cell r="M46">
            <v>0.64856199999999997</v>
          </cell>
          <cell r="N46">
            <v>0.65142</v>
          </cell>
          <cell r="O46">
            <v>0.65439999999999998</v>
          </cell>
          <cell r="P46">
            <v>0.65837000000000001</v>
          </cell>
          <cell r="Q46">
            <v>0.663385</v>
          </cell>
          <cell r="R46">
            <v>0.66861599999999999</v>
          </cell>
          <cell r="S46">
            <v>0.67324300000000004</v>
          </cell>
          <cell r="T46">
            <v>0.67766400000000004</v>
          </cell>
          <cell r="U46">
            <v>0.68190099999999998</v>
          </cell>
          <cell r="V46">
            <v>0.68633200000000005</v>
          </cell>
          <cell r="W46">
            <v>0.69128000000000001</v>
          </cell>
          <cell r="X46">
            <v>0.69640000000000002</v>
          </cell>
          <cell r="Y46">
            <v>0.70152899999999996</v>
          </cell>
          <cell r="Z46">
            <v>0.70691899999999996</v>
          </cell>
          <cell r="AA46">
            <v>0.71211199999999997</v>
          </cell>
          <cell r="AB46">
            <v>0.71725300000000003</v>
          </cell>
          <cell r="AC46">
            <v>0.72223099999999996</v>
          </cell>
          <cell r="AD46">
            <v>0.72724200000000006</v>
          </cell>
          <cell r="AE46">
            <v>0.73199199999999998</v>
          </cell>
          <cell r="AF46">
            <v>0.73682800000000004</v>
          </cell>
          <cell r="AG46">
            <v>6.4270000000000004E-3</v>
          </cell>
        </row>
        <row r="47">
          <cell r="A47" t="str">
            <v>CKI000:ia_Cooking</v>
          </cell>
          <cell r="C47">
            <v>0.34442600000000001</v>
          </cell>
          <cell r="D47">
            <v>0.34544200000000003</v>
          </cell>
          <cell r="E47">
            <v>0.35008099999999998</v>
          </cell>
          <cell r="F47">
            <v>0.357761</v>
          </cell>
          <cell r="G47">
            <v>0.36561300000000002</v>
          </cell>
          <cell r="H47">
            <v>0.372359</v>
          </cell>
          <cell r="I47">
            <v>0.37798999999999999</v>
          </cell>
          <cell r="J47">
            <v>0.38278299999999998</v>
          </cell>
          <cell r="K47">
            <v>0.38687199999999999</v>
          </cell>
          <cell r="L47">
            <v>0.39113500000000001</v>
          </cell>
          <cell r="M47">
            <v>0.39428800000000003</v>
          </cell>
          <cell r="N47">
            <v>0.39835599999999999</v>
          </cell>
          <cell r="O47">
            <v>0.40257500000000002</v>
          </cell>
          <cell r="P47">
            <v>0.407387</v>
          </cell>
          <cell r="Q47">
            <v>0.412688</v>
          </cell>
          <cell r="R47">
            <v>0.41800399999999999</v>
          </cell>
          <cell r="S47">
            <v>0.42293500000000001</v>
          </cell>
          <cell r="T47">
            <v>0.42767699999999997</v>
          </cell>
          <cell r="U47">
            <v>0.43235699999999999</v>
          </cell>
          <cell r="V47">
            <v>0.43708599999999997</v>
          </cell>
          <cell r="W47">
            <v>0.44216499999999997</v>
          </cell>
          <cell r="X47">
            <v>0.447326</v>
          </cell>
          <cell r="Y47">
            <v>0.45247300000000001</v>
          </cell>
          <cell r="Z47">
            <v>0.45774599999999999</v>
          </cell>
          <cell r="AA47">
            <v>0.46294299999999999</v>
          </cell>
          <cell r="AB47">
            <v>0.468111</v>
          </cell>
          <cell r="AC47">
            <v>0.473159</v>
          </cell>
          <cell r="AD47">
            <v>0.47821799999999998</v>
          </cell>
          <cell r="AE47">
            <v>0.48310500000000001</v>
          </cell>
          <cell r="AF47">
            <v>0.48798000000000002</v>
          </cell>
          <cell r="AG47">
            <v>1.2086E-2</v>
          </cell>
        </row>
        <row r="48">
          <cell r="A48" t="str">
            <v>CKI000:ia_OtherUses</v>
          </cell>
          <cell r="C48">
            <v>0.69580799999999998</v>
          </cell>
          <cell r="D48">
            <v>0.81159300000000001</v>
          </cell>
          <cell r="E48">
            <v>0.80718800000000002</v>
          </cell>
          <cell r="F48">
            <v>0.78792899999999999</v>
          </cell>
          <cell r="G48">
            <v>0.76992899999999997</v>
          </cell>
          <cell r="H48">
            <v>0.74975000000000003</v>
          </cell>
          <cell r="I48">
            <v>0.75180400000000003</v>
          </cell>
          <cell r="J48">
            <v>0.75220399999999998</v>
          </cell>
          <cell r="K48">
            <v>0.75154299999999996</v>
          </cell>
          <cell r="L48">
            <v>0.75134599999999996</v>
          </cell>
          <cell r="M48">
            <v>0.75105299999999997</v>
          </cell>
          <cell r="N48">
            <v>0.75155700000000003</v>
          </cell>
          <cell r="O48">
            <v>0.75223600000000002</v>
          </cell>
          <cell r="P48">
            <v>0.75331000000000004</v>
          </cell>
          <cell r="Q48">
            <v>0.75497700000000001</v>
          </cell>
          <cell r="R48">
            <v>0.75680700000000001</v>
          </cell>
          <cell r="S48">
            <v>0.75821000000000005</v>
          </cell>
          <cell r="T48">
            <v>0.75942699999999996</v>
          </cell>
          <cell r="U48">
            <v>0.76100699999999999</v>
          </cell>
          <cell r="V48">
            <v>0.76246899999999995</v>
          </cell>
          <cell r="W48">
            <v>0.76380499999999996</v>
          </cell>
          <cell r="X48">
            <v>0.76571500000000003</v>
          </cell>
          <cell r="Y48">
            <v>0.76771699999999998</v>
          </cell>
          <cell r="Z48">
            <v>0.769513</v>
          </cell>
          <cell r="AA48">
            <v>0.77151099999999995</v>
          </cell>
          <cell r="AB48">
            <v>0.77319700000000002</v>
          </cell>
          <cell r="AC48">
            <v>0.77468300000000001</v>
          </cell>
          <cell r="AD48">
            <v>0.77661599999999997</v>
          </cell>
          <cell r="AE48">
            <v>0.77803900000000004</v>
          </cell>
          <cell r="AF48">
            <v>0.77946599999999999</v>
          </cell>
          <cell r="AG48">
            <v>3.9230000000000003E-3</v>
          </cell>
        </row>
        <row r="49">
          <cell r="A49" t="str">
            <v>CKI000:ia_DeliveredEner</v>
          </cell>
          <cell r="C49">
            <v>3.4811529999999999</v>
          </cell>
          <cell r="D49">
            <v>3.6184080000000001</v>
          </cell>
          <cell r="E49">
            <v>3.566306</v>
          </cell>
          <cell r="F49">
            <v>3.575332</v>
          </cell>
          <cell r="G49">
            <v>3.5880740000000002</v>
          </cell>
          <cell r="H49">
            <v>3.5896370000000002</v>
          </cell>
          <cell r="I49">
            <v>3.6041759999999998</v>
          </cell>
          <cell r="J49">
            <v>3.6097100000000002</v>
          </cell>
          <cell r="K49">
            <v>3.6076730000000001</v>
          </cell>
          <cell r="L49">
            <v>3.6067900000000002</v>
          </cell>
          <cell r="M49">
            <v>3.6032030000000002</v>
          </cell>
          <cell r="N49">
            <v>3.6056270000000001</v>
          </cell>
          <cell r="O49">
            <v>3.60731</v>
          </cell>
          <cell r="P49">
            <v>3.612495</v>
          </cell>
          <cell r="Q49">
            <v>3.622341</v>
          </cell>
          <cell r="R49">
            <v>3.632641</v>
          </cell>
          <cell r="S49">
            <v>3.6393599999999999</v>
          </cell>
          <cell r="T49">
            <v>3.6445059999999998</v>
          </cell>
          <cell r="U49">
            <v>3.6490170000000002</v>
          </cell>
          <cell r="V49">
            <v>3.6539280000000001</v>
          </cell>
          <cell r="W49">
            <v>3.660288</v>
          </cell>
          <cell r="X49">
            <v>3.6676500000000001</v>
          </cell>
          <cell r="Y49">
            <v>3.6747070000000002</v>
          </cell>
          <cell r="Z49">
            <v>3.682375</v>
          </cell>
          <cell r="AA49">
            <v>3.6889699999999999</v>
          </cell>
          <cell r="AB49">
            <v>3.6946180000000002</v>
          </cell>
          <cell r="AC49">
            <v>3.698998</v>
          </cell>
          <cell r="AD49">
            <v>3.7036579999999999</v>
          </cell>
          <cell r="AE49">
            <v>3.7064210000000002</v>
          </cell>
          <cell r="AF49">
            <v>3.709187</v>
          </cell>
          <cell r="AG49">
            <v>2.1900000000000001E-3</v>
          </cell>
        </row>
        <row r="52">
          <cell r="A52" t="str">
            <v>CKI000:ja_SpaceHeating</v>
          </cell>
          <cell r="C52">
            <v>0.21453900000000001</v>
          </cell>
          <cell r="D52">
            <v>0.22256300000000001</v>
          </cell>
          <cell r="E52">
            <v>0.21479200000000001</v>
          </cell>
          <cell r="F52">
            <v>0.21345700000000001</v>
          </cell>
          <cell r="G52">
            <v>0.21237600000000001</v>
          </cell>
          <cell r="H52">
            <v>0.21140200000000001</v>
          </cell>
          <cell r="I52">
            <v>0.21058299999999999</v>
          </cell>
          <cell r="J52">
            <v>0.20891000000000001</v>
          </cell>
          <cell r="K52">
            <v>0.20678199999999999</v>
          </cell>
          <cell r="L52">
            <v>0.204621</v>
          </cell>
          <cell r="M52">
            <v>0.20246800000000001</v>
          </cell>
          <cell r="N52">
            <v>0.20028399999999999</v>
          </cell>
          <cell r="O52">
            <v>0.198155</v>
          </cell>
          <cell r="P52">
            <v>0.19612299999999999</v>
          </cell>
          <cell r="Q52">
            <v>0.194048</v>
          </cell>
          <cell r="R52">
            <v>0.191857</v>
          </cell>
          <cell r="S52">
            <v>0.18947</v>
          </cell>
          <cell r="T52">
            <v>0.18713399999999999</v>
          </cell>
          <cell r="U52">
            <v>0.18490899999999999</v>
          </cell>
          <cell r="V52">
            <v>0.18254400000000001</v>
          </cell>
          <cell r="W52">
            <v>0.18030399999999999</v>
          </cell>
          <cell r="X52">
            <v>0.178199</v>
          </cell>
          <cell r="Y52">
            <v>0.175951</v>
          </cell>
          <cell r="Z52">
            <v>0.17355000000000001</v>
          </cell>
          <cell r="AA52">
            <v>0.17122100000000001</v>
          </cell>
          <cell r="AB52">
            <v>0.168904</v>
          </cell>
          <cell r="AC52">
            <v>0.166736</v>
          </cell>
          <cell r="AD52">
            <v>0.16472800000000001</v>
          </cell>
          <cell r="AE52">
            <v>0.162772</v>
          </cell>
          <cell r="AF52">
            <v>0.16084000000000001</v>
          </cell>
          <cell r="AG52">
            <v>-9.8849999999999997E-3</v>
          </cell>
        </row>
        <row r="53">
          <cell r="A53" t="str">
            <v>CKI000:ja_WaterHeating</v>
          </cell>
          <cell r="C53">
            <v>6.4819999999999999E-3</v>
          </cell>
          <cell r="D53">
            <v>6.3969999999999999E-3</v>
          </cell>
          <cell r="E53">
            <v>6.3850000000000001E-3</v>
          </cell>
          <cell r="F53">
            <v>6.3940000000000004E-3</v>
          </cell>
          <cell r="G53">
            <v>6.4079999999999996E-3</v>
          </cell>
          <cell r="H53">
            <v>6.4200000000000004E-3</v>
          </cell>
          <cell r="I53">
            <v>6.4310000000000001E-3</v>
          </cell>
          <cell r="J53">
            <v>6.4140000000000004E-3</v>
          </cell>
          <cell r="K53">
            <v>6.3819999999999997E-3</v>
          </cell>
          <cell r="L53">
            <v>6.3540000000000003E-3</v>
          </cell>
          <cell r="M53">
            <v>6.3239999999999998E-3</v>
          </cell>
          <cell r="N53">
            <v>6.2960000000000004E-3</v>
          </cell>
          <cell r="O53">
            <v>6.2709999999999997E-3</v>
          </cell>
          <cell r="P53">
            <v>6.2480000000000001E-3</v>
          </cell>
          <cell r="Q53">
            <v>6.2220000000000001E-3</v>
          </cell>
          <cell r="R53">
            <v>6.1910000000000003E-3</v>
          </cell>
          <cell r="S53">
            <v>6.1539999999999997E-3</v>
          </cell>
          <cell r="T53">
            <v>6.1180000000000002E-3</v>
          </cell>
          <cell r="U53">
            <v>6.0879999999999997E-3</v>
          </cell>
          <cell r="V53">
            <v>6.0559999999999998E-3</v>
          </cell>
          <cell r="W53">
            <v>6.0280000000000004E-3</v>
          </cell>
          <cell r="X53">
            <v>6.0029999999999997E-3</v>
          </cell>
          <cell r="Y53">
            <v>5.9740000000000001E-3</v>
          </cell>
          <cell r="Z53">
            <v>5.9389999999999998E-3</v>
          </cell>
          <cell r="AA53">
            <v>5.9069999999999999E-3</v>
          </cell>
          <cell r="AB53">
            <v>5.8770000000000003E-3</v>
          </cell>
          <cell r="AC53">
            <v>5.8520000000000004E-3</v>
          </cell>
          <cell r="AD53">
            <v>5.8320000000000004E-3</v>
          </cell>
          <cell r="AE53">
            <v>5.8149999999999999E-3</v>
          </cell>
          <cell r="AF53">
            <v>5.7980000000000002E-3</v>
          </cell>
          <cell r="AG53">
            <v>-3.836E-3</v>
          </cell>
        </row>
        <row r="54">
          <cell r="A54" t="str">
            <v>CKI000:ja_OtherUses</v>
          </cell>
          <cell r="C54">
            <v>9.3368999999999994E-2</v>
          </cell>
          <cell r="D54">
            <v>9.5399999999999999E-2</v>
          </cell>
          <cell r="E54">
            <v>0.10090200000000001</v>
          </cell>
          <cell r="F54">
            <v>9.9529000000000006E-2</v>
          </cell>
          <cell r="G54">
            <v>9.8310999999999996E-2</v>
          </cell>
          <cell r="H54">
            <v>9.7179000000000001E-2</v>
          </cell>
          <cell r="I54">
            <v>9.8383999999999999E-2</v>
          </cell>
          <cell r="J54">
            <v>9.9066000000000001E-2</v>
          </cell>
          <cell r="K54">
            <v>9.9454000000000001E-2</v>
          </cell>
          <cell r="L54">
            <v>9.9830000000000002E-2</v>
          </cell>
          <cell r="M54">
            <v>9.9534999999999998E-2</v>
          </cell>
          <cell r="N54">
            <v>9.9419999999999994E-2</v>
          </cell>
          <cell r="O54">
            <v>9.9481E-2</v>
          </cell>
          <cell r="P54">
            <v>9.9794999999999995E-2</v>
          </cell>
          <cell r="Q54">
            <v>0.100116</v>
          </cell>
          <cell r="R54">
            <v>0.10038999999999999</v>
          </cell>
          <cell r="S54">
            <v>0.10057199999999999</v>
          </cell>
          <cell r="T54">
            <v>0.100788</v>
          </cell>
          <cell r="U54">
            <v>0.10108300000000001</v>
          </cell>
          <cell r="V54">
            <v>0.101358</v>
          </cell>
          <cell r="W54">
            <v>0.101633</v>
          </cell>
          <cell r="X54">
            <v>0.10197000000000001</v>
          </cell>
          <cell r="Y54">
            <v>0.102204</v>
          </cell>
          <cell r="Z54">
            <v>0.102336</v>
          </cell>
          <cell r="AA54">
            <v>0.102519</v>
          </cell>
          <cell r="AB54">
            <v>0.10274800000000001</v>
          </cell>
          <cell r="AC54">
            <v>0.10305400000000001</v>
          </cell>
          <cell r="AD54">
            <v>0.103449</v>
          </cell>
          <cell r="AE54">
            <v>0.103906</v>
          </cell>
          <cell r="AF54">
            <v>0.10442899999999999</v>
          </cell>
          <cell r="AG54">
            <v>3.8679999999999999E-3</v>
          </cell>
        </row>
        <row r="55">
          <cell r="A55" t="str">
            <v>CKI000:ja_DeliveredEner</v>
          </cell>
          <cell r="C55">
            <v>0.31439</v>
          </cell>
          <cell r="D55">
            <v>0.32435999999999998</v>
          </cell>
          <cell r="E55">
            <v>0.32207999999999998</v>
          </cell>
          <cell r="F55">
            <v>0.31938</v>
          </cell>
          <cell r="G55">
            <v>0.31709399999999999</v>
          </cell>
          <cell r="H55">
            <v>0.31500099999999998</v>
          </cell>
          <cell r="I55">
            <v>0.31539800000000001</v>
          </cell>
          <cell r="J55">
            <v>0.31438899999999997</v>
          </cell>
          <cell r="K55">
            <v>0.31261800000000001</v>
          </cell>
          <cell r="L55">
            <v>0.31080600000000003</v>
          </cell>
          <cell r="M55">
            <v>0.30832799999999999</v>
          </cell>
          <cell r="N55">
            <v>0.30599999999999999</v>
          </cell>
          <cell r="O55">
            <v>0.30390699999999998</v>
          </cell>
          <cell r="P55">
            <v>0.30216700000000002</v>
          </cell>
          <cell r="Q55">
            <v>0.30038599999999999</v>
          </cell>
          <cell r="R55">
            <v>0.29843799999999998</v>
          </cell>
          <cell r="S55">
            <v>0.29619600000000001</v>
          </cell>
          <cell r="T55">
            <v>0.29404000000000002</v>
          </cell>
          <cell r="U55">
            <v>0.29208099999999998</v>
          </cell>
          <cell r="V55">
            <v>0.28995799999999999</v>
          </cell>
          <cell r="W55">
            <v>0.28796500000000003</v>
          </cell>
          <cell r="X55">
            <v>0.28617199999999998</v>
          </cell>
          <cell r="Y55">
            <v>0.28412799999999999</v>
          </cell>
          <cell r="Z55">
            <v>0.28182499999999999</v>
          </cell>
          <cell r="AA55">
            <v>0.27964800000000001</v>
          </cell>
          <cell r="AB55">
            <v>0.27753</v>
          </cell>
          <cell r="AC55">
            <v>0.275642</v>
          </cell>
          <cell r="AD55">
            <v>0.274009</v>
          </cell>
          <cell r="AE55">
            <v>0.27249299999999999</v>
          </cell>
          <cell r="AF55">
            <v>0.271067</v>
          </cell>
          <cell r="AG55">
            <v>-5.1000000000000004E-3</v>
          </cell>
        </row>
        <row r="57">
          <cell r="A57" t="str">
            <v>CKI000:ka_MarketedRenew</v>
          </cell>
          <cell r="C57">
            <v>0.124386</v>
          </cell>
          <cell r="D57">
            <v>0.124386</v>
          </cell>
          <cell r="E57">
            <v>0.124386</v>
          </cell>
          <cell r="F57">
            <v>0.124386</v>
          </cell>
          <cell r="G57">
            <v>0.124386</v>
          </cell>
          <cell r="H57">
            <v>0.124386</v>
          </cell>
          <cell r="I57">
            <v>0.124386</v>
          </cell>
          <cell r="J57">
            <v>0.124386</v>
          </cell>
          <cell r="K57">
            <v>0.124386</v>
          </cell>
          <cell r="L57">
            <v>0.124386</v>
          </cell>
          <cell r="M57">
            <v>0.124386</v>
          </cell>
          <cell r="N57">
            <v>0.124386</v>
          </cell>
          <cell r="O57">
            <v>0.124386</v>
          </cell>
          <cell r="P57">
            <v>0.124386</v>
          </cell>
          <cell r="Q57">
            <v>0.124386</v>
          </cell>
          <cell r="R57">
            <v>0.124386</v>
          </cell>
          <cell r="S57">
            <v>0.124386</v>
          </cell>
          <cell r="T57">
            <v>0.124386</v>
          </cell>
          <cell r="U57">
            <v>0.124386</v>
          </cell>
          <cell r="V57">
            <v>0.124386</v>
          </cell>
          <cell r="W57">
            <v>0.124386</v>
          </cell>
          <cell r="X57">
            <v>0.124386</v>
          </cell>
          <cell r="Y57">
            <v>0.124386</v>
          </cell>
          <cell r="Z57">
            <v>0.124386</v>
          </cell>
          <cell r="AA57">
            <v>0.124386</v>
          </cell>
          <cell r="AB57">
            <v>0.124386</v>
          </cell>
          <cell r="AC57">
            <v>0.124386</v>
          </cell>
          <cell r="AD57">
            <v>0.124386</v>
          </cell>
          <cell r="AE57">
            <v>0.124386</v>
          </cell>
          <cell r="AF57">
            <v>0.124386</v>
          </cell>
          <cell r="AG57">
            <v>0</v>
          </cell>
        </row>
        <row r="58">
          <cell r="A58" t="str">
            <v>CKI000:ka_OtherFuels</v>
          </cell>
          <cell r="C58">
            <v>0.54864999999999997</v>
          </cell>
          <cell r="D58">
            <v>0.55747100000000005</v>
          </cell>
          <cell r="E58">
            <v>0.56107700000000005</v>
          </cell>
          <cell r="F58">
            <v>0.55943699999999996</v>
          </cell>
          <cell r="G58">
            <v>0.55818999999999996</v>
          </cell>
          <cell r="H58">
            <v>0.55689200000000005</v>
          </cell>
          <cell r="I58">
            <v>0.55936600000000003</v>
          </cell>
          <cell r="J58">
            <v>0.56114200000000003</v>
          </cell>
          <cell r="K58">
            <v>0.56320400000000004</v>
          </cell>
          <cell r="L58">
            <v>0.56536500000000001</v>
          </cell>
          <cell r="M58">
            <v>0.56717399999999996</v>
          </cell>
          <cell r="N58">
            <v>0.56958399999999998</v>
          </cell>
          <cell r="O58">
            <v>0.57206400000000002</v>
          </cell>
          <cell r="P58">
            <v>0.57466700000000004</v>
          </cell>
          <cell r="Q58">
            <v>0.57754899999999998</v>
          </cell>
          <cell r="R58">
            <v>0.58010099999999998</v>
          </cell>
          <cell r="S58">
            <v>0.58257300000000001</v>
          </cell>
          <cell r="T58">
            <v>0.58490500000000001</v>
          </cell>
          <cell r="U58">
            <v>0.587561</v>
          </cell>
          <cell r="V58">
            <v>0.58982500000000004</v>
          </cell>
          <cell r="W58">
            <v>0.593333</v>
          </cell>
          <cell r="X58">
            <v>0.59629100000000002</v>
          </cell>
          <cell r="Y58">
            <v>0.59874000000000005</v>
          </cell>
          <cell r="Z58">
            <v>0.60101400000000005</v>
          </cell>
          <cell r="AA58">
            <v>0.60362700000000002</v>
          </cell>
          <cell r="AB58">
            <v>0.60611000000000004</v>
          </cell>
          <cell r="AC58">
            <v>0.60878600000000005</v>
          </cell>
          <cell r="AD58">
            <v>0.61161900000000002</v>
          </cell>
          <cell r="AE58">
            <v>0.61443199999999998</v>
          </cell>
          <cell r="AF58">
            <v>0.61731199999999997</v>
          </cell>
          <cell r="AG58">
            <v>4.0740000000000004E-3</v>
          </cell>
        </row>
      </sheetData>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
  <sheetViews>
    <sheetView workbookViewId="0">
      <selection activeCell="A33" sqref="A33"/>
    </sheetView>
  </sheetViews>
  <sheetFormatPr defaultRowHeight="14.5" x14ac:dyDescent="0.35"/>
  <cols>
    <col min="2" max="2" width="65.26953125" customWidth="1"/>
  </cols>
  <sheetData>
    <row r="1" spans="1:2" x14ac:dyDescent="0.35">
      <c r="A1" s="43" t="s">
        <v>1021</v>
      </c>
    </row>
    <row r="3" spans="1:2" x14ac:dyDescent="0.35">
      <c r="A3" s="40" t="s">
        <v>1022</v>
      </c>
      <c r="B3" s="41" t="s">
        <v>1026</v>
      </c>
    </row>
    <row r="4" spans="1:2" x14ac:dyDescent="0.35">
      <c r="B4" t="s">
        <v>1023</v>
      </c>
    </row>
    <row r="5" spans="1:2" x14ac:dyDescent="0.35">
      <c r="B5" s="44">
        <v>2015</v>
      </c>
    </row>
    <row r="6" spans="1:2" x14ac:dyDescent="0.35">
      <c r="B6" t="s">
        <v>1024</v>
      </c>
    </row>
    <row r="7" spans="1:2" x14ac:dyDescent="0.35">
      <c r="B7" t="s">
        <v>1025</v>
      </c>
    </row>
    <row r="8" spans="1:2" s="46" customFormat="1" x14ac:dyDescent="0.35"/>
    <row r="9" spans="1:2" s="46" customFormat="1" x14ac:dyDescent="0.35">
      <c r="B9" s="41" t="s">
        <v>1075</v>
      </c>
    </row>
    <row r="10" spans="1:2" s="46" customFormat="1" x14ac:dyDescent="0.35">
      <c r="B10" s="46" t="s">
        <v>1023</v>
      </c>
    </row>
    <row r="11" spans="1:2" s="46" customFormat="1" x14ac:dyDescent="0.35">
      <c r="B11" s="44">
        <v>2013</v>
      </c>
    </row>
    <row r="12" spans="1:2" s="46" customFormat="1" x14ac:dyDescent="0.35">
      <c r="B12" s="46" t="s">
        <v>1076</v>
      </c>
    </row>
    <row r="13" spans="1:2" s="46" customFormat="1" x14ac:dyDescent="0.35">
      <c r="B13" s="46" t="s">
        <v>1077</v>
      </c>
    </row>
    <row r="14" spans="1:2" s="46" customFormat="1" x14ac:dyDescent="0.35">
      <c r="B14" s="46" t="s">
        <v>1078</v>
      </c>
    </row>
    <row r="16" spans="1:2" x14ac:dyDescent="0.35">
      <c r="A16" s="40" t="s">
        <v>1028</v>
      </c>
    </row>
    <row r="17" spans="1:2" x14ac:dyDescent="0.35">
      <c r="A17" t="s">
        <v>1029</v>
      </c>
    </row>
    <row r="18" spans="1:2" x14ac:dyDescent="0.35">
      <c r="A18" t="s">
        <v>1030</v>
      </c>
    </row>
    <row r="19" spans="1:2" x14ac:dyDescent="0.35">
      <c r="A19" t="s">
        <v>1031</v>
      </c>
    </row>
    <row r="21" spans="1:2" x14ac:dyDescent="0.35">
      <c r="A21" s="46" t="s">
        <v>1039</v>
      </c>
    </row>
    <row r="22" spans="1:2" x14ac:dyDescent="0.35">
      <c r="A22" s="46">
        <v>0.98699999999999999</v>
      </c>
    </row>
    <row r="23" spans="1:2" x14ac:dyDescent="0.35">
      <c r="A23" s="46" t="s">
        <v>1038</v>
      </c>
    </row>
    <row r="25" spans="1:2" x14ac:dyDescent="0.35">
      <c r="A25" t="s">
        <v>1081</v>
      </c>
    </row>
    <row r="28" spans="1:2" x14ac:dyDescent="0.35">
      <c r="A28" s="40" t="s">
        <v>1206</v>
      </c>
      <c r="B28" s="46"/>
    </row>
    <row r="29" spans="1:2" x14ac:dyDescent="0.35">
      <c r="A29" s="48">
        <f>'RECS HC2.1'!B24/('RECS HC2.1'!B24+'RECS HC2.1'!B27)</f>
        <v>0.81308184246741677</v>
      </c>
      <c r="B29" s="46" t="s">
        <v>1055</v>
      </c>
    </row>
    <row r="30" spans="1:2" x14ac:dyDescent="0.35">
      <c r="A30" s="48">
        <f>'RECS HC2.1'!B27/('RECS HC2.1'!B24+'RECS HC2.1'!B27)</f>
        <v>0.18691815753258317</v>
      </c>
      <c r="B30" s="46" t="s">
        <v>1056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AO206"/>
  <sheetViews>
    <sheetView zoomScale="70" zoomScaleNormal="70" workbookViewId="0">
      <selection activeCell="G46" sqref="G46"/>
    </sheetView>
  </sheetViews>
  <sheetFormatPr defaultColWidth="9.1796875" defaultRowHeight="14.5" x14ac:dyDescent="0.35"/>
  <cols>
    <col min="1" max="1" width="9.1796875" style="1"/>
    <col min="2" max="2" width="24.7265625" style="1" bestFit="1" customWidth="1"/>
    <col min="3" max="3" width="20.26953125" style="1" bestFit="1" customWidth="1"/>
    <col min="4" max="4" width="21.1796875" style="1" customWidth="1"/>
    <col min="5" max="16384" width="9.1796875" style="1"/>
  </cols>
  <sheetData>
    <row r="2" spans="2:41" x14ac:dyDescent="0.35">
      <c r="B2" s="23" t="s">
        <v>0</v>
      </c>
    </row>
    <row r="4" spans="2:41" x14ac:dyDescent="0.35">
      <c r="B4" s="2" t="s">
        <v>40</v>
      </c>
    </row>
    <row r="5" spans="2:41" x14ac:dyDescent="0.35">
      <c r="B5" s="2" t="s">
        <v>41</v>
      </c>
    </row>
    <row r="7" spans="2:41" x14ac:dyDescent="0.3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3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3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3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3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3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3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3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3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3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3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3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3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3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3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3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3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3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3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3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3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3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3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3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3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3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3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3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3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3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3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3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3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3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3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3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3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3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3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3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3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3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3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3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3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3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3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3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3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3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3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3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3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3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3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3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3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3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3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3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3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3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3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3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3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3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3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3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3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3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3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3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3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3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3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3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3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3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3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3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3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3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3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3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3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3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3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3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3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3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3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3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3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3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3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3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3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3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3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3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3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3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3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3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3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3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3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3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3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3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3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3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3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3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3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3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3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3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3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3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3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3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3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3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3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3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3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3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3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3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3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3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3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3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3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3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35">
      <c r="B143" s="13"/>
      <c r="C143" s="3" t="s">
        <v>10</v>
      </c>
      <c r="D143" s="4"/>
      <c r="E143" s="10">
        <v>0.22500000000000001</v>
      </c>
      <c r="F143" s="11">
        <v>0.23699999999999999</v>
      </c>
      <c r="G143" s="11">
        <v>0.24</v>
      </c>
      <c r="H143" s="11">
        <v>0.24299999999999999</v>
      </c>
      <c r="I143" s="11">
        <v>0.28000000000000003</v>
      </c>
      <c r="J143" s="11">
        <v>0.25700000000000001</v>
      </c>
      <c r="K143" s="11">
        <v>0.23699999999999999</v>
      </c>
      <c r="L143" s="11">
        <v>0.221</v>
      </c>
      <c r="M143" s="11">
        <v>0.22500000000000001</v>
      </c>
      <c r="N143" s="11">
        <v>0.217</v>
      </c>
      <c r="O143" s="11">
        <v>0.223</v>
      </c>
      <c r="P143" s="11">
        <v>0.22900000000000001</v>
      </c>
      <c r="Q143" s="11">
        <v>0.22900000000000001</v>
      </c>
      <c r="R143" s="11">
        <v>0.22900000000000001</v>
      </c>
      <c r="S143" s="11">
        <v>0.23100000000000001</v>
      </c>
      <c r="T143" s="11">
        <v>0.23699999999999999</v>
      </c>
      <c r="U143" s="11">
        <v>0.246</v>
      </c>
      <c r="V143" s="11">
        <v>0.248</v>
      </c>
      <c r="W143" s="11">
        <v>0.249</v>
      </c>
      <c r="X143" s="11">
        <v>0.249</v>
      </c>
      <c r="Y143" s="11">
        <v>0.248</v>
      </c>
      <c r="Z143" s="11">
        <v>0.249</v>
      </c>
      <c r="AA143" s="11">
        <v>0.252</v>
      </c>
      <c r="AB143" s="11">
        <v>0.252</v>
      </c>
      <c r="AC143" s="11">
        <v>0.25</v>
      </c>
      <c r="AD143" s="11">
        <v>0.251</v>
      </c>
      <c r="AE143" s="11">
        <v>0.252</v>
      </c>
      <c r="AF143" s="11">
        <v>0.25600000000000001</v>
      </c>
      <c r="AG143" s="11">
        <v>0.25900000000000001</v>
      </c>
      <c r="AH143" s="11">
        <v>0.26100000000000001</v>
      </c>
      <c r="AI143" s="11">
        <v>0.26400000000000001</v>
      </c>
      <c r="AJ143" s="11">
        <v>0.27</v>
      </c>
      <c r="AK143" s="11">
        <v>0.27500000000000002</v>
      </c>
      <c r="AL143" s="11">
        <v>0.27700000000000002</v>
      </c>
      <c r="AM143" s="11">
        <v>0.27900000000000003</v>
      </c>
      <c r="AN143" s="11">
        <v>0.28000000000000003</v>
      </c>
      <c r="AO143" s="12">
        <v>0.28399999999999997</v>
      </c>
    </row>
    <row r="144" spans="2:41" x14ac:dyDescent="0.3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3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35">
      <c r="B146" s="13"/>
      <c r="C146" s="3" t="s">
        <v>12</v>
      </c>
      <c r="D146" s="4"/>
      <c r="E146" s="10">
        <v>4.1749999999999998</v>
      </c>
      <c r="F146" s="11">
        <v>3.3420000000000001</v>
      </c>
      <c r="G146" s="11">
        <v>3.3719999999999999</v>
      </c>
      <c r="H146" s="11">
        <v>3.5070000000000001</v>
      </c>
      <c r="I146" s="11">
        <v>3.54</v>
      </c>
      <c r="J146" s="11">
        <v>3.4780000000000002</v>
      </c>
      <c r="K146" s="11">
        <v>3.26</v>
      </c>
      <c r="L146" s="11">
        <v>3.0680000000000001</v>
      </c>
      <c r="M146" s="11">
        <v>3.077</v>
      </c>
      <c r="N146" s="11">
        <v>3.2450000000000001</v>
      </c>
      <c r="O146" s="11">
        <v>3.1859999999999999</v>
      </c>
      <c r="P146" s="11">
        <v>3.222</v>
      </c>
      <c r="Q146" s="11">
        <v>3.2440000000000002</v>
      </c>
      <c r="R146" s="11">
        <v>3.2909999999999999</v>
      </c>
      <c r="S146" s="11">
        <v>3.3090000000000002</v>
      </c>
      <c r="T146" s="11">
        <v>3.3130000000000002</v>
      </c>
      <c r="U146" s="11">
        <v>3.2879999999999998</v>
      </c>
      <c r="V146" s="11">
        <v>3.2789999999999999</v>
      </c>
      <c r="W146" s="11">
        <v>3.262</v>
      </c>
      <c r="X146" s="11">
        <v>3.2370000000000001</v>
      </c>
      <c r="Y146" s="11">
        <v>3.2109999999999999</v>
      </c>
      <c r="Z146" s="11">
        <v>3.1989999999999998</v>
      </c>
      <c r="AA146" s="11">
        <v>3.1779999999999999</v>
      </c>
      <c r="AB146" s="11">
        <v>3.1589999999999998</v>
      </c>
      <c r="AC146" s="11">
        <v>3.1459999999999999</v>
      </c>
      <c r="AD146" s="11">
        <v>3.1360000000000001</v>
      </c>
      <c r="AE146" s="11">
        <v>3.1259999999999999</v>
      </c>
      <c r="AF146" s="11">
        <v>3.1179999999999999</v>
      </c>
      <c r="AG146" s="11">
        <v>3.1320000000000001</v>
      </c>
      <c r="AH146" s="11">
        <v>3.1429999999999998</v>
      </c>
      <c r="AI146" s="11">
        <v>3.1579999999999999</v>
      </c>
      <c r="AJ146" s="11">
        <v>3.1850000000000001</v>
      </c>
      <c r="AK146" s="11">
        <v>3.222</v>
      </c>
      <c r="AL146" s="11">
        <v>3.234</v>
      </c>
      <c r="AM146" s="11">
        <v>3.2330000000000001</v>
      </c>
      <c r="AN146" s="11">
        <v>3.218</v>
      </c>
      <c r="AO146" s="12">
        <v>3.194</v>
      </c>
    </row>
    <row r="147" spans="2:41" x14ac:dyDescent="0.3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3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35">
      <c r="B149" s="13"/>
      <c r="C149" s="3" t="s">
        <v>14</v>
      </c>
      <c r="D149" s="4"/>
      <c r="E149" s="10">
        <v>7.1999999999999995E-2</v>
      </c>
      <c r="F149" s="11">
        <v>7.2999999999999995E-2</v>
      </c>
      <c r="G149" s="11">
        <v>8.4000000000000005E-2</v>
      </c>
      <c r="H149" s="11">
        <v>8.8000000000000009E-2</v>
      </c>
      <c r="I149" s="11">
        <v>9.9999999999999992E-2</v>
      </c>
      <c r="J149" s="11">
        <v>9.9999999999999992E-2</v>
      </c>
      <c r="K149" s="11">
        <v>9.5999999999999988E-2</v>
      </c>
      <c r="L149" s="11">
        <v>9.2999999999999999E-2</v>
      </c>
      <c r="M149" s="11">
        <v>9.4E-2</v>
      </c>
      <c r="N149" s="11">
        <v>9.4E-2</v>
      </c>
      <c r="O149" s="11">
        <v>9.4999999999999987E-2</v>
      </c>
      <c r="P149" s="11">
        <v>9.6999999999999989E-2</v>
      </c>
      <c r="Q149" s="11">
        <v>9.799999999999999E-2</v>
      </c>
      <c r="R149" s="11">
        <v>8.8999999999999996E-2</v>
      </c>
      <c r="S149" s="11">
        <v>0.09</v>
      </c>
      <c r="T149" s="11">
        <v>9.0999999999999998E-2</v>
      </c>
      <c r="U149" s="11">
        <v>9.2999999999999999E-2</v>
      </c>
      <c r="V149" s="11">
        <v>9.4E-2</v>
      </c>
      <c r="W149" s="11">
        <v>9.6000000000000002E-2</v>
      </c>
      <c r="X149" s="11">
        <v>9.8000000000000004E-2</v>
      </c>
      <c r="Y149" s="11">
        <v>9.8000000000000004E-2</v>
      </c>
      <c r="Z149" s="11">
        <v>0.1</v>
      </c>
      <c r="AA149" s="11">
        <v>0.10100000000000001</v>
      </c>
      <c r="AB149" s="11">
        <v>0.10300000000000001</v>
      </c>
      <c r="AC149" s="11">
        <v>0.104</v>
      </c>
      <c r="AD149" s="11">
        <v>0.105</v>
      </c>
      <c r="AE149" s="11">
        <v>0.107</v>
      </c>
      <c r="AF149" s="11">
        <v>0.108</v>
      </c>
      <c r="AG149" s="11">
        <v>0.11</v>
      </c>
      <c r="AH149" s="11">
        <v>0.111</v>
      </c>
      <c r="AI149" s="11">
        <v>0.113</v>
      </c>
      <c r="AJ149" s="11">
        <v>0.115</v>
      </c>
      <c r="AK149" s="11">
        <v>0.11700000000000001</v>
      </c>
      <c r="AL149" s="11">
        <v>0.11900000000000001</v>
      </c>
      <c r="AM149" s="11">
        <v>0.122</v>
      </c>
      <c r="AN149" s="11">
        <v>0.123</v>
      </c>
      <c r="AO149" s="12">
        <v>0.124</v>
      </c>
    </row>
    <row r="150" spans="2:41" x14ac:dyDescent="0.3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3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35">
      <c r="B152" s="13"/>
      <c r="C152" s="3" t="s">
        <v>16</v>
      </c>
      <c r="D152" s="4"/>
      <c r="E152" s="10">
        <v>2.8039999999999998</v>
      </c>
      <c r="F152" s="11">
        <v>2.827</v>
      </c>
      <c r="G152" s="11">
        <v>2.8929999999999998</v>
      </c>
      <c r="H152" s="11">
        <v>2.9889999999999999</v>
      </c>
      <c r="I152" s="11">
        <v>3.2010000000000001</v>
      </c>
      <c r="J152" s="11">
        <v>3.1960000000000002</v>
      </c>
      <c r="K152" s="11">
        <v>3.109</v>
      </c>
      <c r="L152" s="11">
        <v>2.91</v>
      </c>
      <c r="M152" s="11">
        <v>3.0019999999999998</v>
      </c>
      <c r="N152" s="11">
        <v>2.7970000000000002</v>
      </c>
      <c r="O152" s="11">
        <v>2.85</v>
      </c>
      <c r="P152" s="11">
        <v>2.9510000000000001</v>
      </c>
      <c r="Q152" s="11">
        <v>3.0390000000000001</v>
      </c>
      <c r="R152" s="11">
        <v>3.1419999999999999</v>
      </c>
      <c r="S152" s="11">
        <v>3.2170000000000001</v>
      </c>
      <c r="T152" s="11">
        <v>3.2869999999999999</v>
      </c>
      <c r="U152" s="11">
        <v>3.3420000000000001</v>
      </c>
      <c r="V152" s="11">
        <v>3.3879999999999999</v>
      </c>
      <c r="W152" s="11">
        <v>3.419</v>
      </c>
      <c r="X152" s="11">
        <v>3.4340000000000002</v>
      </c>
      <c r="Y152" s="11">
        <v>3.4430000000000001</v>
      </c>
      <c r="Z152" s="11">
        <v>3.452</v>
      </c>
      <c r="AA152" s="11">
        <v>3.4540000000000002</v>
      </c>
      <c r="AB152" s="11">
        <v>3.4660000000000002</v>
      </c>
      <c r="AC152" s="11">
        <v>3.4740000000000002</v>
      </c>
      <c r="AD152" s="11">
        <v>3.4950000000000001</v>
      </c>
      <c r="AE152" s="11">
        <v>3.516</v>
      </c>
      <c r="AF152" s="11">
        <v>3.569</v>
      </c>
      <c r="AG152" s="11">
        <v>3.6480000000000001</v>
      </c>
      <c r="AH152" s="11">
        <v>3.7349999999999999</v>
      </c>
      <c r="AI152" s="11">
        <v>3.8370000000000002</v>
      </c>
      <c r="AJ152" s="11">
        <v>3.96</v>
      </c>
      <c r="AK152" s="11">
        <v>4.0739999999999998</v>
      </c>
      <c r="AL152" s="11">
        <v>4.1559999999999997</v>
      </c>
      <c r="AM152" s="11">
        <v>4.2149999999999999</v>
      </c>
      <c r="AN152" s="11">
        <v>4.2519999999999998</v>
      </c>
      <c r="AO152" s="12">
        <v>4.2770000000000001</v>
      </c>
    </row>
    <row r="153" spans="2:41" x14ac:dyDescent="0.3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3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35">
      <c r="B155" s="13"/>
      <c r="C155" s="3" t="s">
        <v>18</v>
      </c>
      <c r="D155" s="4"/>
      <c r="E155" s="10">
        <v>7.9000000000000001E-2</v>
      </c>
      <c r="F155" s="11">
        <v>8.3000000000000004E-2</v>
      </c>
      <c r="G155" s="11">
        <v>8.5999999999999993E-2</v>
      </c>
      <c r="H155" s="11">
        <v>8.7999999999999995E-2</v>
      </c>
      <c r="I155" s="11">
        <v>9.0999999999999998E-2</v>
      </c>
      <c r="J155" s="11">
        <v>8.8999999999999996E-2</v>
      </c>
      <c r="K155" s="11">
        <v>8.3000000000000004E-2</v>
      </c>
      <c r="L155" s="11">
        <v>7.9000000000000001E-2</v>
      </c>
      <c r="M155" s="11">
        <v>8.1000000000000003E-2</v>
      </c>
      <c r="N155" s="11">
        <v>0.08</v>
      </c>
      <c r="O155" s="11">
        <v>8.5000000000000006E-2</v>
      </c>
      <c r="P155" s="11">
        <v>8.4000000000000005E-2</v>
      </c>
      <c r="Q155" s="11">
        <v>8.5999999999999993E-2</v>
      </c>
      <c r="R155" s="11">
        <v>8.6999999999999994E-2</v>
      </c>
      <c r="S155" s="11">
        <v>8.8999999999999996E-2</v>
      </c>
      <c r="T155" s="11">
        <v>0.09</v>
      </c>
      <c r="U155" s="11">
        <v>9.5000000000000001E-2</v>
      </c>
      <c r="V155" s="11">
        <v>9.6000000000000002E-2</v>
      </c>
      <c r="W155" s="11">
        <v>9.7000000000000003E-2</v>
      </c>
      <c r="X155" s="11">
        <v>9.7000000000000003E-2</v>
      </c>
      <c r="Y155" s="11">
        <v>9.8000000000000004E-2</v>
      </c>
      <c r="Z155" s="11">
        <v>0.1</v>
      </c>
      <c r="AA155" s="11">
        <v>0.10100000000000001</v>
      </c>
      <c r="AB155" s="11">
        <v>0.10299999999999999</v>
      </c>
      <c r="AC155" s="11">
        <v>0.104</v>
      </c>
      <c r="AD155" s="11">
        <v>0.105</v>
      </c>
      <c r="AE155" s="11">
        <v>0.106</v>
      </c>
      <c r="AF155" s="11">
        <v>0.107</v>
      </c>
      <c r="AG155" s="11">
        <v>0.108</v>
      </c>
      <c r="AH155" s="11">
        <v>0.109</v>
      </c>
      <c r="AI155" s="11">
        <v>0.111</v>
      </c>
      <c r="AJ155" s="11">
        <v>0.112</v>
      </c>
      <c r="AK155" s="11">
        <v>0.114</v>
      </c>
      <c r="AL155" s="11">
        <v>0.11600000000000001</v>
      </c>
      <c r="AM155" s="11">
        <v>0.11700000000000001</v>
      </c>
      <c r="AN155" s="11">
        <v>0.11700000000000001</v>
      </c>
      <c r="AO155" s="12">
        <v>0.11799999999999999</v>
      </c>
    </row>
    <row r="156" spans="2:41" x14ac:dyDescent="0.3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3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35">
      <c r="B158" s="13"/>
      <c r="C158" s="3" t="s">
        <v>20</v>
      </c>
      <c r="D158" s="4"/>
      <c r="E158" s="10">
        <v>0.17100000000000001</v>
      </c>
      <c r="F158" s="11">
        <v>0.17699999999999999</v>
      </c>
      <c r="G158" s="11">
        <v>0.185</v>
      </c>
      <c r="H158" s="11">
        <v>0.17199999999999999</v>
      </c>
      <c r="I158" s="11">
        <v>0.222</v>
      </c>
      <c r="J158" s="11">
        <v>0.20699999999999999</v>
      </c>
      <c r="K158" s="11">
        <v>0.19800000000000001</v>
      </c>
      <c r="L158" s="11">
        <v>0.182</v>
      </c>
      <c r="M158" s="11">
        <v>0.182</v>
      </c>
      <c r="N158" s="11">
        <v>0.17299999999999999</v>
      </c>
      <c r="O158" s="11">
        <v>0.16900000000000001</v>
      </c>
      <c r="P158" s="11">
        <v>0.17299999999999999</v>
      </c>
      <c r="Q158" s="11">
        <v>0.17799999999999999</v>
      </c>
      <c r="R158" s="11">
        <v>0.182</v>
      </c>
      <c r="S158" s="11">
        <v>0.185</v>
      </c>
      <c r="T158" s="11">
        <v>0.188</v>
      </c>
      <c r="U158" s="11">
        <v>0.19800000000000001</v>
      </c>
      <c r="V158" s="11">
        <v>0.20399999999999999</v>
      </c>
      <c r="W158" s="11">
        <v>0.20699999999999999</v>
      </c>
      <c r="X158" s="11">
        <v>0.21199999999999999</v>
      </c>
      <c r="Y158" s="11">
        <v>0.21</v>
      </c>
      <c r="Z158" s="11">
        <v>0.215</v>
      </c>
      <c r="AA158" s="11">
        <v>0.216</v>
      </c>
      <c r="AB158" s="11">
        <v>0.217</v>
      </c>
      <c r="AC158" s="11">
        <v>0.218</v>
      </c>
      <c r="AD158" s="11">
        <v>0.219</v>
      </c>
      <c r="AE158" s="11">
        <v>0.22</v>
      </c>
      <c r="AF158" s="11">
        <v>0.222</v>
      </c>
      <c r="AG158" s="11">
        <v>0.22600000000000001</v>
      </c>
      <c r="AH158" s="11">
        <v>0.22900000000000001</v>
      </c>
      <c r="AI158" s="11">
        <v>0.23599999999999999</v>
      </c>
      <c r="AJ158" s="11">
        <v>0.24099999999999999</v>
      </c>
      <c r="AK158" s="11">
        <v>0.246</v>
      </c>
      <c r="AL158" s="11">
        <v>0.249</v>
      </c>
      <c r="AM158" s="11">
        <v>0.252</v>
      </c>
      <c r="AN158" s="11">
        <v>0.254</v>
      </c>
      <c r="AO158" s="12">
        <v>0.255</v>
      </c>
    </row>
    <row r="159" spans="2:41" x14ac:dyDescent="0.3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3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35">
      <c r="B161" s="13"/>
      <c r="C161" s="3" t="s">
        <v>22</v>
      </c>
      <c r="D161" s="4"/>
      <c r="E161" s="10">
        <v>2.8109999999999999</v>
      </c>
      <c r="F161" s="11">
        <v>2.8109999999999999</v>
      </c>
      <c r="G161" s="11">
        <v>2.952</v>
      </c>
      <c r="H161" s="11">
        <v>3.032</v>
      </c>
      <c r="I161" s="11">
        <v>3.1030000000000002</v>
      </c>
      <c r="J161" s="11">
        <v>3.407</v>
      </c>
      <c r="K161" s="11">
        <v>4.6319999999999997</v>
      </c>
      <c r="L161" s="11">
        <v>4.4450000000000003</v>
      </c>
      <c r="M161" s="11">
        <v>4.6580000000000004</v>
      </c>
      <c r="N161" s="11">
        <v>4.5010000000000003</v>
      </c>
      <c r="O161" s="11">
        <v>4.5209999999999999</v>
      </c>
      <c r="P161" s="11">
        <v>4.5970000000000004</v>
      </c>
      <c r="Q161" s="11">
        <v>4.6689999999999996</v>
      </c>
      <c r="R161" s="11">
        <v>4.9820000000000002</v>
      </c>
      <c r="S161" s="11">
        <v>5.0270000000000001</v>
      </c>
      <c r="T161" s="11">
        <v>5.0549999999999997</v>
      </c>
      <c r="U161" s="11">
        <v>5.0780000000000003</v>
      </c>
      <c r="V161" s="11">
        <v>5.0999999999999996</v>
      </c>
      <c r="W161" s="11">
        <v>5.1159999999999997</v>
      </c>
      <c r="X161" s="11">
        <v>5.1340000000000003</v>
      </c>
      <c r="Y161" s="11">
        <v>5.1669999999999998</v>
      </c>
      <c r="Z161" s="11">
        <v>5.2210000000000001</v>
      </c>
      <c r="AA161" s="11">
        <v>5.2670000000000003</v>
      </c>
      <c r="AB161" s="11">
        <v>5.3120000000000003</v>
      </c>
      <c r="AC161" s="11">
        <v>5.359</v>
      </c>
      <c r="AD161" s="11">
        <v>5.4119999999999999</v>
      </c>
      <c r="AE161" s="11">
        <v>5.4569999999999999</v>
      </c>
      <c r="AF161" s="11">
        <v>5.5039999999999996</v>
      </c>
      <c r="AG161" s="11">
        <v>5.5640000000000001</v>
      </c>
      <c r="AH161" s="11">
        <v>5.625</v>
      </c>
      <c r="AI161" s="11">
        <v>5.702</v>
      </c>
      <c r="AJ161" s="11">
        <v>5.7990000000000004</v>
      </c>
      <c r="AK161" s="11">
        <v>5.9039999999999999</v>
      </c>
      <c r="AL161" s="11">
        <v>5.98</v>
      </c>
      <c r="AM161" s="11">
        <v>6.0389999999999997</v>
      </c>
      <c r="AN161" s="11">
        <v>6.0720000000000001</v>
      </c>
      <c r="AO161" s="12">
        <v>6.0890000000000004</v>
      </c>
    </row>
    <row r="162" spans="2:41" x14ac:dyDescent="0.3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3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3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3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3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3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3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3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3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3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3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3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3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3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3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3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3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3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3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3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3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3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3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3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3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3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3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3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3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3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3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3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3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3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3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3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3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3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3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3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3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3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3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3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3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M7703"/>
  <sheetViews>
    <sheetView zoomScale="70" zoomScaleNormal="70" workbookViewId="0"/>
  </sheetViews>
  <sheetFormatPr defaultColWidth="9.1796875" defaultRowHeight="14.5" x14ac:dyDescent="0.35"/>
  <cols>
    <col min="1" max="1" width="9.1796875" style="1"/>
    <col min="2" max="2" width="18.453125" style="1" customWidth="1"/>
    <col min="3" max="7" width="21.54296875" style="1" customWidth="1"/>
    <col min="8" max="8" width="24" style="1" bestFit="1" customWidth="1"/>
    <col min="9" max="9" width="13.54296875" style="1" bestFit="1" customWidth="1"/>
    <col min="10" max="12" width="12.7265625" style="1" customWidth="1"/>
    <col min="13" max="39" width="13.81640625" style="1" customWidth="1"/>
    <col min="40" max="58" width="21.54296875" style="1" bestFit="1" customWidth="1"/>
    <col min="59" max="59" width="21.54296875" style="1" customWidth="1"/>
    <col min="60" max="96" width="21.54296875" style="1" bestFit="1" customWidth="1"/>
    <col min="97" max="16384" width="9.1796875" style="1"/>
  </cols>
  <sheetData>
    <row r="2" spans="2:39" x14ac:dyDescent="0.35">
      <c r="B2" s="39" t="s">
        <v>42</v>
      </c>
    </row>
    <row r="3" spans="2:39" x14ac:dyDescent="0.35">
      <c r="B3" s="1" t="s">
        <v>43</v>
      </c>
    </row>
    <row r="5" spans="2:39" x14ac:dyDescent="0.3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35">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3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35">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35">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35">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35">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35">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35">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35">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35">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35">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35">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35">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35">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35">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35">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35">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35">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35">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35">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35">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35">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35">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35">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35">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35">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35">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35">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35">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35">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35">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35">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35">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35">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35">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35">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35">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35">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35">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35">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35">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35">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35">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35">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35">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35">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35">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35">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35">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35">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35">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35">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35">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35">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35">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35">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35">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35">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35">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35">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35">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35">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35">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35">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35">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35">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35">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35">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35">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35">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35">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35">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35">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35">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35">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35">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35">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35">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35">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35">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35">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35">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35">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35">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35">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35">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35">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35">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35">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35">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35">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35">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35">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35">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35">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35">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35">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35">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35">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35">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35">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35">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35">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35">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35">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35">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35">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35">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35">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35">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35">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35">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35">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35">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35">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35">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35">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35">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35">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35">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35">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35">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35">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35">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35">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35">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35">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35">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35">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35">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35">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35">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35">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35">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35">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35">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35">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35">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35">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35">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35">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35">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35">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35">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35">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35">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35">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35">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35">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35">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35">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35">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35">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35">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35">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35">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35">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35">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35">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35">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35">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35">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35">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35">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35">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35">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35">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35">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35">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35">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35">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35">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35">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35">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35">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35">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35">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35">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35">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35">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35">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35">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35">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35">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35">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35">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35">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35">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35">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35">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35">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35">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35">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35">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35">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35">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35">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35">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35">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35">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35">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35">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35">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35">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35">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35">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35">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35">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35">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35">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35">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35">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35">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35">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35">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35">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35">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35">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35">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35">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35">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35">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35">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35">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35">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35">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35">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35">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35">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35">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35">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35">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35">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35">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35">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35">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35">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35">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35">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35">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35">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35">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35">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35">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35">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35">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35">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35">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35">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35">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35">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35">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35">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35">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35">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35">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35">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35">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35">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35">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35">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35">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35">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35">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35">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35">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35">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35">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35">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35">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35">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35">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35">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35">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35">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35">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35">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35">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35">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35">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35">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35">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35">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35">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35">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35">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35">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35">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35">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35">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35">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35">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35">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35">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35">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35">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35">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35">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35">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35">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35">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35">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35">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35">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35">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35">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35">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35">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35">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35">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35">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35">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35">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35">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35">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35">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35">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35">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35">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35">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35">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35">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35">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35">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35">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35">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35">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35">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35">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35">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35">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35">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35">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35">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35">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35">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35">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35">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35">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35">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35">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35">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35">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35">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35">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35">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35">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35">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35">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35">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35">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35">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35">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35">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35">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35">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35">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35">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35">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35">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35">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35">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35">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35">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35">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35">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35">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35">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35">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35">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35">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35">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35">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35">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35">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35">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35">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35">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35">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35">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35">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35">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35">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35">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35">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35">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35">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35">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35">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35">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35">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35">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35">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35">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35">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35">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35">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35">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35">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35">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35">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35">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35">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35">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35">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35">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35">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35">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35">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35">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35">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35">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35">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35">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35">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35">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35">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35">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35">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35">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35">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35">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35">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35">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35">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35">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35">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35">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35">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35">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35">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35">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35">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35">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35">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35">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35">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35">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35">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35">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35">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35">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35">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35">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35">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35">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35">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35">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35">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35">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35">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35">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35">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35">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35">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35">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35">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35">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35">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35">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35">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35">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35">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35">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35">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35">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35">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35">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35">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35">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35">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35">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35">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35">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35">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35">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35">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35">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35">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35">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35">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35">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35">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35">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35">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35">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35">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35">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35">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35">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35">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35">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35">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35">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35">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35">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35">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35">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35">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35">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35">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35">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35">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35">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35">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35">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35">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35">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35">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35">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35">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35">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35">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35">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35">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35">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35">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35">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35">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35">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35">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35">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35">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35">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35">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35">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35">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35">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35">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35">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35">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35">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35">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35">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35">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35">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35">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35">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35">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35">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35">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35">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35">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35">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35">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35">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35">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35">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35">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35">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35">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35">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35">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35">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35">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35">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35">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35">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35">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35">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35">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35">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35">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35">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35">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35">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35">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35">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35">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35">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35">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35">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35">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35">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35">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35">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35">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35">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35">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35">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35">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35">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35">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35">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35">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35">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35">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35">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35">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35">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35">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35">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35">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35">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35">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35">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35">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35">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35">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35">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35">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35">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35">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35">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35">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35">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35">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35">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35">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35">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35">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35">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35">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35">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35">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35">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35">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35">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35">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35">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35">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35">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35">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35">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35">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35">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35">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35">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35">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35">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35">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35">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35">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35">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35">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35">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35">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35">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35">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35">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35">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35">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35">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35">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35">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35">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35">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35">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35">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35">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35">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35">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35">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35">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35">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35">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35">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35">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35">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35">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35">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35">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35">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35">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35">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35">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35">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35">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35">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35">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35">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35">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35">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35">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35">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35">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35">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35">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35">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35">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35">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35">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35">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35">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35">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35">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35">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35">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35">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35">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35">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35">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35">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35">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35">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35">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35">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35">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35">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35">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35">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35">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35">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35">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35">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35">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35">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35">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35">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35">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35">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35">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35">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35">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35">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35">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35">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35">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35">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35">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35">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35">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35">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35">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35">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35">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35">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35">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35">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35">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35">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35">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35">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35">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35">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35">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35">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35">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35">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35">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35">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35">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35">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35">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35">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35">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35">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35">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35">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35">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35">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35">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35">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35">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35">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35">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35">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35">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35">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35">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35">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35">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35">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35">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35">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35">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35">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35">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35">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35">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35">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35">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35">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35">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35">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35">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35">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35">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35">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35">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35">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35">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35">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35">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35">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35">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35">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35">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35">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35">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35">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35">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35">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35">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35">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35">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35">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35">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35">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35">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35">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35">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35">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35">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35">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35">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35">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35">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35">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35">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35">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35">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35">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35">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35">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35">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35">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35">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35">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35">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35">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35">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35">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35">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35">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35">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35">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35">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35">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35">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35">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35">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35">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35">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35">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35">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35">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35">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35">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35">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35">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35">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35">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35">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35">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35">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35">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35">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35">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35">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35">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35">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35">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35">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35">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35">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3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3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3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3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3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3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3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3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3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3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3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3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3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3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3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3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3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3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3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3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3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3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3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3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3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3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3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3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3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3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3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3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3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3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3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3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3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3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3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3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3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3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3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3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3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3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3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3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3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3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3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3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3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3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3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3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3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3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3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3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3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3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3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3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3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3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3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3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3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3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3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3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3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3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3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3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3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3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3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3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3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3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3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3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3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3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3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3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3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3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3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3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3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3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3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3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3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3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3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3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3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3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3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3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3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3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3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3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3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3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3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3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3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3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3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3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3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3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3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3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3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3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3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3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3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3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3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3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3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3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3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3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3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3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3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3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3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3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3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3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3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3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3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3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3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3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3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3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3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3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3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3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3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3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3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3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3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3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3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3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3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3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3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3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3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3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3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3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3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3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3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3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3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3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3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3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3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3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3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3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3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3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3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3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3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3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3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3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3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3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3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3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3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3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3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3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3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3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3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3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3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3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3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3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3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3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3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3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3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3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3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3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3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3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3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3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3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3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3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3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3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3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3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3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3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3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3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3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3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3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3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3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3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3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3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3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3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3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3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3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3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3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3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3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3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3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3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3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3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3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3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3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3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3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3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3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3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3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3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3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3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3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3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3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3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3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3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3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3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3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3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3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3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3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3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3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3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3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3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3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3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3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3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3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3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3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3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3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3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3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3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3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3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3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3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3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3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3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3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3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3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3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3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3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3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3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3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3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3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3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3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3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3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3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3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3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3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3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3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3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3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3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3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3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3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3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3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3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3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3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3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3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3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3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3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3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3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3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3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3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3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3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3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3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3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3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3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3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3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3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3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3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3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3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3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3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3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3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3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3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3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3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3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3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3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3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3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3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3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3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3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3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3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3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3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3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3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3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3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3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3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3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3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3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3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3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3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3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3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3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3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3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3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3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3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3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3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3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3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3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3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3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3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3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3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3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3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3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3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3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3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3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3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3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3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3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3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3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3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3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3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3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3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3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3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3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3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3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3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3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3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3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3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3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3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3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3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3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3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3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3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3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3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3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3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3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3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3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3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3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3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3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3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3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3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3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3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3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3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3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3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3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3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3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3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3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3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3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3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3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3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3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3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3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3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3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3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3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3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3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3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3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3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3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3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3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3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3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3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3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3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3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3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3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3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3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3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3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3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3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3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3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3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3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3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3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3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3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3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3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3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3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3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3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3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3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3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3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3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3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3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3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3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3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3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3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3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3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3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3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3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3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3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3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3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3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3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3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3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3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3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3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3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3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3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3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3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3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3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3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3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3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3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3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3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3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3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3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3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3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3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3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3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3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3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3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3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3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3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3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3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3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3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3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3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3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3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3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3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3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3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3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3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3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3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3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3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3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3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3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3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3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3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3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3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3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3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3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3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3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3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3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3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3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3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3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3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3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3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3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3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3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3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3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3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3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3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3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3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3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3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3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3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3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3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3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3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3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3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3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3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3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3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3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3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3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3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3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3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3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3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3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3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3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3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3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3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3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3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3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3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3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3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3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3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3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3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3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3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3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3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3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3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3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3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3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3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3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3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3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3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3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3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3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3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3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3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3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3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3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3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3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3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3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3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3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3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3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3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3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3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3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3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3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3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3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3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3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3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3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3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3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3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3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3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3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3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3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3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3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3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3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3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3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3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3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3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3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3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3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3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3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3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3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3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3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3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3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3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3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3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3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3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3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3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3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3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3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3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3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3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3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3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3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3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3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3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3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3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3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3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3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3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3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3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3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3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3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3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3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3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3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3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3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3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3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3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3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3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3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3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3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3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3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3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3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3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3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3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3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3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3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3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3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3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3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3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3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3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3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3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3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3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3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3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3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3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3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3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3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3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3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3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3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3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3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3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3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3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3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3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3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3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3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3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3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3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3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3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3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3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3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3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3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3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3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3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3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3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3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3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3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3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3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3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3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3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3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3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3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3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3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3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3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3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3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3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3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3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3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3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3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3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3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3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3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3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3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3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3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3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3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3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3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3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3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3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3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3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3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3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3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3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3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3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3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3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3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3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3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3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3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3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3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3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3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3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3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3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3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3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3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3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3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3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3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3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3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3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3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3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3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3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3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3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3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3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3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3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3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3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3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3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3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3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3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3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3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3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3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3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3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3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3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3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3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3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3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3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3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3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3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3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3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3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3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3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3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3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3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3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3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3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3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3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3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3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3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3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3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3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3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3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3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3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3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3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3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3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3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3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3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3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3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3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3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3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3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3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3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3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3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3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3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3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3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3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3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3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3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3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3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3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3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3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3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3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3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3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3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3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3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3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3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3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3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3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3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3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3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3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3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3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3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3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3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3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3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3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3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3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3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3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3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3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3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3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3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3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3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3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3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3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3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3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3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3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3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3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3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3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3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3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3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3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3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3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3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3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3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3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3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3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3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3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3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3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3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3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3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3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3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3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3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3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3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3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3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3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3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3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3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3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3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3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3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3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3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3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3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3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3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3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3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3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3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3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3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3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3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3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3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3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3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3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3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3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3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3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3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3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3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3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3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3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3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3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3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3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3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3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3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3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3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3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3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3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3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3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3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3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3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3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3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3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3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3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3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3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3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3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3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3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3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3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3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3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3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3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3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3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3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3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3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3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3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3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3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3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3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3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3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3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3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3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3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3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3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3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3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3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3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3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3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3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3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3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3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3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3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3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3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3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3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3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3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3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3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3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3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3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3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3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3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3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3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3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3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3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3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3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3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3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3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3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3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3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3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3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3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3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3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3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3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3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3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3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3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3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3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3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3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3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3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3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3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3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3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3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3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3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3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3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3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3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3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3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3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3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3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3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3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3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3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3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3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3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3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3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3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3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3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3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3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3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3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3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3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3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3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3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3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3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3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3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3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3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3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3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3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3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3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3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3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3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3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3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3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3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3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3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3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3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3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3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3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3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3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3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3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3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3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3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3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3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3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3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3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3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3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3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3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3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3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3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3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3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3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3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3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3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3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3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3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3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3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3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3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3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3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3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3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3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3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3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3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3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3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3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3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3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3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3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3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3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3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3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3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3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3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3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3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3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3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3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3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3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3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3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3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3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3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3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3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3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3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3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3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3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3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3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3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3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3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3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3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3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3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3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3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3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3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3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3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3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3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3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3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3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3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3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3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3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3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3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3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3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3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3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3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3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3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3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3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3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3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3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3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3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3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3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3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3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3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3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3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3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3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3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3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3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3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3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3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3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3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3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3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3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3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3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3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3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3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3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3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3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3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3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3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3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3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3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3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3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3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3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3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3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3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3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3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3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3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3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3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3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3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3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3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3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3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3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3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3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3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3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3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3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3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3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3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3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3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3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3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3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3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3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3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3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3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3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3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3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3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3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3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3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3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3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3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3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3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3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3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3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3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3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3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3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3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3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3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3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3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3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3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3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3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3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3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3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3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3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3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3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3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3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3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3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3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3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3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3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3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3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3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3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3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3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3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3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3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3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3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3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3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3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3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3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3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3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3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3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3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3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3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3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3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3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3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3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3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3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3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3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3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3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3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3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3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3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3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3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3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3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3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3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3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3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3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3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3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3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3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3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3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3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3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3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3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3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3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3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3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3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3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3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3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3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3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3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3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3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3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3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3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3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3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3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3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3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3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3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3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3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3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3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3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3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3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3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3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3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3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3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3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3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3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3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3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3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3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3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3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3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3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3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3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3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3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3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3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3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3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3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3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3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3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3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3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3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3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3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3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3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3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3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3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3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3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3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3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3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3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3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3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3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3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3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3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3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3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3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3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3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3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3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3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3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3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3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3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3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3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3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3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3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3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3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3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3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3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3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3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3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3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3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3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3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3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3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3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3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3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3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3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3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3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3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3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3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3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3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3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3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3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3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3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3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3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3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3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3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3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3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3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3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3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3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3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3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3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3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3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3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3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3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3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3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3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3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3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3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3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3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3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3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3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3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3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3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3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3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3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3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3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3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3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3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3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3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3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3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3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3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3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3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3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3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3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3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3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3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3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3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3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3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3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3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3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3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3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3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3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3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3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3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3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3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3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3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3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3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3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3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3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3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3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3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3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3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3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3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3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3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3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3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3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3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3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3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3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3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3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3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3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3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3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3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3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3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3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3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3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3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3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3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3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3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3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3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3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3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3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3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3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3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3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3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3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3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3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3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3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3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3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3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3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3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3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3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3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3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3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3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3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3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3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3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3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3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3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3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3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3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3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3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3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3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3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3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3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3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3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3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3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3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3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3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3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3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3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3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3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3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3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3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3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3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3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3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3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3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3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3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3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3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3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3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3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3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3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3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3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3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3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3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3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3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3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3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3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3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3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3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3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3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3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3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3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3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3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3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3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3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3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3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3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3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3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3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3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3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3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3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3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3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3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3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3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3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3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3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3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3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3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3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3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3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3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3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3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3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3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3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3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3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3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3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3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3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3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3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3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3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3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3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3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3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3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3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3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3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3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3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3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3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3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3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3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3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3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3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3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3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3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3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3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3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3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3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3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3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3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3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3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3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3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3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3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3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3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3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3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3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3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3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3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3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3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3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3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3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3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3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3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3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3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3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3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3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3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3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3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3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3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3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3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3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3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3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3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3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3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3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3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3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3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3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3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3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3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3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3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3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3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3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3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3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3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3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3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3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3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3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3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3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3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3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3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3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3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3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3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3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3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3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3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3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3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3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3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3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3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3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3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3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3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3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3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3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3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3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3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3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3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3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3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3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3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3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3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3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3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3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3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3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3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3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3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3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3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3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3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3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3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3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3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3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3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3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3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3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3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3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3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3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3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3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3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3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3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3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3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3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3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3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3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3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3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3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3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3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3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3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3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3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3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3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3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3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3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3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3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3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3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3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3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3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3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3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3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3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3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3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3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3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3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3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3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3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3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3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3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3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3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3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3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3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3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3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3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3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3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3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3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3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3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3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3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3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3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3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3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3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3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3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3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3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3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3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3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3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3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3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3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3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3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3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3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3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3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3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3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3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3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3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3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3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3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3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3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3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3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3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3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3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3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3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3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3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3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3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3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3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3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3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3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3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3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3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3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3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3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3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3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3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3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3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3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3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3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3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3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3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3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3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3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3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3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3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3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3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3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3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3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3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3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3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3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3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3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3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3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3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3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3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3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3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3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3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3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3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3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3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3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3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3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3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3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3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3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3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3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3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3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3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3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3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3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3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3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3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3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3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3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3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3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3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3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3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3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3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3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3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3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3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3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3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3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3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3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3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3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3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3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3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3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3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3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3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3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3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3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3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3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3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3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3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3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3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3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3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3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3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3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3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3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3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3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3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3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3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3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3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3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3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3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3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3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3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3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3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3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3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3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3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3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3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3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3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3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3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3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3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3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3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3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3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3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3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3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3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3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3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3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3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3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3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3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3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3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3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3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3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3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3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3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3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3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3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3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3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3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3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3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3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3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3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3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3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3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3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3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3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3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3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3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3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3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3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3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3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3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3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3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3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3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3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3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3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3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3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3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3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3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3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3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3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3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3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3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3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3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3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3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3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3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3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3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3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3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3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3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3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3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3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3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3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3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3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3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3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3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3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3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3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3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3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3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3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3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3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3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3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3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3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3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3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3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3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3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3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3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3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3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3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3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3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3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3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3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3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3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3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3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3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3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3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3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3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3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3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3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3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3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3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3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3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3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3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3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3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3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3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3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3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3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3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3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3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3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3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3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3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3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3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3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3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3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3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3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3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3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3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3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3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3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3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3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3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3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3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3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3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3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3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3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3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3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3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3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3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3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3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3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3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3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3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3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3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3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3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3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3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3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3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3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3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3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3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3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3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3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3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3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3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3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3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3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3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3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3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3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3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3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3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3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3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3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3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3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3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3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3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3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3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3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3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3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3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3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3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3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3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3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3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3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3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3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3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3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3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3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3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3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3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3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3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3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3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3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3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3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3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3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3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3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3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3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3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3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3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3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3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3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3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3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3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3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3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3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3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3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3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3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3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3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3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3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3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3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3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3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3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3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3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3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3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3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3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3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3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3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3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3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3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3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3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3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3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3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3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3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3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3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3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3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3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3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3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3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3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3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3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3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3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3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3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3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3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3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3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3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3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3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3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3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3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3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3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3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3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3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3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3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3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3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3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3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3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3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3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3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3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3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3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3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3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3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3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3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3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3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3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3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3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3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3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3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3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3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3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3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3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3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3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3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3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3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3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3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3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3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3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3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3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3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3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3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3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3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3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3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3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3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3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3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3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3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3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3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3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3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3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3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3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3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3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3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3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3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3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3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3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3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3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3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3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3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3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3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3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3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3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3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3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3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3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3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3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3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3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3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3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3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3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3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3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3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3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3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3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3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3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3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3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3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3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3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3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3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3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3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3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3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3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3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3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3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3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3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3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3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3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3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3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3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3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3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3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3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3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3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3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3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3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3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3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3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3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3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3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3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3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3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3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3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3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3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3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3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3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3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3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3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3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3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3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3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3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3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3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3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3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3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3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3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3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3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3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3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3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3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3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3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3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3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3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3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3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3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3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3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3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3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3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3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3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3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3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3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3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3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3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3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3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3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3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3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3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3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3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3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3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3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3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3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3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3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3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3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3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3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3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3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3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3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3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3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3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3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3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3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3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3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3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3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3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3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3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3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3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3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3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3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3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3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3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3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3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3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3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3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3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3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3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3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3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3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3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3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3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3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3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3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3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3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3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3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3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3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3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3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3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3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3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3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3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3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3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3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3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3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3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3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3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3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3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3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3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3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3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3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3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3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3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3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3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3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3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3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3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3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3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3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3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3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3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3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3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3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3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3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3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3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3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3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3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3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3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3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3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3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3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3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3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3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3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3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3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3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3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3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3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3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3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3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3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3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3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3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3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3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3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3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3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3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3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3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3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3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3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3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3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3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3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3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3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3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3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3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3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3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3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3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3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3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3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3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3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3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3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3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3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3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3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3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3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3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3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3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3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3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3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3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3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3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3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3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3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3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3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3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3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3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3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3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3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3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3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3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3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3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3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3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3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3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3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3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3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3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3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3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3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3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3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3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3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3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3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3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3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3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3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3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3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3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3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3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3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3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3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3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3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3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3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3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3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3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3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3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3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3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3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3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3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3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3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3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3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3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3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3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3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3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3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3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3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3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3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3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3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3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3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3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3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3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3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3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3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3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3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3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3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3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3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3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3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3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3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3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3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3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3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3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3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3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3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3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3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3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3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3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3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3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3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3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3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3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3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3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3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3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3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3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3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3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3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3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3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3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3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3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3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3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3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3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3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3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3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3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3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3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3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3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3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3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3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3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3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3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3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3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3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3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3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3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3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3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3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3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3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3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3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3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3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3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3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3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3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3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3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3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3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3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3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3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3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3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3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3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3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3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3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3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3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3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3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3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3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3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3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3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3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3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3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3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3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3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3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3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3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3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3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3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3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3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3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3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3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3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3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3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3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3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3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3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3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3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3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3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3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3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3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3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3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3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3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3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3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3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3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3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3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3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3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3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3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3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3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3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3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3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3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3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3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3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3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3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3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3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3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3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3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3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3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3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3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3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3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3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3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3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3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3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3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3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3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3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3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3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3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3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3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3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3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3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3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3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3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3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3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3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3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3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3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3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3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3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3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3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3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3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3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3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3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3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3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3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3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3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3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3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3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3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3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3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3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3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3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3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3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3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3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3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3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3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3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3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3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3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3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3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3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3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3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3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3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3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3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3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3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3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3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3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3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3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3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3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3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3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3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3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3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3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3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3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3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3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3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3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3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3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3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3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3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3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3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3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3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3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3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3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3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3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3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3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3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3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3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3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3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3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3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3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3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3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3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3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3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3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3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3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3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3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3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3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3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3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3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3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3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3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3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3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3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3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3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3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3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3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3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3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3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3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3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3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3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3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3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3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3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3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3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3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3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3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3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3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3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3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3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3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3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3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3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3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3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3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3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3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3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3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3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3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3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3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3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3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3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3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3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3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3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3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3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3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3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3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3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3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3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3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3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3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3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3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3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3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3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3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3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3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3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3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3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3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3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3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3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3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3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3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3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3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3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3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3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3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3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3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3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3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3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3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3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3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3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3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3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3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3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3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3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3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3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3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3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3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3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3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3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3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3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3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3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3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3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3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3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3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3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3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3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3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3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3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3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3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3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3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3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3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3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3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3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3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3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3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3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3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3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3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3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3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3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3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3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3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3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3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3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3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3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3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3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3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3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3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3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3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3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3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3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3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3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3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3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3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3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3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3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3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3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3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3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3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3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3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3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3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3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3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3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3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3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3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3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3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3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3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3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3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3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3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3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3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3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3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3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3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3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3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3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3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3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3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3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3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3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3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3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3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3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3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3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3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3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3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3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3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3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3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3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3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3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3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3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3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3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3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3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3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3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3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3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3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3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3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3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3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3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3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3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3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3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3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3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3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3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3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3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3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3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3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3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3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3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3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3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3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3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3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3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3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3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3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3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3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3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3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3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3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3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3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3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3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3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3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3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3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3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3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3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3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3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3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3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3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3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3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3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3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3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3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3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3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3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3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3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3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3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3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3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3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3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3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3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3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3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3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3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3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3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3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3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3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3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3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3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3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3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3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3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3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3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3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3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3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3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3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3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3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3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3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3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3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3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3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3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3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3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3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3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3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3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3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3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3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3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3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3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3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3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3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3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3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3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3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3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3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3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3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3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3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3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3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3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3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3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3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3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3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3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3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3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3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3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3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3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3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3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3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3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3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3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3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3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3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3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3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3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3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3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3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3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3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3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3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3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3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3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3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3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3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3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3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3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3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3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3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3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3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3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3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3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3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3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3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3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3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3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3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3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3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3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3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3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3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3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3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3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3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3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3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3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3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3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3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3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3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3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3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3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3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3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3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3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3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3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3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3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3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3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3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3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3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3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3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3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3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3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3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3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3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3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3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3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3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3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3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3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3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3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3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3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3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3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3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3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3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3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3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3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3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3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3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3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3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3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3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3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3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3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3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3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3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3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3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3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3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3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3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3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3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3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3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3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3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3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3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3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3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3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3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3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3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3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3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3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3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3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3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3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3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3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3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3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3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3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3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3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3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3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3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3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3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3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3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3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3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3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3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3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3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3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3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3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3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3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3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3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3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3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3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3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3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3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3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3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3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3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3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3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3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3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3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3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3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3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3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3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3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3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3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3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3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3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3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3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3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3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3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3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3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3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3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3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3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3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3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3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3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3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3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3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3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3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3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3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3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3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3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3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3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3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3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3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3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3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3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3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3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3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3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3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3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3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3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3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3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3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3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3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3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3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3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3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3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3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3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3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3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3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3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3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3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3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3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3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3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3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3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3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3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3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3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3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3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3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3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3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3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3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3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3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3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3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3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3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3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3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3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3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3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3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3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3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3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3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3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3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3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3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3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3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3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3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3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3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3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3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3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3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3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3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3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3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3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3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3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3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3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3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3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3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3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3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3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3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3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3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3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3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3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3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3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3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3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3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3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3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3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3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3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3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3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3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3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3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3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3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3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3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3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3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3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3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3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3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3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3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3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3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3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3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3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3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3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3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3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3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3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3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3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3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3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3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3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3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3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3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3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3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3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3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3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3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3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3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3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3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3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3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3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3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3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3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3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3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3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3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3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3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3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3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3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3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3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3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3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3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3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3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3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3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3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3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3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3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3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3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3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3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3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3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3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3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3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3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3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3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3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3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3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3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3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3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3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3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3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3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3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3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3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3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3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3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3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3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3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3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3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3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3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3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3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3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3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3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3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3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3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3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3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3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3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3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3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3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3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3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3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3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3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3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3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3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3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3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3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3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3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3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3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3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3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3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3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3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3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3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3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3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3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3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3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3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3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3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3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3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3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3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3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3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3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3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3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3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3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3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3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3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3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3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3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3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3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3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3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3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3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3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3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3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3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3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3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3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3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3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3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3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3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3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3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3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3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3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3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3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3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3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3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3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3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3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3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3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3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3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3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3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3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3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3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3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3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3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3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3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3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3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3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3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3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3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3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3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3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3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3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3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3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3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3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3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3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3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3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3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3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3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3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3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3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3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3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3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3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3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3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3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3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3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3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3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3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3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3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3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3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3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3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3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3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3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3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3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3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3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3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3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3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3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3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3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3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3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3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3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3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3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3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3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3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3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3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3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3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3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3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3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3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3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3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3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3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3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3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3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3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3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3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3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3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3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3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3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3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3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3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3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3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3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3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3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3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3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3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3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3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3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3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3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3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3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3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3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3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3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3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3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3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3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3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3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3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3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3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3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3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3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3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3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3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3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3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3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3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3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3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3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3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3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3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3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3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3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3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3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3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3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3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3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3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3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3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3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3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3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3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3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3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3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3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3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3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3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3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3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3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3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3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3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3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3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3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3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3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3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3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3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3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3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3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3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3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3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3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3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3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3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3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3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3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3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3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3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3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3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3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3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3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3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3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3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3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3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3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3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3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3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3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3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3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3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3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3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3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3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3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3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3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3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3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3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3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3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3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3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3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3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3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3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3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3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3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3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3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3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3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3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3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3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3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3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3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3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3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3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3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3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3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3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3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3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3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3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3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3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3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3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3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3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3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3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3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3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3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3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3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3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3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3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3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3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3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3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3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3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3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3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3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3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3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3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3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3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3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3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3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3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3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3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3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3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3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3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3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3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3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3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3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3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3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3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3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3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3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3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3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3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3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3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3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3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3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3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3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3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3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3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3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3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3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3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3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3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3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3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3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3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3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3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3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3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3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3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3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3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3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3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3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3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3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3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3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3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3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3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3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3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3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3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3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3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3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3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3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3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3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3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3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3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3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3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3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3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3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3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3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3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3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3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3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3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3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3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3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3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3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3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3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3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3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3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3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3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3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3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3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3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3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3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3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3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3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3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3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3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3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3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3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3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3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3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3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3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3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3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3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3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3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3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3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3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3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3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3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3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3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3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3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3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3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3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3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3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3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3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3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3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3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3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3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3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3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3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3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3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3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3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3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3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3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3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3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3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3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3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3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3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3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3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3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3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3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3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3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3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3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3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3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3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3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3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3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3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3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3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3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3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3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3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3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3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3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3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3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3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3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3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3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3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3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3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3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3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3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3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3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3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3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3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3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3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3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3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3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3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3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3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3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3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3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3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3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3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3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3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3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3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3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3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3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3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3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3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3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3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3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3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3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3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3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3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3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3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3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3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3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3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3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3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3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3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3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3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3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3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3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3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3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3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3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3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3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3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3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3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3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3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3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3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3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3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3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3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3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3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3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3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3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3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3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3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3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3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3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3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3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3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3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3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3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3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3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3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3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3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3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3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3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3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3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3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3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3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3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3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3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3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3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3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3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3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3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3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3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3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3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3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3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3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3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3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3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3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3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3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3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3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3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3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3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3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3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3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3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3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3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3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3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3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3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3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3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3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3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3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3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3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3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3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3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3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3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3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3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3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3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3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3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3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3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3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3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3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3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3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3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3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3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3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3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3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3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3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3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3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3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3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3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3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3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3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3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3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3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3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3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3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3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3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3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3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3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3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3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3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3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3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3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3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3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3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3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3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3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3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3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3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3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3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3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3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3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3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3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3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3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3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3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3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3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3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3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3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3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3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3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3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3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3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3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3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3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3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3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3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3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3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3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3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3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3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3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3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3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3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3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3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3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3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3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3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3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3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3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3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3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3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3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3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3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3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3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3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3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3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3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3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3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3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3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3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3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3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3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3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3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3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3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3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3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3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3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3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3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3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3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3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3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3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3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3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3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3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3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3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3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3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3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3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3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3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3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3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3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3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3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3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3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3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3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3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3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3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3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3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3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3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3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3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3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3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3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3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3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3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3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3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3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3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3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3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3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3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3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3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3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3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3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3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3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3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3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3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3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3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3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3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3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3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3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3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3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3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3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3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3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3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3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3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3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3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3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3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3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3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3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3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3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3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3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3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3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3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3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3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3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3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3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3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3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3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3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3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3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3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3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3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3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3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3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3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3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3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3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3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3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3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3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3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3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3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3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3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3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3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3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3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3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3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3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3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3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3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3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3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3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3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3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3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3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3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3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3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3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3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3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3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3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3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3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3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3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3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3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3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3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3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3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3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3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3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3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3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3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3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3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3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3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3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3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3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3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3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3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3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3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3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3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3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3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3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3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3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3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3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3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3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3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3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3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3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3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3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3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3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3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3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3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3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3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3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3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3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3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3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3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3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3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3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3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3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3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3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3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3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3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3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3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3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3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3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3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3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3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3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3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3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3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3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3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3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3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3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3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3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3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3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3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3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3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3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3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3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3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3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3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3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3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3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3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3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3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3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3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3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3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3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3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3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3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3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3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3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3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3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3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3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3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3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3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3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3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3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3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3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3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3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3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3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3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3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3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3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3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3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3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3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3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3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3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3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3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3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3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3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3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3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3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3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3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3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3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3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3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3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3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3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3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3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3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3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3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3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3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3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3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3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3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3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3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3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3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3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3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3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3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3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3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3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3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3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3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3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3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3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3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3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3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3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3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3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3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3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3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3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3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3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3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3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3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3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3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3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3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3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3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3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3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3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3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3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3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3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3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3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3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3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3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3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3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3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3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3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3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3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3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3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3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3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3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3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3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3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3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3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3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3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3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3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3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3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3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3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3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3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3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3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3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3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3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3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3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3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3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3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3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3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3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3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3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3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3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3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3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3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3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3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3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3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3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3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3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3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3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3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3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3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3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3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3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3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3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3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3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3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3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3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3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3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3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3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3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3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3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3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3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3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3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3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3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3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3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3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3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3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3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3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3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3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3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3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3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3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3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3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3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3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3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3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3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3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3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3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3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3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3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3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3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3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3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3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3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3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3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3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3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3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3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3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3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3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3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3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3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3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3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3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3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3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3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3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3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3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3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3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3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3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3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3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3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3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3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3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3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3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3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3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3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3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3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3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3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3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3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3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3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3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3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3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3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3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3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3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3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3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3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3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3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3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3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3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3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3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3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3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3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3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3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3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3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3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3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3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3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3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3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3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3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3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3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3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3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3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3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3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3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3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3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3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3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3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3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3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3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3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3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3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3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3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3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3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3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3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3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3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3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3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3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3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3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3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3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3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3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3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3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3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3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3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3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3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3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3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3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3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3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3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3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3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3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3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3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3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3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3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3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3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3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3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3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3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3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3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3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3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3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3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3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3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3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3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3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3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3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3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3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3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3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3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3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3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3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3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3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3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3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3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3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3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3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3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3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3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3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3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3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3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3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3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3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3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3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3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3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3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3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3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3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3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3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3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3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3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3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3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3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3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3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3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3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3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3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3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3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3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3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3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3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3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3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3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3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3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3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3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3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3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3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3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3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3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3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3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3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3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3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3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3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3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3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3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3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3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3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3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3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3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3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3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3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3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3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3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3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3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3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3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3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3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3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3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3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3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3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3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3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3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3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3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3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3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3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3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3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3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3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3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3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3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3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3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3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3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3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3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3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3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3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3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3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3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3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3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3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3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3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3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3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3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3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3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3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3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3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3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3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3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3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3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3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3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3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3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3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3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3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3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3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3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3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3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3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3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3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3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3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3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3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3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3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3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3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3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3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3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3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3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3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3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3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3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3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3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3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3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3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3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3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3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3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3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3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3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3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3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3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3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3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3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3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3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3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3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3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3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3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3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3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3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3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3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3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3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3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3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3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3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3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3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3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3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3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3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3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3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3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3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3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3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3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3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3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3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3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3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3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3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3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3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3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3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3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3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3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3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3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3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3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3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3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3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3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3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3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3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3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3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3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3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3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3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3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3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3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3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3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3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3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3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3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3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3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3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3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3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3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3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3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3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3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3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3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3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3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3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3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3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3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3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3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3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3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3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3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3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3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3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3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3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3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3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3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3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3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3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3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3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3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3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3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3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3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3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3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3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3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3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3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3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3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3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3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3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3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3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3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3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3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3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3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3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3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3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3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3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3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3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3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3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3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3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3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3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3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3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3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3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3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3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3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3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3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3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3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3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3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3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3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3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3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3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3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3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3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3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3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3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3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3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3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3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3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3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3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3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3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3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3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3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3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3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3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3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3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3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3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3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3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3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3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3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3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3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3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3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3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3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3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3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3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3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3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3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3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3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3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3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3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3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3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3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3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3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3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3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3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3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3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3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3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3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3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3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3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3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3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3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3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3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3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3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3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3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3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3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3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3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3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3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3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3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3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3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3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3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3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3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3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3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3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3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3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3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3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3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3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3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3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3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3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3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3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3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3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3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3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3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3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3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3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3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3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3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3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3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3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3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3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3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3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3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3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3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3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3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3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3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3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3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3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3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3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3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3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3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3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3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3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3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3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3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3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3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3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3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3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3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3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3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3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3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3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3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3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3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3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3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3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3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3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3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3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3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3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3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3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3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3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3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3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3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3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3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3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3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3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3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3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3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3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3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3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3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3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3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3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3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3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3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3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3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3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3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3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3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3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3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3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3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3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3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3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3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3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3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3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3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3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3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3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3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3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3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3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3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3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3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3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3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3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3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3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3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3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3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3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3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3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3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3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3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3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3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3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3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3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3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3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3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3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3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3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3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3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3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3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3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3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3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3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3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3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3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3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3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3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3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3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3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3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3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3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3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3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3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3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3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3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3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3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3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3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3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3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3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3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3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3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3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3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3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3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3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3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3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3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3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3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3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3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3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3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3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3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3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3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3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3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3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3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3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3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3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3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3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3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3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3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3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3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3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3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3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3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3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3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3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3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3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3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3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3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3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3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3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3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3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3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3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3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3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3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3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3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3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3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3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3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3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3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3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3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3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3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3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3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3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3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3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3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3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3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3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3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3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3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3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3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3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3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3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3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3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3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3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3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3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3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3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3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3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3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3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3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3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3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3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3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3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3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3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3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3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3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3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3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3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3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3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3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3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3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3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3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3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3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3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3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3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3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3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3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3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3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3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3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3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3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3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3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3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3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3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3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3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3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3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3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3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3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3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3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3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3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3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3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3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3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3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3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3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3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3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3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3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3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3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3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3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3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3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3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3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3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3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3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3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3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3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3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3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3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3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3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3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3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3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3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3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3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3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3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3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3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3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3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3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3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3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3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3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3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3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3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3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3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3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3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3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3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3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3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3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3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3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3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3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3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3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3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3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3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3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3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3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3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3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3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3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3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3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3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3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3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3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3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3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3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3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3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3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3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3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3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3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3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3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3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3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3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3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3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3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3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3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3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3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3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3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3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3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3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3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3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3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3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3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3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3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3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3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3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3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3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3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3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3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3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3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3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3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3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3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3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3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3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3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3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3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3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3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3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3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3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3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3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3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3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3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3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3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3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3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3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3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3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3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3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3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3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3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3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3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3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3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3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3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3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3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3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3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3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3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3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3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3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3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3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3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3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3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3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3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3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3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3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3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3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3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3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3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3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3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3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3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3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3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3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3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3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3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3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3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3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3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3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3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3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3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3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3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3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3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3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3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3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3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3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3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3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3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3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3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3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3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3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3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3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3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3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3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3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3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3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3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3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3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3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3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3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3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3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3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3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3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3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3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3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3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3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3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3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3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3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3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3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3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3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3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3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3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3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3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3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3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3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3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3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3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3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3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3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3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3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3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3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3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3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3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3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3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3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3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3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3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3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3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3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3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3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3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3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3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3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3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3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3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3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3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3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3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3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3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3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3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3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3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3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3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3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3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3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3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3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3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3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3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3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3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3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3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3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3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3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3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3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3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3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3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3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35">
      <c r="H7703" s="3" t="s">
        <v>55</v>
      </c>
      <c r="I7703" s="1">
        <f>SUMIF(H7:H7701,$H$7703,$I$7:$I$7701)</f>
        <v>8018184072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8DE04-E8E6-4853-B06E-A63259B49744}">
  <dimension ref="A1:G225"/>
  <sheetViews>
    <sheetView workbookViewId="0">
      <selection activeCell="F11" sqref="F11"/>
    </sheetView>
  </sheetViews>
  <sheetFormatPr defaultRowHeight="14.5" x14ac:dyDescent="0.35"/>
  <cols>
    <col min="1" max="1" width="31.7265625" style="46" customWidth="1"/>
    <col min="2" max="7" width="10.81640625" style="46" customWidth="1"/>
    <col min="8" max="256" width="8.7265625" style="46"/>
    <col min="257" max="257" width="31.7265625" style="46" customWidth="1"/>
    <col min="258" max="263" width="10.81640625" style="46" customWidth="1"/>
    <col min="264" max="512" width="8.7265625" style="46"/>
    <col min="513" max="513" width="31.7265625" style="46" customWidth="1"/>
    <col min="514" max="519" width="10.81640625" style="46" customWidth="1"/>
    <col min="520" max="768" width="8.7265625" style="46"/>
    <col min="769" max="769" width="31.7265625" style="46" customWidth="1"/>
    <col min="770" max="775" width="10.81640625" style="46" customWidth="1"/>
    <col min="776" max="1024" width="8.7265625" style="46"/>
    <col min="1025" max="1025" width="31.7265625" style="46" customWidth="1"/>
    <col min="1026" max="1031" width="10.81640625" style="46" customWidth="1"/>
    <col min="1032" max="1280" width="8.7265625" style="46"/>
    <col min="1281" max="1281" width="31.7265625" style="46" customWidth="1"/>
    <col min="1282" max="1287" width="10.81640625" style="46" customWidth="1"/>
    <col min="1288" max="1536" width="8.7265625" style="46"/>
    <col min="1537" max="1537" width="31.7265625" style="46" customWidth="1"/>
    <col min="1538" max="1543" width="10.81640625" style="46" customWidth="1"/>
    <col min="1544" max="1792" width="8.7265625" style="46"/>
    <col min="1793" max="1793" width="31.7265625" style="46" customWidth="1"/>
    <col min="1794" max="1799" width="10.81640625" style="46" customWidth="1"/>
    <col min="1800" max="2048" width="8.7265625" style="46"/>
    <col min="2049" max="2049" width="31.7265625" style="46" customWidth="1"/>
    <col min="2050" max="2055" width="10.81640625" style="46" customWidth="1"/>
    <col min="2056" max="2304" width="8.7265625" style="46"/>
    <col min="2305" max="2305" width="31.7265625" style="46" customWidth="1"/>
    <col min="2306" max="2311" width="10.81640625" style="46" customWidth="1"/>
    <col min="2312" max="2560" width="8.7265625" style="46"/>
    <col min="2561" max="2561" width="31.7265625" style="46" customWidth="1"/>
    <col min="2562" max="2567" width="10.81640625" style="46" customWidth="1"/>
    <col min="2568" max="2816" width="8.7265625" style="46"/>
    <col min="2817" max="2817" width="31.7265625" style="46" customWidth="1"/>
    <col min="2818" max="2823" width="10.81640625" style="46" customWidth="1"/>
    <col min="2824" max="3072" width="8.7265625" style="46"/>
    <col min="3073" max="3073" width="31.7265625" style="46" customWidth="1"/>
    <col min="3074" max="3079" width="10.81640625" style="46" customWidth="1"/>
    <col min="3080" max="3328" width="8.7265625" style="46"/>
    <col min="3329" max="3329" width="31.7265625" style="46" customWidth="1"/>
    <col min="3330" max="3335" width="10.81640625" style="46" customWidth="1"/>
    <col min="3336" max="3584" width="8.7265625" style="46"/>
    <col min="3585" max="3585" width="31.7265625" style="46" customWidth="1"/>
    <col min="3586" max="3591" width="10.81640625" style="46" customWidth="1"/>
    <col min="3592" max="3840" width="8.7265625" style="46"/>
    <col min="3841" max="3841" width="31.7265625" style="46" customWidth="1"/>
    <col min="3842" max="3847" width="10.81640625" style="46" customWidth="1"/>
    <col min="3848" max="4096" width="8.7265625" style="46"/>
    <col min="4097" max="4097" width="31.7265625" style="46" customWidth="1"/>
    <col min="4098" max="4103" width="10.81640625" style="46" customWidth="1"/>
    <col min="4104" max="4352" width="8.7265625" style="46"/>
    <col min="4353" max="4353" width="31.7265625" style="46" customWidth="1"/>
    <col min="4354" max="4359" width="10.81640625" style="46" customWidth="1"/>
    <col min="4360" max="4608" width="8.7265625" style="46"/>
    <col min="4609" max="4609" width="31.7265625" style="46" customWidth="1"/>
    <col min="4610" max="4615" width="10.81640625" style="46" customWidth="1"/>
    <col min="4616" max="4864" width="8.7265625" style="46"/>
    <col min="4865" max="4865" width="31.7265625" style="46" customWidth="1"/>
    <col min="4866" max="4871" width="10.81640625" style="46" customWidth="1"/>
    <col min="4872" max="5120" width="8.7265625" style="46"/>
    <col min="5121" max="5121" width="31.7265625" style="46" customWidth="1"/>
    <col min="5122" max="5127" width="10.81640625" style="46" customWidth="1"/>
    <col min="5128" max="5376" width="8.7265625" style="46"/>
    <col min="5377" max="5377" width="31.7265625" style="46" customWidth="1"/>
    <col min="5378" max="5383" width="10.81640625" style="46" customWidth="1"/>
    <col min="5384" max="5632" width="8.7265625" style="46"/>
    <col min="5633" max="5633" width="31.7265625" style="46" customWidth="1"/>
    <col min="5634" max="5639" width="10.81640625" style="46" customWidth="1"/>
    <col min="5640" max="5888" width="8.7265625" style="46"/>
    <col min="5889" max="5889" width="31.7265625" style="46" customWidth="1"/>
    <col min="5890" max="5895" width="10.81640625" style="46" customWidth="1"/>
    <col min="5896" max="6144" width="8.7265625" style="46"/>
    <col min="6145" max="6145" width="31.7265625" style="46" customWidth="1"/>
    <col min="6146" max="6151" width="10.81640625" style="46" customWidth="1"/>
    <col min="6152" max="6400" width="8.7265625" style="46"/>
    <col min="6401" max="6401" width="31.7265625" style="46" customWidth="1"/>
    <col min="6402" max="6407" width="10.81640625" style="46" customWidth="1"/>
    <col min="6408" max="6656" width="8.7265625" style="46"/>
    <col min="6657" max="6657" width="31.7265625" style="46" customWidth="1"/>
    <col min="6658" max="6663" width="10.81640625" style="46" customWidth="1"/>
    <col min="6664" max="6912" width="8.7265625" style="46"/>
    <col min="6913" max="6913" width="31.7265625" style="46" customWidth="1"/>
    <col min="6914" max="6919" width="10.81640625" style="46" customWidth="1"/>
    <col min="6920" max="7168" width="8.7265625" style="46"/>
    <col min="7169" max="7169" width="31.7265625" style="46" customWidth="1"/>
    <col min="7170" max="7175" width="10.81640625" style="46" customWidth="1"/>
    <col min="7176" max="7424" width="8.7265625" style="46"/>
    <col min="7425" max="7425" width="31.7265625" style="46" customWidth="1"/>
    <col min="7426" max="7431" width="10.81640625" style="46" customWidth="1"/>
    <col min="7432" max="7680" width="8.7265625" style="46"/>
    <col min="7681" max="7681" width="31.7265625" style="46" customWidth="1"/>
    <col min="7682" max="7687" width="10.81640625" style="46" customWidth="1"/>
    <col min="7688" max="7936" width="8.7265625" style="46"/>
    <col min="7937" max="7937" width="31.7265625" style="46" customWidth="1"/>
    <col min="7938" max="7943" width="10.81640625" style="46" customWidth="1"/>
    <col min="7944" max="8192" width="8.7265625" style="46"/>
    <col min="8193" max="8193" width="31.7265625" style="46" customWidth="1"/>
    <col min="8194" max="8199" width="10.81640625" style="46" customWidth="1"/>
    <col min="8200" max="8448" width="8.7265625" style="46"/>
    <col min="8449" max="8449" width="31.7265625" style="46" customWidth="1"/>
    <col min="8450" max="8455" width="10.81640625" style="46" customWidth="1"/>
    <col min="8456" max="8704" width="8.7265625" style="46"/>
    <col min="8705" max="8705" width="31.7265625" style="46" customWidth="1"/>
    <col min="8706" max="8711" width="10.81640625" style="46" customWidth="1"/>
    <col min="8712" max="8960" width="8.7265625" style="46"/>
    <col min="8961" max="8961" width="31.7265625" style="46" customWidth="1"/>
    <col min="8962" max="8967" width="10.81640625" style="46" customWidth="1"/>
    <col min="8968" max="9216" width="8.7265625" style="46"/>
    <col min="9217" max="9217" width="31.7265625" style="46" customWidth="1"/>
    <col min="9218" max="9223" width="10.81640625" style="46" customWidth="1"/>
    <col min="9224" max="9472" width="8.7265625" style="46"/>
    <col min="9473" max="9473" width="31.7265625" style="46" customWidth="1"/>
    <col min="9474" max="9479" width="10.81640625" style="46" customWidth="1"/>
    <col min="9480" max="9728" width="8.7265625" style="46"/>
    <col min="9729" max="9729" width="31.7265625" style="46" customWidth="1"/>
    <col min="9730" max="9735" width="10.81640625" style="46" customWidth="1"/>
    <col min="9736" max="9984" width="8.7265625" style="46"/>
    <col min="9985" max="9985" width="31.7265625" style="46" customWidth="1"/>
    <col min="9986" max="9991" width="10.81640625" style="46" customWidth="1"/>
    <col min="9992" max="10240" width="8.7265625" style="46"/>
    <col min="10241" max="10241" width="31.7265625" style="46" customWidth="1"/>
    <col min="10242" max="10247" width="10.81640625" style="46" customWidth="1"/>
    <col min="10248" max="10496" width="8.7265625" style="46"/>
    <col min="10497" max="10497" width="31.7265625" style="46" customWidth="1"/>
    <col min="10498" max="10503" width="10.81640625" style="46" customWidth="1"/>
    <col min="10504" max="10752" width="8.7265625" style="46"/>
    <col min="10753" max="10753" width="31.7265625" style="46" customWidth="1"/>
    <col min="10754" max="10759" width="10.81640625" style="46" customWidth="1"/>
    <col min="10760" max="11008" width="8.7265625" style="46"/>
    <col min="11009" max="11009" width="31.7265625" style="46" customWidth="1"/>
    <col min="11010" max="11015" width="10.81640625" style="46" customWidth="1"/>
    <col min="11016" max="11264" width="8.7265625" style="46"/>
    <col min="11265" max="11265" width="31.7265625" style="46" customWidth="1"/>
    <col min="11266" max="11271" width="10.81640625" style="46" customWidth="1"/>
    <col min="11272" max="11520" width="8.7265625" style="46"/>
    <col min="11521" max="11521" width="31.7265625" style="46" customWidth="1"/>
    <col min="11522" max="11527" width="10.81640625" style="46" customWidth="1"/>
    <col min="11528" max="11776" width="8.7265625" style="46"/>
    <col min="11777" max="11777" width="31.7265625" style="46" customWidth="1"/>
    <col min="11778" max="11783" width="10.81640625" style="46" customWidth="1"/>
    <col min="11784" max="12032" width="8.7265625" style="46"/>
    <col min="12033" max="12033" width="31.7265625" style="46" customWidth="1"/>
    <col min="12034" max="12039" width="10.81640625" style="46" customWidth="1"/>
    <col min="12040" max="12288" width="8.7265625" style="46"/>
    <col min="12289" max="12289" width="31.7265625" style="46" customWidth="1"/>
    <col min="12290" max="12295" width="10.81640625" style="46" customWidth="1"/>
    <col min="12296" max="12544" width="8.7265625" style="46"/>
    <col min="12545" max="12545" width="31.7265625" style="46" customWidth="1"/>
    <col min="12546" max="12551" width="10.81640625" style="46" customWidth="1"/>
    <col min="12552" max="12800" width="8.7265625" style="46"/>
    <col min="12801" max="12801" width="31.7265625" style="46" customWidth="1"/>
    <col min="12802" max="12807" width="10.81640625" style="46" customWidth="1"/>
    <col min="12808" max="13056" width="8.7265625" style="46"/>
    <col min="13057" max="13057" width="31.7265625" style="46" customWidth="1"/>
    <col min="13058" max="13063" width="10.81640625" style="46" customWidth="1"/>
    <col min="13064" max="13312" width="8.7265625" style="46"/>
    <col min="13313" max="13313" width="31.7265625" style="46" customWidth="1"/>
    <col min="13314" max="13319" width="10.81640625" style="46" customWidth="1"/>
    <col min="13320" max="13568" width="8.7265625" style="46"/>
    <col min="13569" max="13569" width="31.7265625" style="46" customWidth="1"/>
    <col min="13570" max="13575" width="10.81640625" style="46" customWidth="1"/>
    <col min="13576" max="13824" width="8.7265625" style="46"/>
    <col min="13825" max="13825" width="31.7265625" style="46" customWidth="1"/>
    <col min="13826" max="13831" width="10.81640625" style="46" customWidth="1"/>
    <col min="13832" max="14080" width="8.7265625" style="46"/>
    <col min="14081" max="14081" width="31.7265625" style="46" customWidth="1"/>
    <col min="14082" max="14087" width="10.81640625" style="46" customWidth="1"/>
    <col min="14088" max="14336" width="8.7265625" style="46"/>
    <col min="14337" max="14337" width="31.7265625" style="46" customWidth="1"/>
    <col min="14338" max="14343" width="10.81640625" style="46" customWidth="1"/>
    <col min="14344" max="14592" width="8.7265625" style="46"/>
    <col min="14593" max="14593" width="31.7265625" style="46" customWidth="1"/>
    <col min="14594" max="14599" width="10.81640625" style="46" customWidth="1"/>
    <col min="14600" max="14848" width="8.7265625" style="46"/>
    <col min="14849" max="14849" width="31.7265625" style="46" customWidth="1"/>
    <col min="14850" max="14855" width="10.81640625" style="46" customWidth="1"/>
    <col min="14856" max="15104" width="8.7265625" style="46"/>
    <col min="15105" max="15105" width="31.7265625" style="46" customWidth="1"/>
    <col min="15106" max="15111" width="10.81640625" style="46" customWidth="1"/>
    <col min="15112" max="15360" width="8.7265625" style="46"/>
    <col min="15361" max="15361" width="31.7265625" style="46" customWidth="1"/>
    <col min="15362" max="15367" width="10.81640625" style="46" customWidth="1"/>
    <col min="15368" max="15616" width="8.7265625" style="46"/>
    <col min="15617" max="15617" width="31.7265625" style="46" customWidth="1"/>
    <col min="15618" max="15623" width="10.81640625" style="46" customWidth="1"/>
    <col min="15624" max="15872" width="8.7265625" style="46"/>
    <col min="15873" max="15873" width="31.7265625" style="46" customWidth="1"/>
    <col min="15874" max="15879" width="10.81640625" style="46" customWidth="1"/>
    <col min="15880" max="16128" width="8.7265625" style="46"/>
    <col min="16129" max="16129" width="31.7265625" style="46" customWidth="1"/>
    <col min="16130" max="16135" width="10.81640625" style="46" customWidth="1"/>
    <col min="16136" max="16384" width="8.7265625" style="46"/>
  </cols>
  <sheetData>
    <row r="1" spans="1:7" x14ac:dyDescent="0.35">
      <c r="A1" s="73" t="s">
        <v>1205</v>
      </c>
      <c r="B1" s="73"/>
    </row>
    <row r="2" spans="1:7" ht="24" customHeight="1" x14ac:dyDescent="0.35">
      <c r="A2" s="72" t="s">
        <v>1204</v>
      </c>
      <c r="B2" s="71"/>
      <c r="C2" s="71"/>
      <c r="D2" s="71"/>
      <c r="E2" s="71"/>
      <c r="F2" s="71"/>
      <c r="G2" s="71"/>
    </row>
    <row r="3" spans="1:7" ht="24" customHeight="1" thickBot="1" x14ac:dyDescent="0.4">
      <c r="A3" s="68"/>
      <c r="B3" s="70" t="s">
        <v>1203</v>
      </c>
      <c r="C3" s="70"/>
      <c r="D3" s="70"/>
      <c r="E3" s="70"/>
      <c r="F3" s="70"/>
      <c r="G3" s="69"/>
    </row>
    <row r="4" spans="1:7" ht="23.25" customHeight="1" thickTop="1" x14ac:dyDescent="0.35">
      <c r="A4" s="68"/>
      <c r="B4" s="67"/>
      <c r="C4" s="66" t="s">
        <v>1202</v>
      </c>
      <c r="D4" s="66"/>
      <c r="E4" s="66"/>
      <c r="F4" s="66"/>
      <c r="G4" s="66"/>
    </row>
    <row r="5" spans="1:7" ht="46.5" customHeight="1" thickBot="1" x14ac:dyDescent="0.4">
      <c r="A5" s="65"/>
      <c r="B5" s="64" t="s">
        <v>1201</v>
      </c>
      <c r="C5" s="64" t="s">
        <v>1200</v>
      </c>
      <c r="D5" s="64" t="s">
        <v>1199</v>
      </c>
      <c r="E5" s="64" t="s">
        <v>1198</v>
      </c>
      <c r="F5" s="64" t="s">
        <v>1197</v>
      </c>
      <c r="G5" s="64" t="s">
        <v>1196</v>
      </c>
    </row>
    <row r="6" spans="1:7" ht="24" customHeight="1" thickTop="1" x14ac:dyDescent="0.35">
      <c r="A6" s="63" t="s">
        <v>1195</v>
      </c>
      <c r="B6" s="62">
        <v>123.53</v>
      </c>
      <c r="C6" s="62">
        <v>77.069999999999993</v>
      </c>
      <c r="D6" s="62">
        <v>7.45</v>
      </c>
      <c r="E6" s="62">
        <v>9.34</v>
      </c>
      <c r="F6" s="62">
        <v>22.84</v>
      </c>
      <c r="G6" s="62">
        <v>6.83</v>
      </c>
    </row>
    <row r="7" spans="1:7" ht="24" customHeight="1" x14ac:dyDescent="0.35">
      <c r="A7" s="57" t="s">
        <v>1194</v>
      </c>
      <c r="B7" s="55" t="s">
        <v>1088</v>
      </c>
      <c r="C7" s="55" t="s">
        <v>1088</v>
      </c>
      <c r="D7" s="55" t="s">
        <v>1088</v>
      </c>
      <c r="E7" s="55" t="s">
        <v>1088</v>
      </c>
      <c r="F7" s="55" t="s">
        <v>1088</v>
      </c>
      <c r="G7" s="55" t="s">
        <v>1088</v>
      </c>
    </row>
    <row r="8" spans="1:7" ht="15" customHeight="1" x14ac:dyDescent="0.35">
      <c r="A8" s="54" t="s">
        <v>1040</v>
      </c>
      <c r="B8" s="51">
        <v>21.92</v>
      </c>
      <c r="C8" s="51">
        <v>11.23</v>
      </c>
      <c r="D8" s="51">
        <v>1.95</v>
      </c>
      <c r="E8" s="51">
        <v>3.15</v>
      </c>
      <c r="F8" s="51">
        <v>5.0999999999999996</v>
      </c>
      <c r="G8" s="51">
        <v>0.5</v>
      </c>
    </row>
    <row r="9" spans="1:7" x14ac:dyDescent="0.35">
      <c r="A9" s="52" t="s">
        <v>1041</v>
      </c>
      <c r="B9" s="51">
        <v>5.88</v>
      </c>
      <c r="C9" s="51">
        <v>3.34</v>
      </c>
      <c r="D9" s="51">
        <v>0.3</v>
      </c>
      <c r="E9" s="51">
        <v>0.99</v>
      </c>
      <c r="F9" s="51">
        <v>1.1000000000000001</v>
      </c>
      <c r="G9" s="51">
        <v>0.14000000000000001</v>
      </c>
    </row>
    <row r="10" spans="1:7" x14ac:dyDescent="0.35">
      <c r="A10" s="52" t="s">
        <v>1042</v>
      </c>
      <c r="B10" s="51">
        <v>16.04</v>
      </c>
      <c r="C10" s="51">
        <v>7.89</v>
      </c>
      <c r="D10" s="51">
        <v>1.65</v>
      </c>
      <c r="E10" s="51">
        <v>2.15</v>
      </c>
      <c r="F10" s="51">
        <v>3.99</v>
      </c>
      <c r="G10" s="51">
        <v>0.36</v>
      </c>
    </row>
    <row r="11" spans="1:7" x14ac:dyDescent="0.35">
      <c r="A11" s="54" t="s">
        <v>1043</v>
      </c>
      <c r="B11" s="51">
        <v>27.04</v>
      </c>
      <c r="C11" s="51">
        <v>18.579999999999998</v>
      </c>
      <c r="D11" s="51">
        <v>1.33</v>
      </c>
      <c r="E11" s="51">
        <v>1.95</v>
      </c>
      <c r="F11" s="51">
        <v>4.2</v>
      </c>
      <c r="G11" s="51">
        <v>0.97</v>
      </c>
    </row>
    <row r="12" spans="1:7" x14ac:dyDescent="0.35">
      <c r="A12" s="52" t="s">
        <v>1044</v>
      </c>
      <c r="B12" s="51">
        <v>18.55</v>
      </c>
      <c r="C12" s="51">
        <v>12.59</v>
      </c>
      <c r="D12" s="51">
        <v>0.91</v>
      </c>
      <c r="E12" s="51">
        <v>1.49</v>
      </c>
      <c r="F12" s="51">
        <v>2.94</v>
      </c>
      <c r="G12" s="51">
        <v>0.63</v>
      </c>
    </row>
    <row r="13" spans="1:7" ht="15" customHeight="1" x14ac:dyDescent="0.35">
      <c r="A13" s="52" t="s">
        <v>1045</v>
      </c>
      <c r="B13" s="51">
        <v>8.5</v>
      </c>
      <c r="C13" s="51">
        <v>5.99</v>
      </c>
      <c r="D13" s="51">
        <v>0.43</v>
      </c>
      <c r="E13" s="51">
        <v>0.47</v>
      </c>
      <c r="F13" s="51">
        <v>1.26</v>
      </c>
      <c r="G13" s="51">
        <v>0.35</v>
      </c>
    </row>
    <row r="14" spans="1:7" x14ac:dyDescent="0.35">
      <c r="A14" s="54" t="s">
        <v>1046</v>
      </c>
      <c r="B14" s="51">
        <v>46.84</v>
      </c>
      <c r="C14" s="51">
        <v>30.29</v>
      </c>
      <c r="D14" s="51">
        <v>2.48</v>
      </c>
      <c r="E14" s="51">
        <v>2.36</v>
      </c>
      <c r="F14" s="51">
        <v>7.83</v>
      </c>
      <c r="G14" s="51">
        <v>3.89</v>
      </c>
    </row>
    <row r="15" spans="1:7" x14ac:dyDescent="0.35">
      <c r="A15" s="52" t="s">
        <v>1047</v>
      </c>
      <c r="B15" s="51">
        <v>24.84</v>
      </c>
      <c r="C15" s="51">
        <v>15.25</v>
      </c>
      <c r="D15" s="51">
        <v>1.92</v>
      </c>
      <c r="E15" s="51">
        <v>1.17</v>
      </c>
      <c r="F15" s="51">
        <v>4.51</v>
      </c>
      <c r="G15" s="51">
        <v>2</v>
      </c>
    </row>
    <row r="16" spans="1:7" x14ac:dyDescent="0.35">
      <c r="A16" s="52" t="s">
        <v>1048</v>
      </c>
      <c r="B16" s="51">
        <v>7.38</v>
      </c>
      <c r="C16" s="51">
        <v>5.17</v>
      </c>
      <c r="D16" s="51">
        <v>0.19</v>
      </c>
      <c r="E16" s="51">
        <v>0.41</v>
      </c>
      <c r="F16" s="51">
        <v>0.84</v>
      </c>
      <c r="G16" s="51">
        <v>0.77</v>
      </c>
    </row>
    <row r="17" spans="1:7" ht="15" customHeight="1" x14ac:dyDescent="0.35">
      <c r="A17" s="52" t="s">
        <v>1049</v>
      </c>
      <c r="B17" s="51">
        <v>14.62</v>
      </c>
      <c r="C17" s="51">
        <v>9.8699999999999992</v>
      </c>
      <c r="D17" s="51">
        <v>0.36</v>
      </c>
      <c r="E17" s="51">
        <v>0.78</v>
      </c>
      <c r="F17" s="51">
        <v>2.48</v>
      </c>
      <c r="G17" s="51">
        <v>1.1200000000000001</v>
      </c>
    </row>
    <row r="18" spans="1:7" x14ac:dyDescent="0.35">
      <c r="A18" s="54" t="s">
        <v>1050</v>
      </c>
      <c r="B18" s="51">
        <v>27.72</v>
      </c>
      <c r="C18" s="51">
        <v>16.97</v>
      </c>
      <c r="D18" s="51">
        <v>1.69</v>
      </c>
      <c r="E18" s="51">
        <v>1.89</v>
      </c>
      <c r="F18" s="51">
        <v>5.7</v>
      </c>
      <c r="G18" s="51">
        <v>1.47</v>
      </c>
    </row>
    <row r="19" spans="1:7" x14ac:dyDescent="0.35">
      <c r="A19" s="52" t="s">
        <v>1051</v>
      </c>
      <c r="B19" s="51">
        <v>9.2200000000000006</v>
      </c>
      <c r="C19" s="51">
        <v>6.06</v>
      </c>
      <c r="D19" s="51">
        <v>0.5</v>
      </c>
      <c r="E19" s="51">
        <v>0.52</v>
      </c>
      <c r="F19" s="51">
        <v>1.47</v>
      </c>
      <c r="G19" s="51">
        <v>0.67</v>
      </c>
    </row>
    <row r="20" spans="1:7" x14ac:dyDescent="0.35">
      <c r="A20" s="58" t="s">
        <v>1052</v>
      </c>
      <c r="B20" s="51">
        <v>4.62</v>
      </c>
      <c r="C20" s="51">
        <v>3.1</v>
      </c>
      <c r="D20" s="51">
        <v>0.28999999999999998</v>
      </c>
      <c r="E20" s="51">
        <v>0.26</v>
      </c>
      <c r="F20" s="51">
        <v>0.73</v>
      </c>
      <c r="G20" s="51">
        <v>0.24</v>
      </c>
    </row>
    <row r="21" spans="1:7" x14ac:dyDescent="0.35">
      <c r="A21" s="58" t="s">
        <v>1053</v>
      </c>
      <c r="B21" s="51">
        <v>4.5999999999999996</v>
      </c>
      <c r="C21" s="51">
        <v>2.96</v>
      </c>
      <c r="D21" s="51">
        <v>0.21</v>
      </c>
      <c r="E21" s="51">
        <v>0.26</v>
      </c>
      <c r="F21" s="51">
        <v>0.74</v>
      </c>
      <c r="G21" s="51">
        <v>0.43</v>
      </c>
    </row>
    <row r="22" spans="1:7" x14ac:dyDescent="0.35">
      <c r="A22" s="52" t="s">
        <v>1054</v>
      </c>
      <c r="B22" s="51">
        <v>18.510000000000002</v>
      </c>
      <c r="C22" s="51">
        <v>10.91</v>
      </c>
      <c r="D22" s="51">
        <v>1.19</v>
      </c>
      <c r="E22" s="51">
        <v>1.36</v>
      </c>
      <c r="F22" s="51">
        <v>4.24</v>
      </c>
      <c r="G22" s="51">
        <v>0.8</v>
      </c>
    </row>
    <row r="23" spans="1:7" ht="24" customHeight="1" x14ac:dyDescent="0.35">
      <c r="A23" s="57" t="s">
        <v>1193</v>
      </c>
      <c r="B23" s="55" t="s">
        <v>1088</v>
      </c>
      <c r="C23" s="55" t="s">
        <v>1088</v>
      </c>
      <c r="D23" s="55" t="s">
        <v>1088</v>
      </c>
      <c r="E23" s="55" t="s">
        <v>1088</v>
      </c>
      <c r="F23" s="55" t="s">
        <v>1088</v>
      </c>
      <c r="G23" s="55" t="s">
        <v>1088</v>
      </c>
    </row>
    <row r="24" spans="1:7" x14ac:dyDescent="0.35">
      <c r="A24" s="54" t="s">
        <v>1055</v>
      </c>
      <c r="B24" s="51">
        <v>100.44</v>
      </c>
      <c r="C24" s="51">
        <v>58.8</v>
      </c>
      <c r="D24" s="51">
        <v>7.04</v>
      </c>
      <c r="E24" s="51">
        <v>9.02</v>
      </c>
      <c r="F24" s="51">
        <v>22.27</v>
      </c>
      <c r="G24" s="51">
        <v>3.31</v>
      </c>
    </row>
    <row r="25" spans="1:7" s="49" customFormat="1" x14ac:dyDescent="0.35">
      <c r="A25" s="52" t="s">
        <v>1192</v>
      </c>
      <c r="B25" s="51">
        <v>89.24</v>
      </c>
      <c r="C25" s="51">
        <v>50.99</v>
      </c>
      <c r="D25" s="51">
        <v>6.57</v>
      </c>
      <c r="E25" s="51">
        <v>7.95</v>
      </c>
      <c r="F25" s="51">
        <v>21.2</v>
      </c>
      <c r="G25" s="51">
        <v>2.5299999999999998</v>
      </c>
    </row>
    <row r="26" spans="1:7" s="49" customFormat="1" x14ac:dyDescent="0.35">
      <c r="A26" s="52" t="s">
        <v>1191</v>
      </c>
      <c r="B26" s="51">
        <v>11.2</v>
      </c>
      <c r="C26" s="51">
        <v>7.82</v>
      </c>
      <c r="D26" s="51">
        <v>0.47</v>
      </c>
      <c r="E26" s="51">
        <v>1.07</v>
      </c>
      <c r="F26" s="51">
        <v>1.07</v>
      </c>
      <c r="G26" s="51">
        <v>0.77</v>
      </c>
    </row>
    <row r="27" spans="1:7" x14ac:dyDescent="0.35">
      <c r="A27" s="54" t="s">
        <v>1056</v>
      </c>
      <c r="B27" s="51">
        <v>23.09</v>
      </c>
      <c r="C27" s="51">
        <v>18.27</v>
      </c>
      <c r="D27" s="51">
        <v>0.41</v>
      </c>
      <c r="E27" s="51">
        <v>0.32</v>
      </c>
      <c r="F27" s="51">
        <v>0.56999999999999995</v>
      </c>
      <c r="G27" s="51">
        <v>3.52</v>
      </c>
    </row>
    <row r="28" spans="1:7" ht="34" customHeight="1" x14ac:dyDescent="0.35">
      <c r="A28" s="57" t="s">
        <v>1190</v>
      </c>
      <c r="B28" s="55" t="s">
        <v>1088</v>
      </c>
      <c r="C28" s="55" t="s">
        <v>1088</v>
      </c>
      <c r="D28" s="55" t="s">
        <v>1088</v>
      </c>
      <c r="E28" s="55" t="s">
        <v>1088</v>
      </c>
      <c r="F28" s="55" t="s">
        <v>1088</v>
      </c>
      <c r="G28" s="55" t="s">
        <v>1088</v>
      </c>
    </row>
    <row r="29" spans="1:7" x14ac:dyDescent="0.35">
      <c r="A29" s="54" t="s">
        <v>1189</v>
      </c>
      <c r="B29" s="51">
        <v>42.5</v>
      </c>
      <c r="C29" s="51">
        <v>28.04</v>
      </c>
      <c r="D29" s="51">
        <v>2.4300000000000002</v>
      </c>
      <c r="E29" s="51">
        <v>3.78</v>
      </c>
      <c r="F29" s="51">
        <v>6.74</v>
      </c>
      <c r="G29" s="51">
        <v>1.52</v>
      </c>
    </row>
    <row r="30" spans="1:7" x14ac:dyDescent="0.35">
      <c r="A30" s="54" t="s">
        <v>1188</v>
      </c>
      <c r="B30" s="51">
        <v>36.79</v>
      </c>
      <c r="C30" s="51">
        <v>21.89</v>
      </c>
      <c r="D30" s="51">
        <v>2.8</v>
      </c>
      <c r="E30" s="51">
        <v>2.72</v>
      </c>
      <c r="F30" s="51">
        <v>7.03</v>
      </c>
      <c r="G30" s="51">
        <v>2.35</v>
      </c>
    </row>
    <row r="31" spans="1:7" x14ac:dyDescent="0.35">
      <c r="A31" s="54" t="s">
        <v>1187</v>
      </c>
      <c r="B31" s="51">
        <v>15.06</v>
      </c>
      <c r="C31" s="51">
        <v>9.07</v>
      </c>
      <c r="D31" s="51">
        <v>0.9</v>
      </c>
      <c r="E31" s="51">
        <v>1.1200000000000001</v>
      </c>
      <c r="F31" s="51">
        <v>3.12</v>
      </c>
      <c r="G31" s="51">
        <v>0.83</v>
      </c>
    </row>
    <row r="32" spans="1:7" ht="24" customHeight="1" x14ac:dyDescent="0.35">
      <c r="A32" s="54" t="s">
        <v>1186</v>
      </c>
      <c r="B32" s="51">
        <v>22.31</v>
      </c>
      <c r="C32" s="51">
        <v>13.98</v>
      </c>
      <c r="D32" s="51">
        <v>0.92</v>
      </c>
      <c r="E32" s="51">
        <v>1.25</v>
      </c>
      <c r="F32" s="51">
        <v>4.37</v>
      </c>
      <c r="G32" s="51">
        <v>1.8</v>
      </c>
    </row>
    <row r="33" spans="1:7" x14ac:dyDescent="0.35">
      <c r="A33" s="54" t="s">
        <v>1057</v>
      </c>
      <c r="B33" s="51">
        <v>6.87</v>
      </c>
      <c r="C33" s="51">
        <v>4.09</v>
      </c>
      <c r="D33" s="51">
        <v>0.4</v>
      </c>
      <c r="E33" s="51">
        <v>0.48</v>
      </c>
      <c r="F33" s="51">
        <v>1.57</v>
      </c>
      <c r="G33" s="51">
        <v>0.34</v>
      </c>
    </row>
    <row r="34" spans="1:7" x14ac:dyDescent="0.35">
      <c r="A34" s="57" t="s">
        <v>1185</v>
      </c>
      <c r="B34" s="55" t="s">
        <v>1088</v>
      </c>
      <c r="C34" s="55" t="s">
        <v>1088</v>
      </c>
      <c r="D34" s="55" t="s">
        <v>1088</v>
      </c>
      <c r="E34" s="55" t="s">
        <v>1088</v>
      </c>
      <c r="F34" s="55" t="s">
        <v>1088</v>
      </c>
      <c r="G34" s="55" t="s">
        <v>1088</v>
      </c>
    </row>
    <row r="35" spans="1:7" x14ac:dyDescent="0.35">
      <c r="A35" s="54" t="s">
        <v>1184</v>
      </c>
      <c r="B35" s="51">
        <v>20.260000000000002</v>
      </c>
      <c r="C35" s="51">
        <v>13.58</v>
      </c>
      <c r="D35" s="51">
        <v>1.1399999999999999</v>
      </c>
      <c r="E35" s="51">
        <v>2.36</v>
      </c>
      <c r="F35" s="51">
        <v>3.08</v>
      </c>
      <c r="G35" s="51">
        <v>0.09</v>
      </c>
    </row>
    <row r="36" spans="1:7" x14ac:dyDescent="0.35">
      <c r="A36" s="54" t="s">
        <v>1059</v>
      </c>
      <c r="B36" s="51">
        <v>12.48</v>
      </c>
      <c r="C36" s="51">
        <v>9.9</v>
      </c>
      <c r="D36" s="51">
        <v>0.4</v>
      </c>
      <c r="E36" s="51">
        <v>0.77</v>
      </c>
      <c r="F36" s="51">
        <v>1.25</v>
      </c>
      <c r="G36" s="51">
        <v>0.16</v>
      </c>
    </row>
    <row r="37" spans="1:7" x14ac:dyDescent="0.35">
      <c r="A37" s="54" t="s">
        <v>1060</v>
      </c>
      <c r="B37" s="51">
        <v>12.76</v>
      </c>
      <c r="C37" s="51">
        <v>8.23</v>
      </c>
      <c r="D37" s="51">
        <v>0.63</v>
      </c>
      <c r="E37" s="51">
        <v>1.1200000000000001</v>
      </c>
      <c r="F37" s="51">
        <v>2.41</v>
      </c>
      <c r="G37" s="51">
        <v>0.37</v>
      </c>
    </row>
    <row r="38" spans="1:7" ht="24" customHeight="1" x14ac:dyDescent="0.35">
      <c r="A38" s="54" t="s">
        <v>1061</v>
      </c>
      <c r="B38" s="51">
        <v>18.34</v>
      </c>
      <c r="C38" s="51">
        <v>10.46</v>
      </c>
      <c r="D38" s="51">
        <v>0.97</v>
      </c>
      <c r="E38" s="51">
        <v>1.56</v>
      </c>
      <c r="F38" s="51">
        <v>4.01</v>
      </c>
      <c r="G38" s="51">
        <v>1.34</v>
      </c>
    </row>
    <row r="39" spans="1:7" x14ac:dyDescent="0.35">
      <c r="A39" s="54" t="s">
        <v>1062</v>
      </c>
      <c r="B39" s="51">
        <v>16.3</v>
      </c>
      <c r="C39" s="51">
        <v>8.67</v>
      </c>
      <c r="D39" s="51">
        <v>1.26</v>
      </c>
      <c r="E39" s="51">
        <v>1.43</v>
      </c>
      <c r="F39" s="51">
        <v>3.6</v>
      </c>
      <c r="G39" s="51">
        <v>1.33</v>
      </c>
    </row>
    <row r="40" spans="1:7" x14ac:dyDescent="0.35">
      <c r="A40" s="54" t="s">
        <v>1063</v>
      </c>
      <c r="B40" s="51">
        <v>17.16</v>
      </c>
      <c r="C40" s="51">
        <v>10.65</v>
      </c>
      <c r="D40" s="51">
        <v>1.08</v>
      </c>
      <c r="E40" s="51">
        <v>0.95</v>
      </c>
      <c r="F40" s="51">
        <v>2.5499999999999998</v>
      </c>
      <c r="G40" s="51">
        <v>1.92</v>
      </c>
    </row>
    <row r="41" spans="1:7" x14ac:dyDescent="0.35">
      <c r="A41" s="54" t="s">
        <v>1064</v>
      </c>
      <c r="B41" s="51">
        <v>16.16</v>
      </c>
      <c r="C41" s="51">
        <v>9.98</v>
      </c>
      <c r="D41" s="51">
        <v>1.31</v>
      </c>
      <c r="E41" s="51">
        <v>0.72</v>
      </c>
      <c r="F41" s="51">
        <v>3.17</v>
      </c>
      <c r="G41" s="51">
        <v>0.98</v>
      </c>
    </row>
    <row r="42" spans="1:7" x14ac:dyDescent="0.35">
      <c r="A42" s="54" t="s">
        <v>1183</v>
      </c>
      <c r="B42" s="51">
        <v>5.53</v>
      </c>
      <c r="C42" s="51">
        <v>3.05</v>
      </c>
      <c r="D42" s="51">
        <v>0.37</v>
      </c>
      <c r="E42" s="51">
        <v>0.26</v>
      </c>
      <c r="F42" s="51">
        <v>1.52</v>
      </c>
      <c r="G42" s="51">
        <v>0.32</v>
      </c>
    </row>
    <row r="43" spans="1:7" x14ac:dyDescent="0.35">
      <c r="A43" s="54" t="s">
        <v>1182</v>
      </c>
      <c r="B43" s="51">
        <v>4.5599999999999996</v>
      </c>
      <c r="C43" s="51">
        <v>2.5299999999999998</v>
      </c>
      <c r="D43" s="51">
        <v>0.28999999999999998</v>
      </c>
      <c r="E43" s="51">
        <v>0.18</v>
      </c>
      <c r="F43" s="51">
        <v>1.26</v>
      </c>
      <c r="G43" s="51">
        <v>0.31</v>
      </c>
    </row>
    <row r="44" spans="1:7" x14ac:dyDescent="0.35">
      <c r="A44" s="57" t="s">
        <v>1181</v>
      </c>
      <c r="B44" s="55" t="s">
        <v>1088</v>
      </c>
      <c r="C44" s="55" t="s">
        <v>1088</v>
      </c>
      <c r="D44" s="55" t="s">
        <v>1088</v>
      </c>
      <c r="E44" s="55" t="s">
        <v>1088</v>
      </c>
      <c r="F44" s="55" t="s">
        <v>1088</v>
      </c>
      <c r="G44" s="55" t="s">
        <v>1088</v>
      </c>
    </row>
    <row r="45" spans="1:7" x14ac:dyDescent="0.35">
      <c r="A45" s="54" t="s">
        <v>1180</v>
      </c>
      <c r="B45" s="51">
        <v>47.15</v>
      </c>
      <c r="C45" s="51">
        <v>44.59</v>
      </c>
      <c r="D45" s="51">
        <v>2.57</v>
      </c>
      <c r="E45" s="51" t="s">
        <v>1065</v>
      </c>
      <c r="F45" s="51" t="s">
        <v>1065</v>
      </c>
      <c r="G45" s="51" t="s">
        <v>1065</v>
      </c>
    </row>
    <row r="46" spans="1:7" x14ac:dyDescent="0.35">
      <c r="A46" s="54" t="s">
        <v>1179</v>
      </c>
      <c r="B46" s="51">
        <v>32.47</v>
      </c>
      <c r="C46" s="51">
        <v>28.53</v>
      </c>
      <c r="D46" s="51">
        <v>3.94</v>
      </c>
      <c r="E46" s="51" t="s">
        <v>1065</v>
      </c>
      <c r="F46" s="51" t="s">
        <v>1065</v>
      </c>
      <c r="G46" s="51" t="s">
        <v>1065</v>
      </c>
    </row>
    <row r="47" spans="1:7" ht="24" customHeight="1" x14ac:dyDescent="0.35">
      <c r="A47" s="54" t="s">
        <v>1178</v>
      </c>
      <c r="B47" s="51">
        <v>2.61</v>
      </c>
      <c r="C47" s="51">
        <v>1.76</v>
      </c>
      <c r="D47" s="51">
        <v>0.85</v>
      </c>
      <c r="E47" s="51" t="s">
        <v>1065</v>
      </c>
      <c r="F47" s="51" t="s">
        <v>1065</v>
      </c>
      <c r="G47" s="51" t="s">
        <v>1065</v>
      </c>
    </row>
    <row r="48" spans="1:7" x14ac:dyDescent="0.35">
      <c r="A48" s="54" t="s">
        <v>1177</v>
      </c>
      <c r="B48" s="51">
        <v>2.2799999999999998</v>
      </c>
      <c r="C48" s="51">
        <v>2.19</v>
      </c>
      <c r="D48" s="51">
        <v>0.09</v>
      </c>
      <c r="E48" s="51" t="s">
        <v>1065</v>
      </c>
      <c r="F48" s="51" t="s">
        <v>1065</v>
      </c>
      <c r="G48" s="51" t="s">
        <v>1065</v>
      </c>
    </row>
    <row r="49" spans="1:7" ht="26.5" x14ac:dyDescent="0.35">
      <c r="A49" s="54" t="s">
        <v>1148</v>
      </c>
      <c r="B49" s="51">
        <v>39.01</v>
      </c>
      <c r="C49" s="51" t="s">
        <v>1065</v>
      </c>
      <c r="D49" s="51" t="s">
        <v>1065</v>
      </c>
      <c r="E49" s="51">
        <v>9.34</v>
      </c>
      <c r="F49" s="51">
        <v>22.84</v>
      </c>
      <c r="G49" s="51">
        <v>6.83</v>
      </c>
    </row>
    <row r="50" spans="1:7" x14ac:dyDescent="0.35">
      <c r="A50" s="57" t="s">
        <v>1176</v>
      </c>
      <c r="B50" s="55" t="s">
        <v>1088</v>
      </c>
      <c r="C50" s="55" t="s">
        <v>1088</v>
      </c>
      <c r="D50" s="55" t="s">
        <v>1088</v>
      </c>
      <c r="E50" s="55" t="s">
        <v>1088</v>
      </c>
      <c r="F50" s="55" t="s">
        <v>1088</v>
      </c>
      <c r="G50" s="55" t="s">
        <v>1088</v>
      </c>
    </row>
    <row r="51" spans="1:7" ht="26.5" x14ac:dyDescent="0.35">
      <c r="A51" s="54" t="s">
        <v>1175</v>
      </c>
      <c r="B51" s="51">
        <v>45.44</v>
      </c>
      <c r="C51" s="51">
        <v>31.14</v>
      </c>
      <c r="D51" s="51">
        <v>2.83</v>
      </c>
      <c r="E51" s="51">
        <v>2.23</v>
      </c>
      <c r="F51" s="51">
        <v>3.79</v>
      </c>
      <c r="G51" s="51">
        <v>5.45</v>
      </c>
    </row>
    <row r="52" spans="1:7" x14ac:dyDescent="0.35">
      <c r="A52" s="54" t="s">
        <v>1066</v>
      </c>
      <c r="B52" s="51">
        <v>33.369999999999997</v>
      </c>
      <c r="C52" s="51">
        <v>17.52</v>
      </c>
      <c r="D52" s="51">
        <v>2.0099999999999998</v>
      </c>
      <c r="E52" s="51">
        <v>3.79</v>
      </c>
      <c r="F52" s="51">
        <v>9.8000000000000007</v>
      </c>
      <c r="G52" s="51">
        <v>0.24</v>
      </c>
    </row>
    <row r="53" spans="1:7" ht="24" customHeight="1" x14ac:dyDescent="0.35">
      <c r="A53" s="54" t="s">
        <v>130</v>
      </c>
      <c r="B53" s="51">
        <v>18.8</v>
      </c>
      <c r="C53" s="51">
        <v>12.63</v>
      </c>
      <c r="D53" s="51">
        <v>0.92</v>
      </c>
      <c r="E53" s="51">
        <v>1.55</v>
      </c>
      <c r="F53" s="51">
        <v>2.86</v>
      </c>
      <c r="G53" s="51">
        <v>0.84</v>
      </c>
    </row>
    <row r="54" spans="1:7" ht="15" customHeight="1" x14ac:dyDescent="0.35">
      <c r="A54" s="54" t="s">
        <v>1067</v>
      </c>
      <c r="B54" s="51">
        <v>15.65</v>
      </c>
      <c r="C54" s="51">
        <v>10.54</v>
      </c>
      <c r="D54" s="51">
        <v>1.07</v>
      </c>
      <c r="E54" s="51">
        <v>0.89</v>
      </c>
      <c r="F54" s="51">
        <v>3.08</v>
      </c>
      <c r="G54" s="51">
        <v>0.08</v>
      </c>
    </row>
    <row r="55" spans="1:7" x14ac:dyDescent="0.35">
      <c r="A55" s="54" t="s">
        <v>1174</v>
      </c>
      <c r="B55" s="51">
        <v>6.42</v>
      </c>
      <c r="C55" s="51">
        <v>2.89</v>
      </c>
      <c r="D55" s="51">
        <v>0.41</v>
      </c>
      <c r="E55" s="51">
        <v>0.5</v>
      </c>
      <c r="F55" s="51">
        <v>2.56</v>
      </c>
      <c r="G55" s="51" t="s">
        <v>1058</v>
      </c>
    </row>
    <row r="56" spans="1:7" x14ac:dyDescent="0.35">
      <c r="A56" s="54" t="s">
        <v>1173</v>
      </c>
      <c r="B56" s="51">
        <v>1.89</v>
      </c>
      <c r="C56" s="51">
        <v>1.1599999999999999</v>
      </c>
      <c r="D56" s="51">
        <v>0.11</v>
      </c>
      <c r="E56" s="51">
        <v>0.21</v>
      </c>
      <c r="F56" s="51">
        <v>0.3</v>
      </c>
      <c r="G56" s="51">
        <v>0.11</v>
      </c>
    </row>
    <row r="57" spans="1:7" x14ac:dyDescent="0.35">
      <c r="A57" s="54" t="s">
        <v>1068</v>
      </c>
      <c r="B57" s="51">
        <v>1.46</v>
      </c>
      <c r="C57" s="51">
        <v>0.94</v>
      </c>
      <c r="D57" s="51">
        <v>0.08</v>
      </c>
      <c r="E57" s="51">
        <v>0.14000000000000001</v>
      </c>
      <c r="F57" s="51">
        <v>0.31</v>
      </c>
      <c r="G57" s="51" t="s">
        <v>1065</v>
      </c>
    </row>
    <row r="58" spans="1:7" x14ac:dyDescent="0.35">
      <c r="A58" s="54" t="s">
        <v>1166</v>
      </c>
      <c r="B58" s="51">
        <v>0.5</v>
      </c>
      <c r="C58" s="51">
        <v>0.26</v>
      </c>
      <c r="D58" s="51" t="s">
        <v>1058</v>
      </c>
      <c r="E58" s="51" t="s">
        <v>1058</v>
      </c>
      <c r="F58" s="51">
        <v>0.14000000000000001</v>
      </c>
      <c r="G58" s="51" t="s">
        <v>1058</v>
      </c>
    </row>
    <row r="59" spans="1:7" x14ac:dyDescent="0.35">
      <c r="A59" s="57" t="s">
        <v>1172</v>
      </c>
      <c r="B59" s="55" t="s">
        <v>1088</v>
      </c>
      <c r="C59" s="55" t="s">
        <v>1088</v>
      </c>
      <c r="D59" s="55" t="s">
        <v>1088</v>
      </c>
      <c r="E59" s="55" t="s">
        <v>1088</v>
      </c>
      <c r="F59" s="55" t="s">
        <v>1088</v>
      </c>
      <c r="G59" s="55" t="s">
        <v>1088</v>
      </c>
    </row>
    <row r="60" spans="1:7" x14ac:dyDescent="0.35">
      <c r="A60" s="54" t="s">
        <v>1171</v>
      </c>
      <c r="B60" s="51">
        <v>76.03</v>
      </c>
      <c r="C60" s="51">
        <v>61.56</v>
      </c>
      <c r="D60" s="51">
        <v>5.49</v>
      </c>
      <c r="E60" s="51">
        <v>5.89</v>
      </c>
      <c r="F60" s="51" t="s">
        <v>1065</v>
      </c>
      <c r="G60" s="51">
        <v>3.09</v>
      </c>
    </row>
    <row r="61" spans="1:7" x14ac:dyDescent="0.35">
      <c r="A61" s="54" t="s">
        <v>1069</v>
      </c>
      <c r="B61" s="51">
        <v>9.69</v>
      </c>
      <c r="C61" s="51">
        <v>5.87</v>
      </c>
      <c r="D61" s="51">
        <v>0.28000000000000003</v>
      </c>
      <c r="E61" s="51">
        <v>0.46</v>
      </c>
      <c r="F61" s="51" t="s">
        <v>1065</v>
      </c>
      <c r="G61" s="51">
        <v>3.08</v>
      </c>
    </row>
    <row r="62" spans="1:7" ht="24" customHeight="1" x14ac:dyDescent="0.35">
      <c r="A62" s="54" t="s">
        <v>1170</v>
      </c>
      <c r="B62" s="51">
        <v>5.19</v>
      </c>
      <c r="C62" s="51">
        <v>3.06</v>
      </c>
      <c r="D62" s="51">
        <v>0.55000000000000004</v>
      </c>
      <c r="E62" s="51">
        <v>1.23</v>
      </c>
      <c r="F62" s="51" t="s">
        <v>1065</v>
      </c>
      <c r="G62" s="51">
        <v>0.35</v>
      </c>
    </row>
    <row r="63" spans="1:7" x14ac:dyDescent="0.35">
      <c r="A63" s="54" t="s">
        <v>1169</v>
      </c>
      <c r="B63" s="51">
        <v>4.8899999999999997</v>
      </c>
      <c r="C63" s="51">
        <v>3.6</v>
      </c>
      <c r="D63" s="51">
        <v>0.59</v>
      </c>
      <c r="E63" s="51">
        <v>0.66</v>
      </c>
      <c r="F63" s="51" t="s">
        <v>1065</v>
      </c>
      <c r="G63" s="51" t="s">
        <v>1058</v>
      </c>
    </row>
    <row r="64" spans="1:7" x14ac:dyDescent="0.35">
      <c r="A64" s="54" t="s">
        <v>1168</v>
      </c>
      <c r="B64" s="51">
        <v>2.14</v>
      </c>
      <c r="C64" s="51">
        <v>1.58</v>
      </c>
      <c r="D64" s="51">
        <v>0.11</v>
      </c>
      <c r="E64" s="51">
        <v>0.43</v>
      </c>
      <c r="F64" s="51" t="s">
        <v>1065</v>
      </c>
      <c r="G64" s="51" t="s">
        <v>1058</v>
      </c>
    </row>
    <row r="65" spans="1:7" x14ac:dyDescent="0.35">
      <c r="A65" s="54" t="s">
        <v>1167</v>
      </c>
      <c r="B65" s="51">
        <v>1.49</v>
      </c>
      <c r="C65" s="51">
        <v>0.73</v>
      </c>
      <c r="D65" s="51">
        <v>0.18</v>
      </c>
      <c r="E65" s="51">
        <v>0.51</v>
      </c>
      <c r="F65" s="51" t="s">
        <v>1065</v>
      </c>
      <c r="G65" s="51">
        <v>0.08</v>
      </c>
    </row>
    <row r="66" spans="1:7" x14ac:dyDescent="0.35">
      <c r="A66" s="54" t="s">
        <v>1166</v>
      </c>
      <c r="B66" s="51">
        <v>1.26</v>
      </c>
      <c r="C66" s="51">
        <v>0.67</v>
      </c>
      <c r="D66" s="51">
        <v>0.27</v>
      </c>
      <c r="E66" s="51">
        <v>0.15</v>
      </c>
      <c r="F66" s="51" t="s">
        <v>1065</v>
      </c>
      <c r="G66" s="51">
        <v>0.18</v>
      </c>
    </row>
    <row r="67" spans="1:7" ht="26.5" x14ac:dyDescent="0.35">
      <c r="A67" s="54" t="s">
        <v>1114</v>
      </c>
      <c r="B67" s="51">
        <v>22.84</v>
      </c>
      <c r="C67" s="51" t="s">
        <v>1065</v>
      </c>
      <c r="D67" s="51" t="s">
        <v>1065</v>
      </c>
      <c r="E67" s="51" t="s">
        <v>1065</v>
      </c>
      <c r="F67" s="51">
        <v>22.84</v>
      </c>
      <c r="G67" s="51" t="s">
        <v>1065</v>
      </c>
    </row>
    <row r="68" spans="1:7" ht="26.5" x14ac:dyDescent="0.35">
      <c r="A68" s="57" t="s">
        <v>1165</v>
      </c>
      <c r="B68" s="55" t="s">
        <v>1088</v>
      </c>
      <c r="C68" s="55" t="s">
        <v>1088</v>
      </c>
      <c r="D68" s="55" t="s">
        <v>1088</v>
      </c>
      <c r="E68" s="55" t="s">
        <v>1088</v>
      </c>
      <c r="F68" s="55" t="s">
        <v>1088</v>
      </c>
      <c r="G68" s="55" t="s">
        <v>1088</v>
      </c>
    </row>
    <row r="69" spans="1:7" x14ac:dyDescent="0.35">
      <c r="A69" s="59" t="s">
        <v>1071</v>
      </c>
      <c r="B69" s="51">
        <v>4.59</v>
      </c>
      <c r="C69" s="51">
        <v>0.09</v>
      </c>
      <c r="D69" s="51">
        <v>0.05</v>
      </c>
      <c r="E69" s="51">
        <v>0.77</v>
      </c>
      <c r="F69" s="51">
        <v>3.56</v>
      </c>
      <c r="G69" s="51">
        <v>0.11</v>
      </c>
    </row>
    <row r="70" spans="1:7" x14ac:dyDescent="0.35">
      <c r="A70" s="59">
        <v>3</v>
      </c>
      <c r="B70" s="51">
        <v>8.73</v>
      </c>
      <c r="C70" s="51">
        <v>0.65</v>
      </c>
      <c r="D70" s="51">
        <v>0.3</v>
      </c>
      <c r="E70" s="51">
        <v>1.71</v>
      </c>
      <c r="F70" s="51">
        <v>5.86</v>
      </c>
      <c r="G70" s="51">
        <v>0.21</v>
      </c>
    </row>
    <row r="71" spans="1:7" ht="34" customHeight="1" x14ac:dyDescent="0.35">
      <c r="A71" s="59">
        <v>4</v>
      </c>
      <c r="B71" s="51">
        <v>15.95</v>
      </c>
      <c r="C71" s="51">
        <v>3.3</v>
      </c>
      <c r="D71" s="51">
        <v>1.46</v>
      </c>
      <c r="E71" s="51">
        <v>3.04</v>
      </c>
      <c r="F71" s="51">
        <v>6.98</v>
      </c>
      <c r="G71" s="51">
        <v>1.17</v>
      </c>
    </row>
    <row r="72" spans="1:7" x14ac:dyDescent="0.35">
      <c r="A72" s="59">
        <v>5</v>
      </c>
      <c r="B72" s="51">
        <v>19.54</v>
      </c>
      <c r="C72" s="51">
        <v>9.77</v>
      </c>
      <c r="D72" s="51">
        <v>1.81</v>
      </c>
      <c r="E72" s="51">
        <v>2.17</v>
      </c>
      <c r="F72" s="51">
        <v>4.13</v>
      </c>
      <c r="G72" s="51">
        <v>1.65</v>
      </c>
    </row>
    <row r="73" spans="1:7" x14ac:dyDescent="0.35">
      <c r="A73" s="59">
        <v>6</v>
      </c>
      <c r="B73" s="51">
        <v>22.1</v>
      </c>
      <c r="C73" s="51">
        <v>15.86</v>
      </c>
      <c r="D73" s="51">
        <v>1.66</v>
      </c>
      <c r="E73" s="51">
        <v>0.97</v>
      </c>
      <c r="F73" s="51">
        <v>1.68</v>
      </c>
      <c r="G73" s="51">
        <v>1.94</v>
      </c>
    </row>
    <row r="74" spans="1:7" x14ac:dyDescent="0.35">
      <c r="A74" s="59">
        <v>7</v>
      </c>
      <c r="B74" s="51">
        <v>18.86</v>
      </c>
      <c r="C74" s="51">
        <v>16.23</v>
      </c>
      <c r="D74" s="51">
        <v>1.1000000000000001</v>
      </c>
      <c r="E74" s="51">
        <v>0.27</v>
      </c>
      <c r="F74" s="51">
        <v>0.38</v>
      </c>
      <c r="G74" s="51">
        <v>0.87</v>
      </c>
    </row>
    <row r="75" spans="1:7" x14ac:dyDescent="0.35">
      <c r="A75" s="59">
        <v>8</v>
      </c>
      <c r="B75" s="51">
        <v>13.87</v>
      </c>
      <c r="C75" s="51">
        <v>12.42</v>
      </c>
      <c r="D75" s="51">
        <v>0.56000000000000005</v>
      </c>
      <c r="E75" s="51">
        <v>0.16</v>
      </c>
      <c r="F75" s="51">
        <v>0.15</v>
      </c>
      <c r="G75" s="51">
        <v>0.57999999999999996</v>
      </c>
    </row>
    <row r="76" spans="1:7" x14ac:dyDescent="0.35">
      <c r="A76" s="59" t="s">
        <v>1164</v>
      </c>
      <c r="B76" s="51">
        <v>19.899999999999999</v>
      </c>
      <c r="C76" s="51">
        <v>18.73</v>
      </c>
      <c r="D76" s="51">
        <v>0.51</v>
      </c>
      <c r="E76" s="51">
        <v>0.25</v>
      </c>
      <c r="F76" s="51">
        <v>0.11</v>
      </c>
      <c r="G76" s="51">
        <v>0.3</v>
      </c>
    </row>
    <row r="77" spans="1:7" x14ac:dyDescent="0.35">
      <c r="A77" s="57" t="s">
        <v>1163</v>
      </c>
      <c r="B77" s="51" t="s">
        <v>1088</v>
      </c>
      <c r="C77" s="51" t="s">
        <v>1088</v>
      </c>
      <c r="D77" s="51" t="s">
        <v>1088</v>
      </c>
      <c r="E77" s="51" t="s">
        <v>1088</v>
      </c>
      <c r="F77" s="51" t="s">
        <v>1088</v>
      </c>
      <c r="G77" s="51" t="s">
        <v>1088</v>
      </c>
    </row>
    <row r="78" spans="1:7" x14ac:dyDescent="0.35">
      <c r="A78" s="59">
        <v>0</v>
      </c>
      <c r="B78" s="51">
        <v>1.82</v>
      </c>
      <c r="C78" s="51">
        <v>0.1</v>
      </c>
      <c r="D78" s="51" t="s">
        <v>1058</v>
      </c>
      <c r="E78" s="51">
        <v>0.32</v>
      </c>
      <c r="F78" s="51">
        <v>1.36</v>
      </c>
      <c r="G78" s="51" t="s">
        <v>1058</v>
      </c>
    </row>
    <row r="79" spans="1:7" x14ac:dyDescent="0.35">
      <c r="A79" s="59">
        <v>1</v>
      </c>
      <c r="B79" s="51">
        <v>14.52</v>
      </c>
      <c r="C79" s="51">
        <v>1.25</v>
      </c>
      <c r="D79" s="51">
        <v>0.49</v>
      </c>
      <c r="E79" s="51">
        <v>2.61</v>
      </c>
      <c r="F79" s="51">
        <v>9.7799999999999994</v>
      </c>
      <c r="G79" s="51">
        <v>0.4</v>
      </c>
    </row>
    <row r="80" spans="1:7" ht="24" customHeight="1" x14ac:dyDescent="0.35">
      <c r="A80" s="59">
        <v>2</v>
      </c>
      <c r="B80" s="51">
        <v>30.67</v>
      </c>
      <c r="C80" s="51">
        <v>10.56</v>
      </c>
      <c r="D80" s="51">
        <v>3.19</v>
      </c>
      <c r="E80" s="51">
        <v>4.57</v>
      </c>
      <c r="F80" s="51">
        <v>9.99</v>
      </c>
      <c r="G80" s="51">
        <v>2.36</v>
      </c>
    </row>
    <row r="81" spans="1:7" x14ac:dyDescent="0.35">
      <c r="A81" s="59">
        <v>3</v>
      </c>
      <c r="B81" s="51">
        <v>48.27</v>
      </c>
      <c r="C81" s="51">
        <v>38.869999999999997</v>
      </c>
      <c r="D81" s="51">
        <v>2.94</v>
      </c>
      <c r="E81" s="51">
        <v>1.48</v>
      </c>
      <c r="F81" s="51">
        <v>1.51</v>
      </c>
      <c r="G81" s="51">
        <v>3.49</v>
      </c>
    </row>
    <row r="82" spans="1:7" x14ac:dyDescent="0.35">
      <c r="A82" s="59">
        <v>4</v>
      </c>
      <c r="B82" s="51">
        <v>22.08</v>
      </c>
      <c r="C82" s="51">
        <v>20.61</v>
      </c>
      <c r="D82" s="51">
        <v>0.57999999999999996</v>
      </c>
      <c r="E82" s="51">
        <v>0.23</v>
      </c>
      <c r="F82" s="51">
        <v>0.15</v>
      </c>
      <c r="G82" s="51">
        <v>0.51</v>
      </c>
    </row>
    <row r="83" spans="1:7" x14ac:dyDescent="0.35">
      <c r="A83" s="59" t="s">
        <v>1161</v>
      </c>
      <c r="B83" s="51">
        <v>6.16</v>
      </c>
      <c r="C83" s="51">
        <v>5.69</v>
      </c>
      <c r="D83" s="51">
        <v>0.21</v>
      </c>
      <c r="E83" s="51">
        <v>0.13</v>
      </c>
      <c r="F83" s="51" t="s">
        <v>1058</v>
      </c>
      <c r="G83" s="51">
        <v>7.0000000000000007E-2</v>
      </c>
    </row>
    <row r="84" spans="1:7" ht="26.5" x14ac:dyDescent="0.35">
      <c r="A84" s="57" t="s">
        <v>1162</v>
      </c>
      <c r="B84" s="55" t="s">
        <v>1088</v>
      </c>
      <c r="C84" s="55" t="s">
        <v>1088</v>
      </c>
      <c r="D84" s="55" t="s">
        <v>1088</v>
      </c>
      <c r="E84" s="55" t="s">
        <v>1088</v>
      </c>
      <c r="F84" s="55" t="s">
        <v>1088</v>
      </c>
      <c r="G84" s="55" t="s">
        <v>1088</v>
      </c>
    </row>
    <row r="85" spans="1:7" x14ac:dyDescent="0.35">
      <c r="A85" s="59">
        <v>1</v>
      </c>
      <c r="B85" s="51">
        <v>8.41</v>
      </c>
      <c r="C85" s="51">
        <v>1.43</v>
      </c>
      <c r="D85" s="51">
        <v>0.31</v>
      </c>
      <c r="E85" s="51">
        <v>1.55</v>
      </c>
      <c r="F85" s="51">
        <v>4.84</v>
      </c>
      <c r="G85" s="51">
        <v>0.28000000000000003</v>
      </c>
    </row>
    <row r="86" spans="1:7" x14ac:dyDescent="0.35">
      <c r="A86" s="59">
        <v>2</v>
      </c>
      <c r="B86" s="51">
        <v>27.88</v>
      </c>
      <c r="C86" s="51">
        <v>9.65</v>
      </c>
      <c r="D86" s="51">
        <v>2.13</v>
      </c>
      <c r="E86" s="51">
        <v>3.9</v>
      </c>
      <c r="F86" s="51">
        <v>10.07</v>
      </c>
      <c r="G86" s="51">
        <v>2.13</v>
      </c>
    </row>
    <row r="87" spans="1:7" ht="34" customHeight="1" x14ac:dyDescent="0.35">
      <c r="A87" s="59">
        <v>3</v>
      </c>
      <c r="B87" s="51">
        <v>32.82</v>
      </c>
      <c r="C87" s="51">
        <v>19.91</v>
      </c>
      <c r="D87" s="51">
        <v>2.39</v>
      </c>
      <c r="E87" s="51">
        <v>2.5499999999999998</v>
      </c>
      <c r="F87" s="51">
        <v>5.6</v>
      </c>
      <c r="G87" s="51">
        <v>2.36</v>
      </c>
    </row>
    <row r="88" spans="1:7" x14ac:dyDescent="0.35">
      <c r="A88" s="59">
        <v>4</v>
      </c>
      <c r="B88" s="51">
        <v>26.77</v>
      </c>
      <c r="C88" s="51">
        <v>21.33</v>
      </c>
      <c r="D88" s="51">
        <v>1.5</v>
      </c>
      <c r="E88" s="51">
        <v>0.82</v>
      </c>
      <c r="F88" s="51">
        <v>1.86</v>
      </c>
      <c r="G88" s="51">
        <v>1.26</v>
      </c>
    </row>
    <row r="89" spans="1:7" x14ac:dyDescent="0.35">
      <c r="A89" s="59" t="s">
        <v>1161</v>
      </c>
      <c r="B89" s="51">
        <v>27.64</v>
      </c>
      <c r="C89" s="51">
        <v>24.75</v>
      </c>
      <c r="D89" s="51">
        <v>1.1100000000000001</v>
      </c>
      <c r="E89" s="51">
        <v>0.51</v>
      </c>
      <c r="F89" s="51">
        <v>0.47</v>
      </c>
      <c r="G89" s="51">
        <v>0.79</v>
      </c>
    </row>
    <row r="90" spans="1:7" x14ac:dyDescent="0.35">
      <c r="A90" s="57" t="s">
        <v>1160</v>
      </c>
      <c r="B90" s="55" t="s">
        <v>1088</v>
      </c>
      <c r="C90" s="55" t="s">
        <v>1088</v>
      </c>
      <c r="D90" s="55" t="s">
        <v>1088</v>
      </c>
      <c r="E90" s="55" t="s">
        <v>1088</v>
      </c>
      <c r="F90" s="55" t="s">
        <v>1088</v>
      </c>
      <c r="G90" s="55" t="s">
        <v>1088</v>
      </c>
    </row>
    <row r="91" spans="1:7" x14ac:dyDescent="0.35">
      <c r="A91" s="59">
        <v>0</v>
      </c>
      <c r="B91" s="51">
        <v>0.15</v>
      </c>
      <c r="C91" s="51">
        <v>7.0000000000000007E-2</v>
      </c>
      <c r="D91" s="51" t="s">
        <v>1058</v>
      </c>
      <c r="E91" s="51" t="s">
        <v>1058</v>
      </c>
      <c r="F91" s="51" t="s">
        <v>1058</v>
      </c>
      <c r="G91" s="51" t="s">
        <v>1058</v>
      </c>
    </row>
    <row r="92" spans="1:7" x14ac:dyDescent="0.35">
      <c r="A92" s="59">
        <v>1</v>
      </c>
      <c r="B92" s="51">
        <v>50.32</v>
      </c>
      <c r="C92" s="51">
        <v>21.7</v>
      </c>
      <c r="D92" s="51">
        <v>3.03</v>
      </c>
      <c r="E92" s="51">
        <v>7.24</v>
      </c>
      <c r="F92" s="51">
        <v>16.260000000000002</v>
      </c>
      <c r="G92" s="51">
        <v>2.1</v>
      </c>
    </row>
    <row r="93" spans="1:7" ht="24" customHeight="1" x14ac:dyDescent="0.35">
      <c r="A93" s="59">
        <v>2</v>
      </c>
      <c r="B93" s="51">
        <v>56.85</v>
      </c>
      <c r="C93" s="51">
        <v>40.42</v>
      </c>
      <c r="D93" s="51">
        <v>3.7</v>
      </c>
      <c r="E93" s="51">
        <v>1.86</v>
      </c>
      <c r="F93" s="51">
        <v>6.36</v>
      </c>
      <c r="G93" s="51">
        <v>4.51</v>
      </c>
    </row>
    <row r="94" spans="1:7" x14ac:dyDescent="0.35">
      <c r="A94" s="59" t="s">
        <v>1118</v>
      </c>
      <c r="B94" s="51">
        <v>16.21</v>
      </c>
      <c r="C94" s="51">
        <v>14.89</v>
      </c>
      <c r="D94" s="51">
        <v>0.72</v>
      </c>
      <c r="E94" s="51">
        <v>0.23</v>
      </c>
      <c r="F94" s="51">
        <v>0.15</v>
      </c>
      <c r="G94" s="51">
        <v>0.22</v>
      </c>
    </row>
    <row r="95" spans="1:7" x14ac:dyDescent="0.35">
      <c r="A95" s="57" t="s">
        <v>1159</v>
      </c>
      <c r="B95" s="55" t="s">
        <v>1088</v>
      </c>
      <c r="C95" s="55" t="s">
        <v>1088</v>
      </c>
      <c r="D95" s="55" t="s">
        <v>1088</v>
      </c>
      <c r="E95" s="55" t="s">
        <v>1088</v>
      </c>
      <c r="F95" s="55" t="s">
        <v>1088</v>
      </c>
      <c r="G95" s="55" t="s">
        <v>1088</v>
      </c>
    </row>
    <row r="96" spans="1:7" x14ac:dyDescent="0.35">
      <c r="A96" s="59">
        <v>0</v>
      </c>
      <c r="B96" s="51">
        <v>86.83</v>
      </c>
      <c r="C96" s="51">
        <v>47.8</v>
      </c>
      <c r="D96" s="51">
        <v>4.0599999999999996</v>
      </c>
      <c r="E96" s="51">
        <v>8.2100000000000009</v>
      </c>
      <c r="F96" s="51">
        <v>20.77</v>
      </c>
      <c r="G96" s="51">
        <v>5.98</v>
      </c>
    </row>
    <row r="97" spans="1:7" x14ac:dyDescent="0.35">
      <c r="A97" s="59">
        <v>1</v>
      </c>
      <c r="B97" s="51">
        <v>33.79</v>
      </c>
      <c r="C97" s="51">
        <v>26.87</v>
      </c>
      <c r="D97" s="51">
        <v>3.21</v>
      </c>
      <c r="E97" s="51">
        <v>1.03</v>
      </c>
      <c r="F97" s="51">
        <v>1.94</v>
      </c>
      <c r="G97" s="51">
        <v>0.75</v>
      </c>
    </row>
    <row r="98" spans="1:7" ht="24" customHeight="1" x14ac:dyDescent="0.35">
      <c r="A98" s="59" t="s">
        <v>1158</v>
      </c>
      <c r="B98" s="51">
        <v>2.91</v>
      </c>
      <c r="C98" s="51">
        <v>2.39</v>
      </c>
      <c r="D98" s="51">
        <v>0.18</v>
      </c>
      <c r="E98" s="51">
        <v>0.11</v>
      </c>
      <c r="F98" s="51">
        <v>0.13</v>
      </c>
      <c r="G98" s="51">
        <v>0.1</v>
      </c>
    </row>
    <row r="99" spans="1:7" x14ac:dyDescent="0.35">
      <c r="A99" s="57" t="s">
        <v>1070</v>
      </c>
      <c r="B99" s="55" t="s">
        <v>1088</v>
      </c>
      <c r="C99" s="55" t="s">
        <v>1088</v>
      </c>
      <c r="D99" s="55" t="s">
        <v>1088</v>
      </c>
      <c r="E99" s="55" t="s">
        <v>1088</v>
      </c>
      <c r="F99" s="55" t="s">
        <v>1088</v>
      </c>
      <c r="G99" s="55" t="s">
        <v>1088</v>
      </c>
    </row>
    <row r="100" spans="1:7" x14ac:dyDescent="0.35">
      <c r="A100" s="54" t="s">
        <v>1072</v>
      </c>
      <c r="B100" s="51">
        <v>36.83</v>
      </c>
      <c r="C100" s="51">
        <v>33.86</v>
      </c>
      <c r="D100" s="51">
        <v>2.98</v>
      </c>
      <c r="E100" s="51" t="s">
        <v>1065</v>
      </c>
      <c r="F100" s="51" t="s">
        <v>1065</v>
      </c>
      <c r="G100" s="51" t="s">
        <v>1065</v>
      </c>
    </row>
    <row r="101" spans="1:7" x14ac:dyDescent="0.35">
      <c r="A101" s="52" t="s">
        <v>1157</v>
      </c>
      <c r="B101" s="51">
        <v>21.71</v>
      </c>
      <c r="C101" s="51">
        <v>19.850000000000001</v>
      </c>
      <c r="D101" s="51">
        <v>1.87</v>
      </c>
      <c r="E101" s="51" t="s">
        <v>1065</v>
      </c>
      <c r="F101" s="51" t="s">
        <v>1065</v>
      </c>
      <c r="G101" s="51" t="s">
        <v>1065</v>
      </c>
    </row>
    <row r="102" spans="1:7" ht="24" customHeight="1" x14ac:dyDescent="0.35">
      <c r="A102" s="52" t="s">
        <v>1156</v>
      </c>
      <c r="B102" s="51">
        <v>15.12</v>
      </c>
      <c r="C102" s="51">
        <v>14.01</v>
      </c>
      <c r="D102" s="51">
        <v>1.1100000000000001</v>
      </c>
      <c r="E102" s="51" t="s">
        <v>1065</v>
      </c>
      <c r="F102" s="51" t="s">
        <v>1065</v>
      </c>
      <c r="G102" s="51" t="s">
        <v>1065</v>
      </c>
    </row>
    <row r="103" spans="1:7" x14ac:dyDescent="0.35">
      <c r="A103" s="59" t="s">
        <v>1073</v>
      </c>
      <c r="B103" s="51">
        <v>47.68</v>
      </c>
      <c r="C103" s="51">
        <v>43.21</v>
      </c>
      <c r="D103" s="51">
        <v>4.47</v>
      </c>
      <c r="E103" s="51" t="s">
        <v>1065</v>
      </c>
      <c r="F103" s="51" t="s">
        <v>1065</v>
      </c>
      <c r="G103" s="51" t="s">
        <v>1065</v>
      </c>
    </row>
    <row r="104" spans="1:7" ht="26.5" x14ac:dyDescent="0.35">
      <c r="A104" s="59" t="s">
        <v>1148</v>
      </c>
      <c r="B104" s="51">
        <v>39.01</v>
      </c>
      <c r="C104" s="51" t="s">
        <v>1065</v>
      </c>
      <c r="D104" s="51" t="s">
        <v>1065</v>
      </c>
      <c r="E104" s="51">
        <v>9.34</v>
      </c>
      <c r="F104" s="51">
        <v>22.84</v>
      </c>
      <c r="G104" s="51">
        <v>6.83</v>
      </c>
    </row>
    <row r="105" spans="1:7" x14ac:dyDescent="0.35">
      <c r="A105" s="57" t="s">
        <v>1155</v>
      </c>
      <c r="B105" s="55" t="s">
        <v>1088</v>
      </c>
      <c r="C105" s="55" t="s">
        <v>1088</v>
      </c>
      <c r="D105" s="55" t="s">
        <v>1088</v>
      </c>
      <c r="E105" s="55" t="s">
        <v>1088</v>
      </c>
      <c r="F105" s="55" t="s">
        <v>1088</v>
      </c>
      <c r="G105" s="55" t="s">
        <v>1088</v>
      </c>
    </row>
    <row r="106" spans="1:7" x14ac:dyDescent="0.35">
      <c r="A106" s="54" t="s">
        <v>1072</v>
      </c>
      <c r="B106" s="51">
        <v>56.5</v>
      </c>
      <c r="C106" s="51">
        <v>52.99</v>
      </c>
      <c r="D106" s="51">
        <v>3.52</v>
      </c>
      <c r="E106" s="51" t="s">
        <v>1065</v>
      </c>
      <c r="F106" s="51" t="s">
        <v>1065</v>
      </c>
      <c r="G106" s="51" t="s">
        <v>1065</v>
      </c>
    </row>
    <row r="107" spans="1:7" x14ac:dyDescent="0.35">
      <c r="A107" s="52" t="s">
        <v>1154</v>
      </c>
      <c r="B107" s="51">
        <v>7.68</v>
      </c>
      <c r="C107" s="51">
        <v>7.1</v>
      </c>
      <c r="D107" s="51">
        <v>0.56999999999999995</v>
      </c>
      <c r="E107" s="51" t="s">
        <v>1065</v>
      </c>
      <c r="F107" s="51" t="s">
        <v>1065</v>
      </c>
      <c r="G107" s="51" t="s">
        <v>1065</v>
      </c>
    </row>
    <row r="108" spans="1:7" ht="24" customHeight="1" x14ac:dyDescent="0.35">
      <c r="A108" s="52" t="s">
        <v>1153</v>
      </c>
      <c r="B108" s="51">
        <v>48.83</v>
      </c>
      <c r="C108" s="51">
        <v>45.88</v>
      </c>
      <c r="D108" s="51">
        <v>2.94</v>
      </c>
      <c r="E108" s="51" t="s">
        <v>1065</v>
      </c>
      <c r="F108" s="51" t="s">
        <v>1065</v>
      </c>
      <c r="G108" s="51" t="s">
        <v>1065</v>
      </c>
    </row>
    <row r="109" spans="1:7" x14ac:dyDescent="0.35">
      <c r="A109" s="54" t="s">
        <v>1073</v>
      </c>
      <c r="B109" s="51">
        <v>28.01</v>
      </c>
      <c r="C109" s="51">
        <v>24.08</v>
      </c>
      <c r="D109" s="51">
        <v>3.94</v>
      </c>
      <c r="E109" s="51" t="s">
        <v>1065</v>
      </c>
      <c r="F109" s="51" t="s">
        <v>1065</v>
      </c>
      <c r="G109" s="51" t="s">
        <v>1065</v>
      </c>
    </row>
    <row r="110" spans="1:7" ht="26.5" x14ac:dyDescent="0.35">
      <c r="A110" s="59" t="s">
        <v>1148</v>
      </c>
      <c r="B110" s="51">
        <v>39.01</v>
      </c>
      <c r="C110" s="51" t="s">
        <v>1065</v>
      </c>
      <c r="D110" s="51" t="s">
        <v>1065</v>
      </c>
      <c r="E110" s="51">
        <v>9.34</v>
      </c>
      <c r="F110" s="51">
        <v>22.84</v>
      </c>
      <c r="G110" s="51">
        <v>6.83</v>
      </c>
    </row>
    <row r="111" spans="1:7" x14ac:dyDescent="0.35">
      <c r="A111" s="57" t="s">
        <v>1152</v>
      </c>
      <c r="B111" s="55" t="s">
        <v>1088</v>
      </c>
      <c r="C111" s="55" t="s">
        <v>1088</v>
      </c>
      <c r="D111" s="55" t="s">
        <v>1088</v>
      </c>
      <c r="E111" s="55" t="s">
        <v>1088</v>
      </c>
      <c r="F111" s="55" t="s">
        <v>1088</v>
      </c>
      <c r="G111" s="55" t="s">
        <v>1088</v>
      </c>
    </row>
    <row r="112" spans="1:7" x14ac:dyDescent="0.35">
      <c r="A112" s="54" t="s">
        <v>1072</v>
      </c>
      <c r="B112" s="51">
        <v>51.79</v>
      </c>
      <c r="C112" s="51">
        <v>48.19</v>
      </c>
      <c r="D112" s="51">
        <v>3.6</v>
      </c>
      <c r="E112" s="51" t="s">
        <v>1065</v>
      </c>
      <c r="F112" s="51" t="s">
        <v>1065</v>
      </c>
      <c r="G112" s="51" t="s">
        <v>1065</v>
      </c>
    </row>
    <row r="113" spans="1:7" x14ac:dyDescent="0.35">
      <c r="A113" s="52" t="s">
        <v>1151</v>
      </c>
      <c r="B113" s="51">
        <v>11.27</v>
      </c>
      <c r="C113" s="51">
        <v>9.64</v>
      </c>
      <c r="D113" s="51">
        <v>1.64</v>
      </c>
      <c r="E113" s="51" t="s">
        <v>1065</v>
      </c>
      <c r="F113" s="51" t="s">
        <v>1065</v>
      </c>
      <c r="G113" s="51" t="s">
        <v>1065</v>
      </c>
    </row>
    <row r="114" spans="1:7" ht="24" customHeight="1" x14ac:dyDescent="0.35">
      <c r="A114" s="52" t="s">
        <v>1150</v>
      </c>
      <c r="B114" s="51">
        <v>34.18</v>
      </c>
      <c r="C114" s="51">
        <v>32.270000000000003</v>
      </c>
      <c r="D114" s="51">
        <v>1.91</v>
      </c>
      <c r="E114" s="51" t="s">
        <v>1065</v>
      </c>
      <c r="F114" s="51" t="s">
        <v>1065</v>
      </c>
      <c r="G114" s="51" t="s">
        <v>1065</v>
      </c>
    </row>
    <row r="115" spans="1:7" ht="24" customHeight="1" x14ac:dyDescent="0.35">
      <c r="A115" s="52" t="s">
        <v>1149</v>
      </c>
      <c r="B115" s="51">
        <v>6.34</v>
      </c>
      <c r="C115" s="51">
        <v>6.28</v>
      </c>
      <c r="D115" s="51">
        <v>0.06</v>
      </c>
      <c r="E115" s="51" t="s">
        <v>1065</v>
      </c>
      <c r="F115" s="51" t="s">
        <v>1065</v>
      </c>
      <c r="G115" s="51" t="s">
        <v>1065</v>
      </c>
    </row>
    <row r="116" spans="1:7" x14ac:dyDescent="0.35">
      <c r="A116" s="54" t="s">
        <v>1073</v>
      </c>
      <c r="B116" s="51">
        <v>32.72</v>
      </c>
      <c r="C116" s="51">
        <v>28.88</v>
      </c>
      <c r="D116" s="51">
        <v>3.85</v>
      </c>
      <c r="E116" s="51" t="s">
        <v>1065</v>
      </c>
      <c r="F116" s="51" t="s">
        <v>1065</v>
      </c>
      <c r="G116" s="51" t="s">
        <v>1065</v>
      </c>
    </row>
    <row r="117" spans="1:7" ht="26.5" x14ac:dyDescent="0.35">
      <c r="A117" s="59" t="s">
        <v>1148</v>
      </c>
      <c r="B117" s="51">
        <v>39.01</v>
      </c>
      <c r="C117" s="51" t="s">
        <v>1065</v>
      </c>
      <c r="D117" s="51" t="s">
        <v>1065</v>
      </c>
      <c r="E117" s="51">
        <v>9.34</v>
      </c>
      <c r="F117" s="51">
        <v>22.84</v>
      </c>
      <c r="G117" s="51">
        <v>6.83</v>
      </c>
    </row>
    <row r="118" spans="1:7" x14ac:dyDescent="0.35">
      <c r="A118" s="57" t="s">
        <v>1147</v>
      </c>
      <c r="B118" s="55" t="s">
        <v>1088</v>
      </c>
      <c r="C118" s="55" t="s">
        <v>1088</v>
      </c>
      <c r="D118" s="55" t="s">
        <v>1088</v>
      </c>
      <c r="E118" s="55" t="s">
        <v>1088</v>
      </c>
      <c r="F118" s="55" t="s">
        <v>1088</v>
      </c>
      <c r="G118" s="55" t="s">
        <v>1088</v>
      </c>
    </row>
    <row r="119" spans="1:7" x14ac:dyDescent="0.35">
      <c r="A119" s="54" t="s">
        <v>1146</v>
      </c>
      <c r="B119" s="51">
        <v>34.340000000000003</v>
      </c>
      <c r="C119" s="51">
        <v>24.33</v>
      </c>
      <c r="D119" s="51">
        <v>1.8</v>
      </c>
      <c r="E119" s="51">
        <v>1.59</v>
      </c>
      <c r="F119" s="51">
        <v>5.22</v>
      </c>
      <c r="G119" s="51">
        <v>1.39</v>
      </c>
    </row>
    <row r="120" spans="1:7" x14ac:dyDescent="0.35">
      <c r="A120" s="54" t="s">
        <v>1145</v>
      </c>
      <c r="B120" s="51">
        <v>64.27</v>
      </c>
      <c r="C120" s="51">
        <v>40.369999999999997</v>
      </c>
      <c r="D120" s="51">
        <v>3.98</v>
      </c>
      <c r="E120" s="51">
        <v>4.41</v>
      </c>
      <c r="F120" s="51">
        <v>12.22</v>
      </c>
      <c r="G120" s="51">
        <v>3.28</v>
      </c>
    </row>
    <row r="121" spans="1:7" ht="24" customHeight="1" x14ac:dyDescent="0.35">
      <c r="A121" s="54" t="s">
        <v>1144</v>
      </c>
      <c r="B121" s="51">
        <v>21.29</v>
      </c>
      <c r="C121" s="51">
        <v>11.11</v>
      </c>
      <c r="D121" s="51">
        <v>1.45</v>
      </c>
      <c r="E121" s="51">
        <v>2.7</v>
      </c>
      <c r="F121" s="51">
        <v>4.1500000000000004</v>
      </c>
      <c r="G121" s="51">
        <v>1.87</v>
      </c>
    </row>
    <row r="122" spans="1:7" x14ac:dyDescent="0.35">
      <c r="A122" s="54" t="s">
        <v>1143</v>
      </c>
      <c r="B122" s="51">
        <v>3.63</v>
      </c>
      <c r="C122" s="51">
        <v>1.25</v>
      </c>
      <c r="D122" s="51">
        <v>0.21</v>
      </c>
      <c r="E122" s="51">
        <v>0.64</v>
      </c>
      <c r="F122" s="51">
        <v>1.24</v>
      </c>
      <c r="G122" s="51">
        <v>0.28999999999999998</v>
      </c>
    </row>
    <row r="123" spans="1:7" x14ac:dyDescent="0.35">
      <c r="A123" s="57" t="s">
        <v>1142</v>
      </c>
      <c r="B123" s="55" t="s">
        <v>1088</v>
      </c>
      <c r="C123" s="55" t="s">
        <v>1088</v>
      </c>
      <c r="D123" s="55" t="s">
        <v>1088</v>
      </c>
      <c r="E123" s="55" t="s">
        <v>1088</v>
      </c>
      <c r="F123" s="55" t="s">
        <v>1088</v>
      </c>
      <c r="G123" s="55" t="s">
        <v>1088</v>
      </c>
    </row>
    <row r="124" spans="1:7" x14ac:dyDescent="0.35">
      <c r="A124" s="54" t="s">
        <v>1074</v>
      </c>
      <c r="B124" s="51">
        <v>55.37</v>
      </c>
      <c r="C124" s="51">
        <v>37.020000000000003</v>
      </c>
      <c r="D124" s="51">
        <v>2.91</v>
      </c>
      <c r="E124" s="51">
        <v>2.9</v>
      </c>
      <c r="F124" s="51">
        <v>10.130000000000001</v>
      </c>
      <c r="G124" s="51">
        <v>2.41</v>
      </c>
    </row>
    <row r="125" spans="1:7" x14ac:dyDescent="0.35">
      <c r="A125" s="54" t="s">
        <v>1141</v>
      </c>
      <c r="B125" s="51">
        <v>52.63</v>
      </c>
      <c r="C125" s="51">
        <v>32.53</v>
      </c>
      <c r="D125" s="51">
        <v>3.35</v>
      </c>
      <c r="E125" s="51">
        <v>4.22</v>
      </c>
      <c r="F125" s="51">
        <v>9.35</v>
      </c>
      <c r="G125" s="51">
        <v>3.19</v>
      </c>
    </row>
    <row r="126" spans="1:7" s="49" customFormat="1" ht="24" customHeight="1" x14ac:dyDescent="0.35">
      <c r="A126" s="54" t="s">
        <v>1140</v>
      </c>
      <c r="B126" s="51">
        <v>10.39</v>
      </c>
      <c r="C126" s="51">
        <v>5.3</v>
      </c>
      <c r="D126" s="51">
        <v>0.76</v>
      </c>
      <c r="E126" s="51">
        <v>1.43</v>
      </c>
      <c r="F126" s="51">
        <v>2.15</v>
      </c>
      <c r="G126" s="51">
        <v>0.75</v>
      </c>
    </row>
    <row r="127" spans="1:7" s="49" customFormat="1" x14ac:dyDescent="0.35">
      <c r="A127" s="54" t="s">
        <v>1139</v>
      </c>
      <c r="B127" s="51">
        <v>5.14</v>
      </c>
      <c r="C127" s="51">
        <v>2.2200000000000002</v>
      </c>
      <c r="D127" s="51">
        <v>0.44</v>
      </c>
      <c r="E127" s="51">
        <v>0.8</v>
      </c>
      <c r="F127" s="51">
        <v>1.2</v>
      </c>
      <c r="G127" s="51">
        <v>0.48</v>
      </c>
    </row>
    <row r="128" spans="1:7" s="49" customFormat="1" x14ac:dyDescent="0.35">
      <c r="A128" s="57" t="s">
        <v>1138</v>
      </c>
      <c r="B128" s="55" t="s">
        <v>1088</v>
      </c>
      <c r="C128" s="55" t="s">
        <v>1088</v>
      </c>
      <c r="D128" s="55" t="s">
        <v>1088</v>
      </c>
      <c r="E128" s="55" t="s">
        <v>1088</v>
      </c>
      <c r="F128" s="55" t="s">
        <v>1088</v>
      </c>
      <c r="G128" s="55" t="s">
        <v>1088</v>
      </c>
    </row>
    <row r="129" spans="1:7" x14ac:dyDescent="0.35">
      <c r="A129" s="54" t="s">
        <v>1072</v>
      </c>
      <c r="B129" s="51">
        <v>55.18</v>
      </c>
      <c r="C129" s="51">
        <v>39.22</v>
      </c>
      <c r="D129" s="51">
        <v>3.72</v>
      </c>
      <c r="E129" s="51">
        <v>3.49</v>
      </c>
      <c r="F129" s="51">
        <v>8.75</v>
      </c>
      <c r="G129" s="51" t="s">
        <v>1065</v>
      </c>
    </row>
    <row r="130" spans="1:7" x14ac:dyDescent="0.35">
      <c r="A130" s="54" t="s">
        <v>1073</v>
      </c>
      <c r="B130" s="51">
        <v>61.52</v>
      </c>
      <c r="C130" s="51">
        <v>37.85</v>
      </c>
      <c r="D130" s="51">
        <v>3.73</v>
      </c>
      <c r="E130" s="51">
        <v>5.85</v>
      </c>
      <c r="F130" s="51">
        <v>14.08</v>
      </c>
      <c r="G130" s="51" t="s">
        <v>1065</v>
      </c>
    </row>
    <row r="131" spans="1:7" ht="24" customHeight="1" x14ac:dyDescent="0.35">
      <c r="A131" s="59" t="s">
        <v>1137</v>
      </c>
      <c r="B131" s="51">
        <v>6.83</v>
      </c>
      <c r="C131" s="51" t="s">
        <v>1065</v>
      </c>
      <c r="D131" s="51" t="s">
        <v>1065</v>
      </c>
      <c r="E131" s="51" t="s">
        <v>1065</v>
      </c>
      <c r="F131" s="51" t="s">
        <v>1065</v>
      </c>
      <c r="G131" s="51">
        <v>6.83</v>
      </c>
    </row>
    <row r="132" spans="1:7" x14ac:dyDescent="0.35">
      <c r="A132" s="57" t="s">
        <v>1136</v>
      </c>
      <c r="B132" s="55" t="s">
        <v>1088</v>
      </c>
      <c r="C132" s="55" t="s">
        <v>1088</v>
      </c>
      <c r="D132" s="55" t="s">
        <v>1088</v>
      </c>
      <c r="E132" s="55" t="s">
        <v>1088</v>
      </c>
      <c r="F132" s="55" t="s">
        <v>1088</v>
      </c>
      <c r="G132" s="55" t="s">
        <v>1088</v>
      </c>
    </row>
    <row r="133" spans="1:7" x14ac:dyDescent="0.35">
      <c r="A133" s="54" t="s">
        <v>1135</v>
      </c>
      <c r="B133" s="51">
        <v>6.95</v>
      </c>
      <c r="C133" s="51">
        <v>0.1</v>
      </c>
      <c r="D133" s="51">
        <v>0.22</v>
      </c>
      <c r="E133" s="51">
        <v>0.77</v>
      </c>
      <c r="F133" s="51">
        <v>5.85</v>
      </c>
      <c r="G133" s="51" t="s">
        <v>1058</v>
      </c>
    </row>
    <row r="134" spans="1:7" x14ac:dyDescent="0.35">
      <c r="A134" s="54" t="s">
        <v>1134</v>
      </c>
      <c r="B134" s="51">
        <v>18.149999999999999</v>
      </c>
      <c r="C134" s="51">
        <v>1.72</v>
      </c>
      <c r="D134" s="51">
        <v>1.79</v>
      </c>
      <c r="E134" s="51">
        <v>3.81</v>
      </c>
      <c r="F134" s="51">
        <v>10.54</v>
      </c>
      <c r="G134" s="51">
        <v>0.28999999999999998</v>
      </c>
    </row>
    <row r="135" spans="1:7" ht="24" customHeight="1" x14ac:dyDescent="0.35">
      <c r="A135" s="54" t="s">
        <v>1133</v>
      </c>
      <c r="B135" s="51">
        <v>29.35</v>
      </c>
      <c r="C135" s="51">
        <v>16.16</v>
      </c>
      <c r="D135" s="51">
        <v>2.6</v>
      </c>
      <c r="E135" s="51">
        <v>2.86</v>
      </c>
      <c r="F135" s="51">
        <v>5.09</v>
      </c>
      <c r="G135" s="51">
        <v>2.66</v>
      </c>
    </row>
    <row r="136" spans="1:7" x14ac:dyDescent="0.35">
      <c r="A136" s="61" t="s">
        <v>1132</v>
      </c>
      <c r="B136" s="51">
        <v>38.42</v>
      </c>
      <c r="C136" s="51">
        <v>30.76</v>
      </c>
      <c r="D136" s="51">
        <v>1.97</v>
      </c>
      <c r="E136" s="51">
        <v>1.42</v>
      </c>
      <c r="F136" s="51">
        <v>1.04</v>
      </c>
      <c r="G136" s="51">
        <v>3.23</v>
      </c>
    </row>
    <row r="137" spans="1:7" x14ac:dyDescent="0.35">
      <c r="A137" s="61" t="s">
        <v>1131</v>
      </c>
      <c r="B137" s="51">
        <v>13.61</v>
      </c>
      <c r="C137" s="51">
        <v>12.28</v>
      </c>
      <c r="D137" s="51">
        <v>0.43</v>
      </c>
      <c r="E137" s="51">
        <v>0.25</v>
      </c>
      <c r="F137" s="51">
        <v>0.14000000000000001</v>
      </c>
      <c r="G137" s="51">
        <v>0.51</v>
      </c>
    </row>
    <row r="138" spans="1:7" x14ac:dyDescent="0.35">
      <c r="A138" s="61" t="s">
        <v>1130</v>
      </c>
      <c r="B138" s="51">
        <v>12.43</v>
      </c>
      <c r="C138" s="51">
        <v>11.7</v>
      </c>
      <c r="D138" s="51">
        <v>0.35</v>
      </c>
      <c r="E138" s="51">
        <v>0.14000000000000001</v>
      </c>
      <c r="F138" s="51" t="s">
        <v>1058</v>
      </c>
      <c r="G138" s="51">
        <v>0.13</v>
      </c>
    </row>
    <row r="139" spans="1:7" x14ac:dyDescent="0.35">
      <c r="A139" s="61" t="s">
        <v>1129</v>
      </c>
      <c r="B139" s="51">
        <v>4.62</v>
      </c>
      <c r="C139" s="51">
        <v>4.3499999999999996</v>
      </c>
      <c r="D139" s="51">
        <v>0.1</v>
      </c>
      <c r="E139" s="51">
        <v>0.09</v>
      </c>
      <c r="F139" s="51" t="s">
        <v>1058</v>
      </c>
      <c r="G139" s="51" t="s">
        <v>1058</v>
      </c>
    </row>
    <row r="140" spans="1:7" x14ac:dyDescent="0.35">
      <c r="A140" s="57" t="s">
        <v>1128</v>
      </c>
      <c r="B140" s="55" t="s">
        <v>1088</v>
      </c>
      <c r="C140" s="55" t="s">
        <v>1088</v>
      </c>
      <c r="D140" s="55" t="s">
        <v>1088</v>
      </c>
      <c r="E140" s="55" t="s">
        <v>1088</v>
      </c>
      <c r="F140" s="55" t="s">
        <v>1088</v>
      </c>
      <c r="G140" s="55" t="s">
        <v>1088</v>
      </c>
    </row>
    <row r="141" spans="1:7" x14ac:dyDescent="0.35">
      <c r="A141" s="54" t="s">
        <v>1127</v>
      </c>
      <c r="B141" s="51">
        <v>43.51</v>
      </c>
      <c r="C141" s="51">
        <v>21.45</v>
      </c>
      <c r="D141" s="51">
        <v>2.81</v>
      </c>
      <c r="E141" s="51">
        <v>4.9400000000000004</v>
      </c>
      <c r="F141" s="51">
        <v>10.84</v>
      </c>
      <c r="G141" s="51">
        <v>3.46</v>
      </c>
    </row>
    <row r="142" spans="1:7" x14ac:dyDescent="0.35">
      <c r="A142" s="54" t="s">
        <v>1126</v>
      </c>
      <c r="B142" s="51">
        <v>77.95</v>
      </c>
      <c r="C142" s="51">
        <v>54.09</v>
      </c>
      <c r="D142" s="51">
        <v>4.5199999999999996</v>
      </c>
      <c r="E142" s="51">
        <v>4.33</v>
      </c>
      <c r="F142" s="51">
        <v>11.72</v>
      </c>
      <c r="G142" s="51">
        <v>3.29</v>
      </c>
    </row>
    <row r="143" spans="1:7" ht="24" customHeight="1" x14ac:dyDescent="0.35">
      <c r="A143" s="54" t="s">
        <v>1125</v>
      </c>
      <c r="B143" s="51">
        <v>2.0699999999999998</v>
      </c>
      <c r="C143" s="51">
        <v>1.53</v>
      </c>
      <c r="D143" s="51">
        <v>0.12</v>
      </c>
      <c r="E143" s="51">
        <v>7.0000000000000007E-2</v>
      </c>
      <c r="F143" s="51">
        <v>0.27</v>
      </c>
      <c r="G143" s="51" t="s">
        <v>1058</v>
      </c>
    </row>
    <row r="144" spans="1:7" x14ac:dyDescent="0.35">
      <c r="A144" s="57" t="s">
        <v>1124</v>
      </c>
      <c r="B144" s="55" t="s">
        <v>1088</v>
      </c>
      <c r="C144" s="55" t="s">
        <v>1088</v>
      </c>
      <c r="D144" s="55" t="s">
        <v>1088</v>
      </c>
      <c r="E144" s="55" t="s">
        <v>1088</v>
      </c>
      <c r="F144" s="55" t="s">
        <v>1088</v>
      </c>
      <c r="G144" s="55" t="s">
        <v>1088</v>
      </c>
    </row>
    <row r="145" spans="1:7" x14ac:dyDescent="0.35">
      <c r="A145" s="54" t="s">
        <v>1123</v>
      </c>
      <c r="B145" s="51">
        <v>47.4</v>
      </c>
      <c r="C145" s="51">
        <v>23.3</v>
      </c>
      <c r="D145" s="51">
        <v>2.89</v>
      </c>
      <c r="E145" s="51">
        <v>4.2300000000000004</v>
      </c>
      <c r="F145" s="51">
        <v>13.02</v>
      </c>
      <c r="G145" s="51">
        <v>3.94</v>
      </c>
    </row>
    <row r="146" spans="1:7" x14ac:dyDescent="0.35">
      <c r="A146" s="54" t="s">
        <v>130</v>
      </c>
      <c r="B146" s="51">
        <v>40.31</v>
      </c>
      <c r="C146" s="51">
        <v>27.87</v>
      </c>
      <c r="D146" s="51">
        <v>2.2599999999999998</v>
      </c>
      <c r="E146" s="51">
        <v>3.23</v>
      </c>
      <c r="F146" s="51">
        <v>5.52</v>
      </c>
      <c r="G146" s="51">
        <v>1.43</v>
      </c>
    </row>
    <row r="147" spans="1:7" ht="24" customHeight="1" x14ac:dyDescent="0.35">
      <c r="A147" s="54" t="s">
        <v>1122</v>
      </c>
      <c r="B147" s="51">
        <v>31.85</v>
      </c>
      <c r="C147" s="51">
        <v>23.39</v>
      </c>
      <c r="D147" s="51">
        <v>1.95</v>
      </c>
      <c r="E147" s="51">
        <v>1.54</v>
      </c>
      <c r="F147" s="51">
        <v>3.66</v>
      </c>
      <c r="G147" s="51">
        <v>1.3</v>
      </c>
    </row>
    <row r="148" spans="1:7" x14ac:dyDescent="0.35">
      <c r="A148" s="61" t="s">
        <v>1121</v>
      </c>
      <c r="B148" s="51">
        <v>1.72</v>
      </c>
      <c r="C148" s="51">
        <v>0.94</v>
      </c>
      <c r="D148" s="51">
        <v>0.15</v>
      </c>
      <c r="E148" s="51">
        <v>0.19</v>
      </c>
      <c r="F148" s="51">
        <v>0.34</v>
      </c>
      <c r="G148" s="51">
        <v>0.1</v>
      </c>
    </row>
    <row r="149" spans="1:7" x14ac:dyDescent="0.35">
      <c r="A149" s="61" t="s">
        <v>1120</v>
      </c>
      <c r="B149" s="51">
        <v>2.25</v>
      </c>
      <c r="C149" s="51">
        <v>1.56</v>
      </c>
      <c r="D149" s="51">
        <v>0.19</v>
      </c>
      <c r="E149" s="51">
        <v>0.15</v>
      </c>
      <c r="F149" s="51">
        <v>0.3</v>
      </c>
      <c r="G149" s="51" t="s">
        <v>1058</v>
      </c>
    </row>
    <row r="150" spans="1:7" x14ac:dyDescent="0.35">
      <c r="A150" s="57" t="s">
        <v>1119</v>
      </c>
      <c r="B150" s="55" t="s">
        <v>1088</v>
      </c>
      <c r="C150" s="55" t="s">
        <v>1088</v>
      </c>
      <c r="D150" s="55" t="s">
        <v>1088</v>
      </c>
      <c r="E150" s="55" t="s">
        <v>1088</v>
      </c>
      <c r="F150" s="55" t="s">
        <v>1088</v>
      </c>
      <c r="G150" s="55" t="s">
        <v>1088</v>
      </c>
    </row>
    <row r="151" spans="1:7" x14ac:dyDescent="0.35">
      <c r="A151" s="59">
        <v>0</v>
      </c>
      <c r="B151" s="51">
        <v>60.38</v>
      </c>
      <c r="C151" s="51">
        <v>33.83</v>
      </c>
      <c r="D151" s="51">
        <v>3.24</v>
      </c>
      <c r="E151" s="51">
        <v>6.19</v>
      </c>
      <c r="F151" s="51">
        <v>12.3</v>
      </c>
      <c r="G151" s="51">
        <v>4.8</v>
      </c>
    </row>
    <row r="152" spans="1:7" x14ac:dyDescent="0.35">
      <c r="A152" s="59">
        <v>1</v>
      </c>
      <c r="B152" s="51">
        <v>39.81</v>
      </c>
      <c r="C152" s="51">
        <v>25.64</v>
      </c>
      <c r="D152" s="51">
        <v>2.57</v>
      </c>
      <c r="E152" s="51">
        <v>2.27</v>
      </c>
      <c r="F152" s="51">
        <v>8.06</v>
      </c>
      <c r="G152" s="51">
        <v>1.27</v>
      </c>
    </row>
    <row r="153" spans="1:7" ht="24" customHeight="1" x14ac:dyDescent="0.35">
      <c r="A153" s="59">
        <v>2</v>
      </c>
      <c r="B153" s="51">
        <v>15.19</v>
      </c>
      <c r="C153" s="51">
        <v>10.85</v>
      </c>
      <c r="D153" s="51">
        <v>1.26</v>
      </c>
      <c r="E153" s="51">
        <v>0.67</v>
      </c>
      <c r="F153" s="51">
        <v>1.84</v>
      </c>
      <c r="G153" s="51">
        <v>0.56000000000000005</v>
      </c>
    </row>
    <row r="154" spans="1:7" x14ac:dyDescent="0.35">
      <c r="A154" s="59" t="s">
        <v>1118</v>
      </c>
      <c r="B154" s="51">
        <v>8.16</v>
      </c>
      <c r="C154" s="51">
        <v>6.75</v>
      </c>
      <c r="D154" s="51">
        <v>0.38</v>
      </c>
      <c r="E154" s="51">
        <v>0.2</v>
      </c>
      <c r="F154" s="51">
        <v>0.64</v>
      </c>
      <c r="G154" s="51">
        <v>0.19</v>
      </c>
    </row>
    <row r="155" spans="1:7" x14ac:dyDescent="0.35">
      <c r="A155" s="57" t="s">
        <v>1117</v>
      </c>
      <c r="B155" s="55" t="s">
        <v>1088</v>
      </c>
      <c r="C155" s="55" t="s">
        <v>1088</v>
      </c>
      <c r="D155" s="55" t="s">
        <v>1088</v>
      </c>
      <c r="E155" s="55" t="s">
        <v>1088</v>
      </c>
      <c r="F155" s="55" t="s">
        <v>1088</v>
      </c>
      <c r="G155" s="55" t="s">
        <v>1088</v>
      </c>
    </row>
    <row r="156" spans="1:7" x14ac:dyDescent="0.35">
      <c r="A156" s="54" t="s">
        <v>1072</v>
      </c>
      <c r="B156" s="51">
        <v>34.299999999999997</v>
      </c>
      <c r="C156" s="51">
        <v>25.3</v>
      </c>
      <c r="D156" s="51">
        <v>1.83</v>
      </c>
      <c r="E156" s="51">
        <v>1.97</v>
      </c>
      <c r="F156" s="51">
        <v>3.38</v>
      </c>
      <c r="G156" s="51">
        <v>1.82</v>
      </c>
    </row>
    <row r="157" spans="1:7" x14ac:dyDescent="0.35">
      <c r="A157" s="54" t="s">
        <v>1073</v>
      </c>
      <c r="B157" s="51">
        <v>36.81</v>
      </c>
      <c r="C157" s="51">
        <v>22.8</v>
      </c>
      <c r="D157" s="51">
        <v>2.2000000000000002</v>
      </c>
      <c r="E157" s="51">
        <v>2.74</v>
      </c>
      <c r="F157" s="51">
        <v>6.71</v>
      </c>
      <c r="G157" s="51">
        <v>2.35</v>
      </c>
    </row>
    <row r="158" spans="1:7" ht="24" customHeight="1" x14ac:dyDescent="0.35">
      <c r="A158" s="54" t="s">
        <v>1116</v>
      </c>
      <c r="B158" s="51">
        <v>52.42</v>
      </c>
      <c r="C158" s="51">
        <v>28.96</v>
      </c>
      <c r="D158" s="51">
        <v>3.43</v>
      </c>
      <c r="E158" s="51">
        <v>4.62</v>
      </c>
      <c r="F158" s="51">
        <v>12.74</v>
      </c>
      <c r="G158" s="51">
        <v>2.66</v>
      </c>
    </row>
    <row r="159" spans="1:7" ht="26.5" x14ac:dyDescent="0.35">
      <c r="A159" s="57" t="s">
        <v>1115</v>
      </c>
      <c r="B159" s="55" t="s">
        <v>1088</v>
      </c>
      <c r="C159" s="55" t="s">
        <v>1088</v>
      </c>
      <c r="D159" s="55" t="s">
        <v>1088</v>
      </c>
      <c r="E159" s="55" t="s">
        <v>1088</v>
      </c>
      <c r="F159" s="55" t="s">
        <v>1088</v>
      </c>
      <c r="G159" s="55" t="s">
        <v>1088</v>
      </c>
    </row>
    <row r="160" spans="1:7" x14ac:dyDescent="0.35">
      <c r="A160" s="54" t="s">
        <v>1072</v>
      </c>
      <c r="B160" s="51">
        <v>67.83</v>
      </c>
      <c r="C160" s="51">
        <v>58.09</v>
      </c>
      <c r="D160" s="51">
        <v>4.22</v>
      </c>
      <c r="E160" s="51">
        <v>2.11</v>
      </c>
      <c r="F160" s="51" t="s">
        <v>1065</v>
      </c>
      <c r="G160" s="51">
        <v>3.41</v>
      </c>
    </row>
    <row r="161" spans="1:7" x14ac:dyDescent="0.35">
      <c r="A161" s="54" t="s">
        <v>1073</v>
      </c>
      <c r="B161" s="51">
        <v>32.869999999999997</v>
      </c>
      <c r="C161" s="51">
        <v>18.97</v>
      </c>
      <c r="D161" s="51">
        <v>3.24</v>
      </c>
      <c r="E161" s="51">
        <v>7.23</v>
      </c>
      <c r="F161" s="51" t="s">
        <v>1065</v>
      </c>
      <c r="G161" s="51">
        <v>3.42</v>
      </c>
    </row>
    <row r="162" spans="1:7" ht="24" customHeight="1" x14ac:dyDescent="0.35">
      <c r="A162" s="54" t="s">
        <v>1114</v>
      </c>
      <c r="B162" s="51">
        <v>22.84</v>
      </c>
      <c r="C162" s="51" t="s">
        <v>1065</v>
      </c>
      <c r="D162" s="51" t="s">
        <v>1065</v>
      </c>
      <c r="E162" s="51" t="s">
        <v>1065</v>
      </c>
      <c r="F162" s="51">
        <v>22.84</v>
      </c>
      <c r="G162" s="51" t="s">
        <v>1065</v>
      </c>
    </row>
    <row r="163" spans="1:7" ht="26.5" x14ac:dyDescent="0.35">
      <c r="A163" s="57" t="s">
        <v>1113</v>
      </c>
      <c r="B163" s="60" t="s">
        <v>1088</v>
      </c>
      <c r="C163" s="60" t="s">
        <v>1088</v>
      </c>
      <c r="D163" s="60" t="s">
        <v>1088</v>
      </c>
      <c r="E163" s="60" t="s">
        <v>1088</v>
      </c>
      <c r="F163" s="60" t="s">
        <v>1088</v>
      </c>
      <c r="G163" s="60" t="s">
        <v>1088</v>
      </c>
    </row>
    <row r="164" spans="1:7" x14ac:dyDescent="0.35">
      <c r="A164" s="54" t="s">
        <v>1072</v>
      </c>
      <c r="B164" s="60">
        <v>1.82</v>
      </c>
      <c r="C164" s="60">
        <v>1.46</v>
      </c>
      <c r="D164" s="60">
        <v>0.11</v>
      </c>
      <c r="E164" s="60" t="s">
        <v>1058</v>
      </c>
      <c r="F164" s="60">
        <v>0.17</v>
      </c>
      <c r="G164" s="60" t="s">
        <v>1058</v>
      </c>
    </row>
    <row r="165" spans="1:7" x14ac:dyDescent="0.35">
      <c r="A165" s="52" t="s">
        <v>1112</v>
      </c>
      <c r="B165" s="60">
        <v>1.39</v>
      </c>
      <c r="C165" s="60">
        <v>1.22</v>
      </c>
      <c r="D165" s="60">
        <v>0.09</v>
      </c>
      <c r="E165" s="60" t="s">
        <v>1058</v>
      </c>
      <c r="F165" s="60" t="s">
        <v>1058</v>
      </c>
      <c r="G165" s="60" t="s">
        <v>1058</v>
      </c>
    </row>
    <row r="166" spans="1:7" ht="33.75" customHeight="1" x14ac:dyDescent="0.35">
      <c r="A166" s="54" t="s">
        <v>1073</v>
      </c>
      <c r="B166" s="60">
        <v>121.71</v>
      </c>
      <c r="C166" s="60">
        <v>75.61</v>
      </c>
      <c r="D166" s="60">
        <v>7.34</v>
      </c>
      <c r="E166" s="60">
        <v>9.2899999999999991</v>
      </c>
      <c r="F166" s="60">
        <v>22.67</v>
      </c>
      <c r="G166" s="60">
        <v>6.79</v>
      </c>
    </row>
    <row r="167" spans="1:7" x14ac:dyDescent="0.35">
      <c r="A167" s="57" t="s">
        <v>1111</v>
      </c>
      <c r="B167" s="57" t="s">
        <v>1088</v>
      </c>
      <c r="C167" s="57" t="s">
        <v>1088</v>
      </c>
      <c r="D167" s="57" t="s">
        <v>1088</v>
      </c>
      <c r="E167" s="57" t="s">
        <v>1088</v>
      </c>
      <c r="F167" s="57" t="s">
        <v>1088</v>
      </c>
      <c r="G167" s="57" t="s">
        <v>1088</v>
      </c>
    </row>
    <row r="168" spans="1:7" x14ac:dyDescent="0.35">
      <c r="A168" s="54" t="s">
        <v>1072</v>
      </c>
      <c r="B168" s="51">
        <v>84.52</v>
      </c>
      <c r="C168" s="51">
        <v>54.13</v>
      </c>
      <c r="D168" s="51">
        <v>5.63</v>
      </c>
      <c r="E168" s="51">
        <v>6.95</v>
      </c>
      <c r="F168" s="51">
        <v>14.94</v>
      </c>
      <c r="G168" s="51">
        <v>2.87</v>
      </c>
    </row>
    <row r="169" spans="1:7" x14ac:dyDescent="0.35">
      <c r="A169" s="52" t="s">
        <v>1110</v>
      </c>
      <c r="B169" s="51">
        <v>69.489999999999995</v>
      </c>
      <c r="C169" s="51">
        <v>47.14</v>
      </c>
      <c r="D169" s="51">
        <v>4.9000000000000004</v>
      </c>
      <c r="E169" s="51">
        <v>5.27</v>
      </c>
      <c r="F169" s="51">
        <v>10.3</v>
      </c>
      <c r="G169" s="51">
        <v>1.89</v>
      </c>
    </row>
    <row r="170" spans="1:7" ht="33.75" customHeight="1" x14ac:dyDescent="0.35">
      <c r="A170" s="52" t="s">
        <v>1109</v>
      </c>
      <c r="B170" s="51">
        <v>15.03</v>
      </c>
      <c r="C170" s="51">
        <v>6.99</v>
      </c>
      <c r="D170" s="51">
        <v>0.74</v>
      </c>
      <c r="E170" s="51">
        <v>1.68</v>
      </c>
      <c r="F170" s="51">
        <v>4.6399999999999997</v>
      </c>
      <c r="G170" s="51">
        <v>0.98</v>
      </c>
    </row>
    <row r="171" spans="1:7" x14ac:dyDescent="0.35">
      <c r="A171" s="54" t="s">
        <v>1073</v>
      </c>
      <c r="B171" s="51">
        <v>39.01</v>
      </c>
      <c r="C171" s="51">
        <v>22.93</v>
      </c>
      <c r="D171" s="51">
        <v>1.82</v>
      </c>
      <c r="E171" s="51">
        <v>2.4</v>
      </c>
      <c r="F171" s="51">
        <v>7.9</v>
      </c>
      <c r="G171" s="51">
        <v>3.96</v>
      </c>
    </row>
    <row r="172" spans="1:7" x14ac:dyDescent="0.35">
      <c r="A172" s="57" t="s">
        <v>1108</v>
      </c>
      <c r="B172" s="55" t="s">
        <v>1088</v>
      </c>
      <c r="C172" s="55" t="s">
        <v>1088</v>
      </c>
      <c r="D172" s="55" t="s">
        <v>1088</v>
      </c>
      <c r="E172" s="55" t="s">
        <v>1088</v>
      </c>
      <c r="F172" s="55" t="s">
        <v>1088</v>
      </c>
      <c r="G172" s="55" t="s">
        <v>1088</v>
      </c>
    </row>
    <row r="173" spans="1:7" x14ac:dyDescent="0.35">
      <c r="A173" s="54" t="s">
        <v>1072</v>
      </c>
      <c r="B173" s="51">
        <v>3.37</v>
      </c>
      <c r="C173" s="51">
        <v>3.16</v>
      </c>
      <c r="D173" s="51">
        <v>0.11</v>
      </c>
      <c r="E173" s="51" t="s">
        <v>1065</v>
      </c>
      <c r="F173" s="51" t="s">
        <v>1065</v>
      </c>
      <c r="G173" s="51">
        <v>0.1</v>
      </c>
    </row>
    <row r="174" spans="1:7" x14ac:dyDescent="0.35">
      <c r="A174" s="54" t="s">
        <v>1073</v>
      </c>
      <c r="B174" s="51">
        <v>87.98</v>
      </c>
      <c r="C174" s="51">
        <v>73.91</v>
      </c>
      <c r="D174" s="51">
        <v>7.34</v>
      </c>
      <c r="E174" s="51" t="s">
        <v>1065</v>
      </c>
      <c r="F174" s="51" t="s">
        <v>1065</v>
      </c>
      <c r="G174" s="51">
        <v>6.73</v>
      </c>
    </row>
    <row r="175" spans="1:7" ht="24" customHeight="1" x14ac:dyDescent="0.35">
      <c r="A175" s="54" t="s">
        <v>1095</v>
      </c>
      <c r="B175" s="51">
        <v>32.18</v>
      </c>
      <c r="C175" s="51" t="s">
        <v>1065</v>
      </c>
      <c r="D175" s="51" t="s">
        <v>1065</v>
      </c>
      <c r="E175" s="51">
        <v>9.34</v>
      </c>
      <c r="F175" s="51">
        <v>22.84</v>
      </c>
      <c r="G175" s="51" t="s">
        <v>1065</v>
      </c>
    </row>
    <row r="176" spans="1:7" ht="26.5" x14ac:dyDescent="0.35">
      <c r="A176" s="57" t="s">
        <v>1107</v>
      </c>
      <c r="B176" s="55" t="s">
        <v>1088</v>
      </c>
      <c r="C176" s="55" t="s">
        <v>1088</v>
      </c>
      <c r="D176" s="55" t="s">
        <v>1088</v>
      </c>
      <c r="E176" s="55" t="s">
        <v>1088</v>
      </c>
      <c r="F176" s="55" t="s">
        <v>1088</v>
      </c>
      <c r="G176" s="55" t="s">
        <v>1088</v>
      </c>
    </row>
    <row r="177" spans="1:7" x14ac:dyDescent="0.35">
      <c r="A177" s="54" t="s">
        <v>1072</v>
      </c>
      <c r="B177" s="51">
        <v>22.72</v>
      </c>
      <c r="C177" s="51">
        <v>15.11</v>
      </c>
      <c r="D177" s="51">
        <v>1.05</v>
      </c>
      <c r="E177" s="51">
        <v>1.42</v>
      </c>
      <c r="F177" s="51">
        <v>3.64</v>
      </c>
      <c r="G177" s="51">
        <v>1.5</v>
      </c>
    </row>
    <row r="178" spans="1:7" x14ac:dyDescent="0.35">
      <c r="A178" s="52" t="s">
        <v>1106</v>
      </c>
      <c r="B178" s="51">
        <v>19</v>
      </c>
      <c r="C178" s="51">
        <v>13.08</v>
      </c>
      <c r="D178" s="51">
        <v>0.83</v>
      </c>
      <c r="E178" s="51">
        <v>1.08</v>
      </c>
      <c r="F178" s="51">
        <v>2.68</v>
      </c>
      <c r="G178" s="51">
        <v>1.32</v>
      </c>
    </row>
    <row r="179" spans="1:7" ht="24" customHeight="1" x14ac:dyDescent="0.35">
      <c r="A179" s="52" t="s">
        <v>1105</v>
      </c>
      <c r="B179" s="51">
        <v>0.25</v>
      </c>
      <c r="C179" s="51">
        <v>0.15</v>
      </c>
      <c r="D179" s="51" t="s">
        <v>1058</v>
      </c>
      <c r="E179" s="51" t="s">
        <v>1058</v>
      </c>
      <c r="F179" s="51" t="s">
        <v>1058</v>
      </c>
      <c r="G179" s="51" t="s">
        <v>1058</v>
      </c>
    </row>
    <row r="180" spans="1:7" ht="26.5" x14ac:dyDescent="0.35">
      <c r="A180" s="52" t="s">
        <v>1104</v>
      </c>
      <c r="B180" s="51">
        <v>3.08</v>
      </c>
      <c r="C180" s="51">
        <v>1.71</v>
      </c>
      <c r="D180" s="51">
        <v>0.18</v>
      </c>
      <c r="E180" s="51">
        <v>0.28999999999999998</v>
      </c>
      <c r="F180" s="51">
        <v>0.76</v>
      </c>
      <c r="G180" s="51">
        <v>0.14000000000000001</v>
      </c>
    </row>
    <row r="181" spans="1:7" x14ac:dyDescent="0.35">
      <c r="A181" s="52" t="s">
        <v>163</v>
      </c>
      <c r="B181" s="51">
        <v>0.39</v>
      </c>
      <c r="C181" s="51">
        <v>0.16</v>
      </c>
      <c r="D181" s="51" t="s">
        <v>1058</v>
      </c>
      <c r="E181" s="51" t="s">
        <v>1058</v>
      </c>
      <c r="F181" s="51">
        <v>0.18</v>
      </c>
      <c r="G181" s="51" t="s">
        <v>1058</v>
      </c>
    </row>
    <row r="182" spans="1:7" x14ac:dyDescent="0.35">
      <c r="A182" s="54" t="s">
        <v>1073</v>
      </c>
      <c r="B182" s="51">
        <v>100.81</v>
      </c>
      <c r="C182" s="51">
        <v>61.96</v>
      </c>
      <c r="D182" s="51">
        <v>6.4</v>
      </c>
      <c r="E182" s="51">
        <v>7.92</v>
      </c>
      <c r="F182" s="51">
        <v>19.190000000000001</v>
      </c>
      <c r="G182" s="51">
        <v>5.33</v>
      </c>
    </row>
    <row r="183" spans="1:7" ht="24" customHeight="1" x14ac:dyDescent="0.35">
      <c r="A183" s="57" t="s">
        <v>1103</v>
      </c>
      <c r="B183" s="55" t="s">
        <v>1088</v>
      </c>
      <c r="C183" s="55" t="s">
        <v>1088</v>
      </c>
      <c r="D183" s="55" t="s">
        <v>1088</v>
      </c>
      <c r="E183" s="55" t="s">
        <v>1088</v>
      </c>
      <c r="F183" s="55" t="s">
        <v>1088</v>
      </c>
      <c r="G183" s="55" t="s">
        <v>1088</v>
      </c>
    </row>
    <row r="184" spans="1:7" x14ac:dyDescent="0.35">
      <c r="A184" s="54" t="s">
        <v>1072</v>
      </c>
      <c r="B184" s="51">
        <v>17.66</v>
      </c>
      <c r="C184" s="51">
        <v>13.93</v>
      </c>
      <c r="D184" s="51">
        <v>0.34</v>
      </c>
      <c r="E184" s="51">
        <v>0.22</v>
      </c>
      <c r="F184" s="51">
        <v>2.15</v>
      </c>
      <c r="G184" s="51">
        <v>1.02</v>
      </c>
    </row>
    <row r="185" spans="1:7" x14ac:dyDescent="0.35">
      <c r="A185" s="54" t="s">
        <v>1073</v>
      </c>
      <c r="B185" s="51">
        <v>105.87</v>
      </c>
      <c r="C185" s="51">
        <v>63.14</v>
      </c>
      <c r="D185" s="51">
        <v>7.11</v>
      </c>
      <c r="E185" s="51">
        <v>9.1199999999999992</v>
      </c>
      <c r="F185" s="51">
        <v>20.69</v>
      </c>
      <c r="G185" s="51">
        <v>5.82</v>
      </c>
    </row>
    <row r="186" spans="1:7" x14ac:dyDescent="0.35">
      <c r="A186" s="57" t="s">
        <v>1102</v>
      </c>
      <c r="B186" s="55" t="s">
        <v>1088</v>
      </c>
      <c r="C186" s="55" t="s">
        <v>1088</v>
      </c>
      <c r="D186" s="55" t="s">
        <v>1088</v>
      </c>
      <c r="E186" s="55" t="s">
        <v>1088</v>
      </c>
      <c r="F186" s="55" t="s">
        <v>1088</v>
      </c>
      <c r="G186" s="55" t="s">
        <v>1088</v>
      </c>
    </row>
    <row r="187" spans="1:7" ht="24" customHeight="1" x14ac:dyDescent="0.35">
      <c r="A187" s="59" t="s">
        <v>1072</v>
      </c>
      <c r="B187" s="51">
        <v>8.52</v>
      </c>
      <c r="C187" s="51">
        <v>8.09</v>
      </c>
      <c r="D187" s="51">
        <v>0.2</v>
      </c>
      <c r="E187" s="51" t="s">
        <v>1065</v>
      </c>
      <c r="F187" s="51" t="s">
        <v>1065</v>
      </c>
      <c r="G187" s="51">
        <v>0.23</v>
      </c>
    </row>
    <row r="188" spans="1:7" x14ac:dyDescent="0.35">
      <c r="A188" s="54" t="s">
        <v>1073</v>
      </c>
      <c r="B188" s="51">
        <v>82.83</v>
      </c>
      <c r="C188" s="51">
        <v>68.98</v>
      </c>
      <c r="D188" s="51">
        <v>7.25</v>
      </c>
      <c r="E188" s="51" t="s">
        <v>1065</v>
      </c>
      <c r="F188" s="51" t="s">
        <v>1065</v>
      </c>
      <c r="G188" s="51">
        <v>6.6</v>
      </c>
    </row>
    <row r="189" spans="1:7" x14ac:dyDescent="0.35">
      <c r="A189" s="54" t="s">
        <v>1095</v>
      </c>
      <c r="B189" s="51">
        <v>32.18</v>
      </c>
      <c r="C189" s="51" t="s">
        <v>1065</v>
      </c>
      <c r="D189" s="51" t="s">
        <v>1065</v>
      </c>
      <c r="E189" s="51">
        <v>9.34</v>
      </c>
      <c r="F189" s="51">
        <v>22.84</v>
      </c>
      <c r="G189" s="51" t="s">
        <v>1065</v>
      </c>
    </row>
    <row r="190" spans="1:7" x14ac:dyDescent="0.35">
      <c r="A190" s="56" t="s">
        <v>1101</v>
      </c>
      <c r="B190" s="55" t="s">
        <v>1088</v>
      </c>
      <c r="C190" s="55" t="s">
        <v>1088</v>
      </c>
      <c r="D190" s="55" t="s">
        <v>1088</v>
      </c>
      <c r="E190" s="55" t="s">
        <v>1088</v>
      </c>
      <c r="F190" s="55" t="s">
        <v>1088</v>
      </c>
      <c r="G190" s="55" t="s">
        <v>1088</v>
      </c>
    </row>
    <row r="191" spans="1:7" x14ac:dyDescent="0.35">
      <c r="A191" s="52" t="s">
        <v>1092</v>
      </c>
      <c r="B191" s="51">
        <v>1.9</v>
      </c>
      <c r="C191" s="51">
        <v>1.77</v>
      </c>
      <c r="D191" s="51">
        <v>0.06</v>
      </c>
      <c r="E191" s="51" t="s">
        <v>1065</v>
      </c>
      <c r="F191" s="51" t="s">
        <v>1065</v>
      </c>
      <c r="G191" s="51" t="s">
        <v>1058</v>
      </c>
    </row>
    <row r="192" spans="1:7" x14ac:dyDescent="0.35">
      <c r="A192" s="52" t="s">
        <v>1091</v>
      </c>
      <c r="B192" s="51">
        <v>5.08</v>
      </c>
      <c r="C192" s="51">
        <v>4.84</v>
      </c>
      <c r="D192" s="51">
        <v>0.1</v>
      </c>
      <c r="E192" s="51" t="s">
        <v>1065</v>
      </c>
      <c r="F192" s="51" t="s">
        <v>1065</v>
      </c>
      <c r="G192" s="51">
        <v>0.14000000000000001</v>
      </c>
    </row>
    <row r="193" spans="1:7" ht="24" customHeight="1" x14ac:dyDescent="0.35">
      <c r="A193" s="52" t="s">
        <v>1090</v>
      </c>
      <c r="B193" s="51">
        <v>1.54</v>
      </c>
      <c r="C193" s="51">
        <v>1.48</v>
      </c>
      <c r="D193" s="51" t="s">
        <v>1058</v>
      </c>
      <c r="E193" s="51" t="s">
        <v>1065</v>
      </c>
      <c r="F193" s="51" t="s">
        <v>1065</v>
      </c>
      <c r="G193" s="51" t="s">
        <v>1058</v>
      </c>
    </row>
    <row r="194" spans="1:7" x14ac:dyDescent="0.35">
      <c r="A194" s="52" t="s">
        <v>1096</v>
      </c>
      <c r="B194" s="51">
        <v>82.83</v>
      </c>
      <c r="C194" s="51">
        <v>68.98</v>
      </c>
      <c r="D194" s="51">
        <v>7.25</v>
      </c>
      <c r="E194" s="51" t="s">
        <v>1065</v>
      </c>
      <c r="F194" s="51" t="s">
        <v>1065</v>
      </c>
      <c r="G194" s="51">
        <v>6.6</v>
      </c>
    </row>
    <row r="195" spans="1:7" x14ac:dyDescent="0.35">
      <c r="A195" s="52" t="s">
        <v>1095</v>
      </c>
      <c r="B195" s="51">
        <v>32.18</v>
      </c>
      <c r="C195" s="51" t="s">
        <v>1065</v>
      </c>
      <c r="D195" s="51" t="s">
        <v>1065</v>
      </c>
      <c r="E195" s="51">
        <v>9.34</v>
      </c>
      <c r="F195" s="51">
        <v>22.84</v>
      </c>
      <c r="G195" s="51" t="s">
        <v>1065</v>
      </c>
    </row>
    <row r="196" spans="1:7" x14ac:dyDescent="0.35">
      <c r="A196" s="56" t="s">
        <v>1100</v>
      </c>
      <c r="B196" s="55" t="s">
        <v>1088</v>
      </c>
      <c r="C196" s="55" t="s">
        <v>1088</v>
      </c>
      <c r="D196" s="55" t="s">
        <v>1088</v>
      </c>
      <c r="E196" s="55" t="s">
        <v>1088</v>
      </c>
      <c r="F196" s="55" t="s">
        <v>1088</v>
      </c>
      <c r="G196" s="55" t="s">
        <v>1088</v>
      </c>
    </row>
    <row r="197" spans="1:7" x14ac:dyDescent="0.35">
      <c r="A197" s="52" t="s">
        <v>1099</v>
      </c>
      <c r="B197" s="51">
        <v>2.89</v>
      </c>
      <c r="C197" s="51">
        <v>2.82</v>
      </c>
      <c r="D197" s="51">
        <v>0.05</v>
      </c>
      <c r="E197" s="51" t="s">
        <v>1065</v>
      </c>
      <c r="F197" s="51" t="s">
        <v>1065</v>
      </c>
      <c r="G197" s="51" t="s">
        <v>1058</v>
      </c>
    </row>
    <row r="198" spans="1:7" x14ac:dyDescent="0.35">
      <c r="A198" s="58" t="s">
        <v>53</v>
      </c>
      <c r="B198" s="51">
        <v>0.85</v>
      </c>
      <c r="C198" s="51">
        <v>0.82</v>
      </c>
      <c r="D198" s="51" t="s">
        <v>1058</v>
      </c>
      <c r="E198" s="51" t="s">
        <v>1065</v>
      </c>
      <c r="F198" s="51" t="s">
        <v>1065</v>
      </c>
      <c r="G198" s="51" t="s">
        <v>1058</v>
      </c>
    </row>
    <row r="199" spans="1:7" x14ac:dyDescent="0.35">
      <c r="A199" s="58" t="s">
        <v>1087</v>
      </c>
      <c r="B199" s="51">
        <v>1.32</v>
      </c>
      <c r="C199" s="51">
        <v>1.3</v>
      </c>
      <c r="D199" s="51" t="s">
        <v>1058</v>
      </c>
      <c r="E199" s="51" t="s">
        <v>1065</v>
      </c>
      <c r="F199" s="51" t="s">
        <v>1065</v>
      </c>
      <c r="G199" s="51" t="s">
        <v>1058</v>
      </c>
    </row>
    <row r="200" spans="1:7" x14ac:dyDescent="0.35">
      <c r="A200" s="58" t="s">
        <v>1098</v>
      </c>
      <c r="B200" s="51">
        <v>0.28999999999999998</v>
      </c>
      <c r="C200" s="51">
        <v>0.28000000000000003</v>
      </c>
      <c r="D200" s="51" t="s">
        <v>1058</v>
      </c>
      <c r="E200" s="51" t="s">
        <v>1065</v>
      </c>
      <c r="F200" s="51" t="s">
        <v>1065</v>
      </c>
      <c r="G200" s="51" t="s">
        <v>1065</v>
      </c>
    </row>
    <row r="201" spans="1:7" x14ac:dyDescent="0.35">
      <c r="A201" s="58" t="s">
        <v>1086</v>
      </c>
      <c r="B201" s="51">
        <v>0.42</v>
      </c>
      <c r="C201" s="51">
        <v>0.42</v>
      </c>
      <c r="D201" s="51" t="s">
        <v>1058</v>
      </c>
      <c r="E201" s="51" t="s">
        <v>1065</v>
      </c>
      <c r="F201" s="51" t="s">
        <v>1065</v>
      </c>
      <c r="G201" s="51" t="s">
        <v>1065</v>
      </c>
    </row>
    <row r="202" spans="1:7" x14ac:dyDescent="0.35">
      <c r="A202" s="52" t="s">
        <v>1097</v>
      </c>
      <c r="B202" s="51">
        <v>5.63</v>
      </c>
      <c r="C202" s="51">
        <v>5.27</v>
      </c>
      <c r="D202" s="51">
        <v>0.15</v>
      </c>
      <c r="E202" s="51" t="s">
        <v>1065</v>
      </c>
      <c r="F202" s="51" t="s">
        <v>1065</v>
      </c>
      <c r="G202" s="51">
        <v>0.22</v>
      </c>
    </row>
    <row r="203" spans="1:7" ht="24" customHeight="1" x14ac:dyDescent="0.35">
      <c r="A203" s="52" t="s">
        <v>1096</v>
      </c>
      <c r="B203" s="51">
        <v>82.83</v>
      </c>
      <c r="C203" s="51">
        <v>68.98</v>
      </c>
      <c r="D203" s="51">
        <v>7.25</v>
      </c>
      <c r="E203" s="51" t="s">
        <v>1065</v>
      </c>
      <c r="F203" s="51" t="s">
        <v>1065</v>
      </c>
      <c r="G203" s="51">
        <v>6.6</v>
      </c>
    </row>
    <row r="204" spans="1:7" s="49" customFormat="1" x14ac:dyDescent="0.35">
      <c r="A204" s="52" t="s">
        <v>1095</v>
      </c>
      <c r="B204" s="51">
        <v>32.18</v>
      </c>
      <c r="C204" s="51" t="s">
        <v>1065</v>
      </c>
      <c r="D204" s="51" t="s">
        <v>1065</v>
      </c>
      <c r="E204" s="51">
        <v>9.34</v>
      </c>
      <c r="F204" s="51">
        <v>22.84</v>
      </c>
      <c r="G204" s="51" t="s">
        <v>1065</v>
      </c>
    </row>
    <row r="205" spans="1:7" s="49" customFormat="1" x14ac:dyDescent="0.35">
      <c r="A205" s="57" t="s">
        <v>1094</v>
      </c>
      <c r="B205" s="55" t="s">
        <v>1088</v>
      </c>
      <c r="C205" s="55" t="s">
        <v>1088</v>
      </c>
      <c r="D205" s="55" t="s">
        <v>1088</v>
      </c>
      <c r="E205" s="55" t="s">
        <v>1088</v>
      </c>
      <c r="F205" s="55" t="s">
        <v>1088</v>
      </c>
      <c r="G205" s="55" t="s">
        <v>1088</v>
      </c>
    </row>
    <row r="206" spans="1:7" s="49" customFormat="1" ht="24" customHeight="1" x14ac:dyDescent="0.35">
      <c r="A206" s="54" t="s">
        <v>1072</v>
      </c>
      <c r="B206" s="51">
        <v>8.84</v>
      </c>
      <c r="C206" s="51">
        <v>7.33</v>
      </c>
      <c r="D206" s="51">
        <v>0.28000000000000003</v>
      </c>
      <c r="E206" s="51">
        <v>0.22</v>
      </c>
      <c r="F206" s="51">
        <v>0.73</v>
      </c>
      <c r="G206" s="51">
        <v>0.28999999999999998</v>
      </c>
    </row>
    <row r="207" spans="1:7" s="49" customFormat="1" x14ac:dyDescent="0.35">
      <c r="A207" s="54" t="s">
        <v>1073</v>
      </c>
      <c r="B207" s="51">
        <v>114.69</v>
      </c>
      <c r="C207" s="51">
        <v>69.739999999999995</v>
      </c>
      <c r="D207" s="51">
        <v>7.18</v>
      </c>
      <c r="E207" s="51">
        <v>9.1199999999999992</v>
      </c>
      <c r="F207" s="51">
        <v>22.11</v>
      </c>
      <c r="G207" s="51">
        <v>6.55</v>
      </c>
    </row>
    <row r="208" spans="1:7" s="49" customFormat="1" x14ac:dyDescent="0.35">
      <c r="A208" s="56" t="s">
        <v>1093</v>
      </c>
      <c r="B208" s="55" t="s">
        <v>1088</v>
      </c>
      <c r="C208" s="55" t="s">
        <v>1088</v>
      </c>
      <c r="D208" s="55" t="s">
        <v>1088</v>
      </c>
      <c r="E208" s="55" t="s">
        <v>1088</v>
      </c>
      <c r="F208" s="55" t="s">
        <v>1088</v>
      </c>
      <c r="G208" s="55" t="s">
        <v>1088</v>
      </c>
    </row>
    <row r="209" spans="1:7" s="49" customFormat="1" x14ac:dyDescent="0.35">
      <c r="A209" s="52" t="s">
        <v>1092</v>
      </c>
      <c r="B209" s="51">
        <v>4.22</v>
      </c>
      <c r="C209" s="51">
        <v>3.3</v>
      </c>
      <c r="D209" s="51">
        <v>0.17</v>
      </c>
      <c r="E209" s="51">
        <v>0.14000000000000001</v>
      </c>
      <c r="F209" s="51">
        <v>0.44</v>
      </c>
      <c r="G209" s="51">
        <v>0.16</v>
      </c>
    </row>
    <row r="210" spans="1:7" s="49" customFormat="1" x14ac:dyDescent="0.35">
      <c r="A210" s="52" t="s">
        <v>1091</v>
      </c>
      <c r="B210" s="51">
        <v>1.27</v>
      </c>
      <c r="C210" s="51">
        <v>1.1299999999999999</v>
      </c>
      <c r="D210" s="51" t="s">
        <v>1058</v>
      </c>
      <c r="E210" s="51" t="s">
        <v>1058</v>
      </c>
      <c r="F210" s="51" t="s">
        <v>1058</v>
      </c>
      <c r="G210" s="51" t="s">
        <v>1058</v>
      </c>
    </row>
    <row r="211" spans="1:7" ht="24" customHeight="1" x14ac:dyDescent="0.35">
      <c r="A211" s="52" t="s">
        <v>1090</v>
      </c>
      <c r="B211" s="51">
        <v>3.35</v>
      </c>
      <c r="C211" s="51">
        <v>2.9</v>
      </c>
      <c r="D211" s="51">
        <v>0.08</v>
      </c>
      <c r="E211" s="51" t="s">
        <v>1058</v>
      </c>
      <c r="F211" s="51">
        <v>0.21</v>
      </c>
      <c r="G211" s="51">
        <v>0.1</v>
      </c>
    </row>
    <row r="212" spans="1:7" x14ac:dyDescent="0.35">
      <c r="A212" s="52" t="s">
        <v>1084</v>
      </c>
      <c r="B212" s="51">
        <v>114.69</v>
      </c>
      <c r="C212" s="51">
        <v>69.739999999999995</v>
      </c>
      <c r="D212" s="51">
        <v>7.18</v>
      </c>
      <c r="E212" s="51">
        <v>9.1199999999999992</v>
      </c>
      <c r="F212" s="51">
        <v>22.11</v>
      </c>
      <c r="G212" s="51">
        <v>6.55</v>
      </c>
    </row>
    <row r="213" spans="1:7" x14ac:dyDescent="0.35">
      <c r="A213" s="56" t="s">
        <v>1089</v>
      </c>
      <c r="B213" s="55" t="s">
        <v>1088</v>
      </c>
      <c r="C213" s="55" t="s">
        <v>1088</v>
      </c>
      <c r="D213" s="55" t="s">
        <v>1088</v>
      </c>
      <c r="E213" s="55" t="s">
        <v>1088</v>
      </c>
      <c r="F213" s="55" t="s">
        <v>1088</v>
      </c>
      <c r="G213" s="55" t="s">
        <v>1088</v>
      </c>
    </row>
    <row r="214" spans="1:7" x14ac:dyDescent="0.35">
      <c r="A214" s="52" t="s">
        <v>53</v>
      </c>
      <c r="B214" s="51">
        <v>4.41</v>
      </c>
      <c r="C214" s="51">
        <v>3.8</v>
      </c>
      <c r="D214" s="51">
        <v>0.1</v>
      </c>
      <c r="E214" s="51" t="s">
        <v>1058</v>
      </c>
      <c r="F214" s="51">
        <v>0.24</v>
      </c>
      <c r="G214" s="51">
        <v>0.17</v>
      </c>
    </row>
    <row r="215" spans="1:7" x14ac:dyDescent="0.35">
      <c r="A215" s="52" t="s">
        <v>1087</v>
      </c>
      <c r="B215" s="51">
        <v>1.47</v>
      </c>
      <c r="C215" s="51">
        <v>1.23</v>
      </c>
      <c r="D215" s="51">
        <v>0.04</v>
      </c>
      <c r="E215" s="51" t="s">
        <v>1058</v>
      </c>
      <c r="F215" s="51">
        <v>0.11</v>
      </c>
      <c r="G215" s="51" t="s">
        <v>1058</v>
      </c>
    </row>
    <row r="216" spans="1:7" x14ac:dyDescent="0.35">
      <c r="A216" s="52" t="s">
        <v>1086</v>
      </c>
      <c r="B216" s="51">
        <v>0.36</v>
      </c>
      <c r="C216" s="51">
        <v>0.32</v>
      </c>
      <c r="D216" s="51" t="s">
        <v>1058</v>
      </c>
      <c r="E216" s="51" t="s">
        <v>1065</v>
      </c>
      <c r="F216" s="51" t="s">
        <v>1058</v>
      </c>
      <c r="G216" s="51" t="s">
        <v>1065</v>
      </c>
    </row>
    <row r="217" spans="1:7" ht="43.5" customHeight="1" x14ac:dyDescent="0.35">
      <c r="A217" s="52" t="s">
        <v>1085</v>
      </c>
      <c r="B217" s="51">
        <v>2.6</v>
      </c>
      <c r="C217" s="51">
        <v>1.98</v>
      </c>
      <c r="D217" s="51">
        <v>0.12</v>
      </c>
      <c r="E217" s="51" t="s">
        <v>1058</v>
      </c>
      <c r="F217" s="51">
        <v>0.34</v>
      </c>
      <c r="G217" s="51">
        <v>0.09</v>
      </c>
    </row>
    <row r="218" spans="1:7" x14ac:dyDescent="0.35">
      <c r="A218" s="52" t="s">
        <v>1084</v>
      </c>
      <c r="B218" s="51">
        <v>114.69</v>
      </c>
      <c r="C218" s="51">
        <v>69.739999999999995</v>
      </c>
      <c r="D218" s="51">
        <v>7.18</v>
      </c>
      <c r="E218" s="51">
        <v>9.1199999999999992</v>
      </c>
      <c r="F218" s="51">
        <v>22.11</v>
      </c>
      <c r="G218" s="51">
        <v>6.55</v>
      </c>
    </row>
    <row r="219" spans="1:7" x14ac:dyDescent="0.35">
      <c r="A219" s="54"/>
      <c r="B219" s="53"/>
      <c r="C219" s="53"/>
      <c r="D219" s="53"/>
      <c r="E219" s="53"/>
      <c r="F219" s="53"/>
      <c r="G219" s="53"/>
    </row>
    <row r="220" spans="1:7" s="49" customFormat="1" ht="15" thickBot="1" x14ac:dyDescent="0.4">
      <c r="A220" s="52"/>
      <c r="B220" s="51"/>
      <c r="C220" s="51"/>
      <c r="D220" s="51"/>
      <c r="E220" s="51"/>
      <c r="F220" s="51"/>
      <c r="G220" s="51"/>
    </row>
    <row r="221" spans="1:7" s="49" customFormat="1" ht="206.25" customHeight="1" x14ac:dyDescent="0.35">
      <c r="A221" s="50" t="s">
        <v>1083</v>
      </c>
      <c r="B221" s="50"/>
      <c r="C221" s="50"/>
      <c r="D221" s="50"/>
      <c r="E221" s="50"/>
      <c r="F221" s="50"/>
      <c r="G221" s="50"/>
    </row>
    <row r="222" spans="1:7" s="49" customFormat="1" x14ac:dyDescent="0.35">
      <c r="A222" s="46"/>
      <c r="B222" s="46"/>
      <c r="C222" s="46"/>
      <c r="D222" s="46"/>
      <c r="E222" s="46"/>
      <c r="F222" s="46"/>
      <c r="G222" s="46"/>
    </row>
    <row r="225" s="46" customFormat="1" x14ac:dyDescent="0.35"/>
  </sheetData>
  <mergeCells count="5">
    <mergeCell ref="A1:B1"/>
    <mergeCell ref="A2:G2"/>
    <mergeCell ref="B3:G3"/>
    <mergeCell ref="C4:G4"/>
    <mergeCell ref="A221:G22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35"/>
  <sheetViews>
    <sheetView tabSelected="1" workbookViewId="0">
      <selection activeCell="D16" sqref="D16"/>
    </sheetView>
  </sheetViews>
  <sheetFormatPr defaultRowHeight="14.5" x14ac:dyDescent="0.35"/>
  <cols>
    <col min="1" max="1" width="57.81640625" customWidth="1"/>
    <col min="2" max="2" width="8.453125" customWidth="1"/>
    <col min="19" max="19" width="9" customWidth="1"/>
    <col min="29" max="29" width="9" customWidth="1"/>
  </cols>
  <sheetData>
    <row r="1" spans="1:38" x14ac:dyDescent="0.35">
      <c r="A1" s="40" t="s">
        <v>164</v>
      </c>
    </row>
    <row r="2" spans="1:38" x14ac:dyDescent="0.35">
      <c r="A2" t="s">
        <v>1020</v>
      </c>
      <c r="B2">
        <v>2014</v>
      </c>
      <c r="C2">
        <v>2015</v>
      </c>
      <c r="D2">
        <v>2016</v>
      </c>
      <c r="E2">
        <v>2017</v>
      </c>
      <c r="F2">
        <v>2018</v>
      </c>
      <c r="G2">
        <v>2019</v>
      </c>
      <c r="H2">
        <v>2020</v>
      </c>
      <c r="I2">
        <v>2021</v>
      </c>
      <c r="J2">
        <v>2022</v>
      </c>
      <c r="K2">
        <v>2023</v>
      </c>
      <c r="L2">
        <v>2024</v>
      </c>
      <c r="M2">
        <v>2025</v>
      </c>
      <c r="N2">
        <v>2026</v>
      </c>
      <c r="O2">
        <v>2027</v>
      </c>
      <c r="P2">
        <v>2028</v>
      </c>
      <c r="Q2">
        <v>2029</v>
      </c>
      <c r="R2">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x14ac:dyDescent="0.35">
      <c r="A3" t="s">
        <v>104</v>
      </c>
      <c r="B3">
        <f>SUMIFS(Residential!M$7:M$7701,Residential!$E$7:$E$7701,"Heating",Residential!$H$7:$H$7701,"Sum of TOTINVEST")</f>
        <v>9667720853</v>
      </c>
      <c r="C3">
        <f>SUMIFS(Residential!N$7:N$7701,Residential!$E$7:$E$7701,"Heating",Residential!$H$7:$H$7701,"Sum of TOTINVEST")</f>
        <v>10050593045</v>
      </c>
      <c r="D3">
        <f>SUMIFS(Residential!O$7:O$7701,Residential!$E$7:$E$7701,"Heating",Residential!$H$7:$H$7701,"Sum of TOTINVEST")</f>
        <v>10474442706</v>
      </c>
      <c r="E3">
        <f>SUMIFS(Residential!P$7:P$7701,Residential!$E$7:$E$7701,"Heating",Residential!$H$7:$H$7701,"Sum of TOTINVEST")</f>
        <v>11268459465</v>
      </c>
      <c r="F3">
        <f>SUMIFS(Residential!Q$7:Q$7701,Residential!$E$7:$E$7701,"Heating",Residential!$H$7:$H$7701,"Sum of TOTINVEST")</f>
        <v>11523907673</v>
      </c>
      <c r="G3">
        <f>SUMIFS(Residential!R$7:R$7701,Residential!$E$7:$E$7701,"Heating",Residential!$H$7:$H$7701,"Sum of TOTINVEST")</f>
        <v>11767252466</v>
      </c>
      <c r="H3">
        <f>SUMIFS(Residential!S$7:S$7701,Residential!$E$7:$E$7701,"Heating",Residential!$H$7:$H$7701,"Sum of TOTINVEST")</f>
        <v>12079708291</v>
      </c>
      <c r="I3">
        <f>SUMIFS(Residential!T$7:T$7701,Residential!$E$7:$E$7701,"Heating",Residential!$H$7:$H$7701,"Sum of TOTINVEST")</f>
        <v>11938293473</v>
      </c>
      <c r="J3">
        <f>SUMIFS(Residential!U$7:U$7701,Residential!$E$7:$E$7701,"Heating",Residential!$H$7:$H$7701,"Sum of TOTINVEST")</f>
        <v>11896602734</v>
      </c>
      <c r="K3">
        <f>SUMIFS(Residential!V$7:V$7701,Residential!$E$7:$E$7701,"Heating",Residential!$H$7:$H$7701,"Sum of TOTINVEST")</f>
        <v>11860846641</v>
      </c>
      <c r="L3">
        <f>SUMIFS(Residential!W$7:W$7701,Residential!$E$7:$E$7701,"Heating",Residential!$H$7:$H$7701,"Sum of TOTINVEST")</f>
        <v>11881873420</v>
      </c>
      <c r="M3">
        <f>SUMIFS(Residential!X$7:X$7701,Residential!$E$7:$E$7701,"Heating",Residential!$H$7:$H$7701,"Sum of TOTINVEST")</f>
        <v>11998105445</v>
      </c>
      <c r="N3">
        <f>SUMIFS(Residential!Y$7:Y$7701,Residential!$E$7:$E$7701,"Heating",Residential!$H$7:$H$7701,"Sum of TOTINVEST")</f>
        <v>12088231421</v>
      </c>
      <c r="O3">
        <f>SUMIFS(Residential!Z$7:Z$7701,Residential!$E$7:$E$7701,"Heating",Residential!$H$7:$H$7701,"Sum of TOTINVEST")</f>
        <v>12171091535</v>
      </c>
      <c r="P3">
        <f>SUMIFS(Residential!AA$7:AA$7701,Residential!$E$7:$E$7701,"Heating",Residential!$H$7:$H$7701,"Sum of TOTINVEST")</f>
        <v>12226774091</v>
      </c>
      <c r="Q3">
        <f>SUMIFS(Residential!AB$7:AB$7701,Residential!$E$7:$E$7701,"Heating",Residential!$H$7:$H$7701,"Sum of TOTINVEST")</f>
        <v>12326522331</v>
      </c>
      <c r="R3">
        <f>SUMIFS(Residential!AC$7:AC$7701,Residential!$E$7:$E$7701,"Heating",Residential!$H$7:$H$7701,"Sum of TOTINVEST")</f>
        <v>12569441009</v>
      </c>
      <c r="S3" s="46">
        <f>SUMIFS(Residential!AD$7:AD$7701,Residential!$E$7:$E$7701,"Heating",Residential!$H$7:$H$7701,"Sum of TOTINVEST")</f>
        <v>12399233945</v>
      </c>
      <c r="T3" s="46">
        <f>SUMIFS(Residential!AE$7:AE$7701,Residential!$E$7:$E$7701,"Heating",Residential!$H$7:$H$7701,"Sum of TOTINVEST")</f>
        <v>12387235474</v>
      </c>
      <c r="U3" s="46">
        <f>SUMIFS(Residential!AF$7:AF$7701,Residential!$E$7:$E$7701,"Heating",Residential!$H$7:$H$7701,"Sum of TOTINVEST")</f>
        <v>12438748223</v>
      </c>
      <c r="V3" s="46">
        <f>SUMIFS(Residential!AG$7:AG$7701,Residential!$E$7:$E$7701,"Heating",Residential!$H$7:$H$7701,"Sum of TOTINVEST")</f>
        <v>12440630320</v>
      </c>
      <c r="W3" s="46">
        <f>SUMIFS(Residential!AH$7:AH$7701,Residential!$E$7:$E$7701,"Heating",Residential!$H$7:$H$7701,"Sum of TOTINVEST")</f>
        <v>12424315077</v>
      </c>
      <c r="X3" s="46">
        <f>SUMIFS(Residential!AI$7:AI$7701,Residential!$E$7:$E$7701,"Heating",Residential!$H$7:$H$7701,"Sum of TOTINVEST")</f>
        <v>12688946270</v>
      </c>
      <c r="Y3" s="46">
        <f>SUMIFS(Residential!AJ$7:AJ$7701,Residential!$E$7:$E$7701,"Heating",Residential!$H$7:$H$7701,"Sum of TOTINVEST")</f>
        <v>12909527728</v>
      </c>
      <c r="Z3" s="46">
        <f>SUMIFS(Residential!AK$7:AK$7701,Residential!$E$7:$E$7701,"Heating",Residential!$H$7:$H$7701,"Sum of TOTINVEST")</f>
        <v>13066469015</v>
      </c>
      <c r="AA3" s="46">
        <f>SUMIFS(Residential!AL$7:AL$7701,Residential!$E$7:$E$7701,"Heating",Residential!$H$7:$H$7701,"Sum of TOTINVEST")</f>
        <v>13152134069</v>
      </c>
      <c r="AB3" s="46">
        <f>SUMIFS(Residential!AM$7:AM$7701,Residential!$E$7:$E$7701,"Heating",Residential!$H$7:$H$7701,"Sum of TOTINVEST")</f>
        <v>13264868416</v>
      </c>
      <c r="AC3" s="46">
        <f>TREND($P3:$AB3,$P$2:$AB$2,AC$2)</f>
        <v>13194396092.115387</v>
      </c>
      <c r="AD3" s="46">
        <f t="shared" ref="AD3:AL3" si="0">TREND($P3:$AB3,$P$2:$AB$2,AD$2)</f>
        <v>13273871951.780212</v>
      </c>
      <c r="AE3" s="46">
        <f t="shared" si="0"/>
        <v>13353347811.445038</v>
      </c>
      <c r="AF3" s="46">
        <f t="shared" si="0"/>
        <v>13432823671.109894</v>
      </c>
      <c r="AG3" s="46">
        <f t="shared" si="0"/>
        <v>13512299530.774719</v>
      </c>
      <c r="AH3" s="46">
        <f t="shared" si="0"/>
        <v>13591775390.439545</v>
      </c>
      <c r="AI3" s="46">
        <f t="shared" si="0"/>
        <v>13671251250.104401</v>
      </c>
      <c r="AJ3" s="46">
        <f t="shared" si="0"/>
        <v>13750727109.769226</v>
      </c>
      <c r="AK3" s="46">
        <f t="shared" si="0"/>
        <v>13830202969.434052</v>
      </c>
      <c r="AL3" s="46">
        <f t="shared" si="0"/>
        <v>13909678829.098907</v>
      </c>
    </row>
    <row r="4" spans="1:38" x14ac:dyDescent="0.35">
      <c r="A4" t="s">
        <v>161</v>
      </c>
      <c r="B4">
        <f>SUMIFS(Residential!M$7:M$7701,Residential!$E$7:$E$7701,"Cooling",Residential!$H$7:$H$7701,"Sum of TOTINVEST")</f>
        <v>10937041372</v>
      </c>
      <c r="C4">
        <f>SUMIFS(Residential!N$7:N$7701,Residential!$E$7:$E$7701,"Cooling",Residential!$H$7:$H$7701,"Sum of TOTINVEST")</f>
        <v>11697373294</v>
      </c>
      <c r="D4">
        <f>SUMIFS(Residential!O$7:O$7701,Residential!$E$7:$E$7701,"Cooling",Residential!$H$7:$H$7701,"Sum of TOTINVEST")</f>
        <v>12495065905</v>
      </c>
      <c r="E4">
        <f>SUMIFS(Residential!P$7:P$7701,Residential!$E$7:$E$7701,"Cooling",Residential!$H$7:$H$7701,"Sum of TOTINVEST")</f>
        <v>13483327925</v>
      </c>
      <c r="F4">
        <f>SUMIFS(Residential!Q$7:Q$7701,Residential!$E$7:$E$7701,"Cooling",Residential!$H$7:$H$7701,"Sum of TOTINVEST")</f>
        <v>13722922776</v>
      </c>
      <c r="G4">
        <f>SUMIFS(Residential!R$7:R$7701,Residential!$E$7:$E$7701,"Cooling",Residential!$H$7:$H$7701,"Sum of TOTINVEST")</f>
        <v>13742684670</v>
      </c>
      <c r="H4">
        <f>SUMIFS(Residential!S$7:S$7701,Residential!$E$7:$E$7701,"Cooling",Residential!$H$7:$H$7701,"Sum of TOTINVEST")</f>
        <v>13741481995</v>
      </c>
      <c r="I4">
        <f>SUMIFS(Residential!T$7:T$7701,Residential!$E$7:$E$7701,"Cooling",Residential!$H$7:$H$7701,"Sum of TOTINVEST")</f>
        <v>13675658941</v>
      </c>
      <c r="J4">
        <f>SUMIFS(Residential!U$7:U$7701,Residential!$E$7:$E$7701,"Cooling",Residential!$H$7:$H$7701,"Sum of TOTINVEST")</f>
        <v>13690712391</v>
      </c>
      <c r="K4">
        <f>SUMIFS(Residential!V$7:V$7701,Residential!$E$7:$E$7701,"Cooling",Residential!$H$7:$H$7701,"Sum of TOTINVEST")</f>
        <v>13921791626</v>
      </c>
      <c r="L4">
        <f>SUMIFS(Residential!W$7:W$7701,Residential!$E$7:$E$7701,"Cooling",Residential!$H$7:$H$7701,"Sum of TOTINVEST")</f>
        <v>14091395049</v>
      </c>
      <c r="M4">
        <f>SUMIFS(Residential!X$7:X$7701,Residential!$E$7:$E$7701,"Cooling",Residential!$H$7:$H$7701,"Sum of TOTINVEST")</f>
        <v>14277454462</v>
      </c>
      <c r="N4">
        <f>SUMIFS(Residential!Y$7:Y$7701,Residential!$E$7:$E$7701,"Cooling",Residential!$H$7:$H$7701,"Sum of TOTINVEST")</f>
        <v>14476967700</v>
      </c>
      <c r="O4">
        <f>SUMIFS(Residential!Z$7:Z$7701,Residential!$E$7:$E$7701,"Cooling",Residential!$H$7:$H$7701,"Sum of TOTINVEST")</f>
        <v>14413387291</v>
      </c>
      <c r="P4">
        <f>SUMIFS(Residential!AA$7:AA$7701,Residential!$E$7:$E$7701,"Cooling",Residential!$H$7:$H$7701,"Sum of TOTINVEST")</f>
        <v>14190035286</v>
      </c>
      <c r="Q4">
        <f>SUMIFS(Residential!AB$7:AB$7701,Residential!$E$7:$E$7701,"Cooling",Residential!$H$7:$H$7701,"Sum of TOTINVEST")</f>
        <v>14036872073</v>
      </c>
      <c r="R4">
        <f>SUMIFS(Residential!AC$7:AC$7701,Residential!$E$7:$E$7701,"Cooling",Residential!$H$7:$H$7701,"Sum of TOTINVEST")</f>
        <v>13764730913</v>
      </c>
      <c r="S4" s="46">
        <f>SUMIFS(Residential!AD$7:AD$7701,Residential!$E$7:$E$7701,"Cooling",Residential!$H$7:$H$7701,"Sum of TOTINVEST")</f>
        <v>13195332379</v>
      </c>
      <c r="T4" s="46">
        <f>SUMIFS(Residential!AE$7:AE$7701,Residential!$E$7:$E$7701,"Cooling",Residential!$H$7:$H$7701,"Sum of TOTINVEST")</f>
        <v>13646698961</v>
      </c>
      <c r="U4" s="46">
        <f>SUMIFS(Residential!AF$7:AF$7701,Residential!$E$7:$E$7701,"Cooling",Residential!$H$7:$H$7701,"Sum of TOTINVEST")</f>
        <v>14045515275</v>
      </c>
      <c r="V4" s="46">
        <f>SUMIFS(Residential!AG$7:AG$7701,Residential!$E$7:$E$7701,"Cooling",Residential!$H$7:$H$7701,"Sum of TOTINVEST")</f>
        <v>14385191728</v>
      </c>
      <c r="W4" s="46">
        <f>SUMIFS(Residential!AH$7:AH$7701,Residential!$E$7:$E$7701,"Cooling",Residential!$H$7:$H$7701,"Sum of TOTINVEST")</f>
        <v>14678144408</v>
      </c>
      <c r="X4" s="46">
        <f>SUMIFS(Residential!AI$7:AI$7701,Residential!$E$7:$E$7701,"Cooling",Residential!$H$7:$H$7701,"Sum of TOTINVEST")</f>
        <v>14907954474</v>
      </c>
      <c r="Y4" s="46">
        <f>SUMIFS(Residential!AJ$7:AJ$7701,Residential!$E$7:$E$7701,"Cooling",Residential!$H$7:$H$7701,"Sum of TOTINVEST")</f>
        <v>15098189604</v>
      </c>
      <c r="Z4" s="46">
        <f>SUMIFS(Residential!AK$7:AK$7701,Residential!$E$7:$E$7701,"Cooling",Residential!$H$7:$H$7701,"Sum of TOTINVEST")</f>
        <v>15265243314</v>
      </c>
      <c r="AA4" s="46">
        <f>SUMIFS(Residential!AL$7:AL$7701,Residential!$E$7:$E$7701,"Cooling",Residential!$H$7:$H$7701,"Sum of TOTINVEST")</f>
        <v>15402656829</v>
      </c>
      <c r="AB4" s="46">
        <f>SUMIFS(Residential!AM$7:AM$7701,Residential!$E$7:$E$7701,"Cooling",Residential!$H$7:$H$7701,"Sum of TOTINVEST")</f>
        <v>15582119604</v>
      </c>
      <c r="AC4" s="46">
        <f t="shared" ref="AC4:AL8" si="1">TREND($P4:$AB4,$P$2:$AB$2,AC$2)</f>
        <v>15632483108.538452</v>
      </c>
      <c r="AD4" s="46">
        <f t="shared" si="1"/>
        <v>15797577565.274719</v>
      </c>
      <c r="AE4" s="46">
        <f t="shared" si="1"/>
        <v>15962672022.010986</v>
      </c>
      <c r="AF4" s="46">
        <f t="shared" si="1"/>
        <v>16127766478.747253</v>
      </c>
      <c r="AG4" s="46">
        <f t="shared" si="1"/>
        <v>16292860935.483521</v>
      </c>
      <c r="AH4" s="46">
        <f t="shared" si="1"/>
        <v>16457955392.219788</v>
      </c>
      <c r="AI4" s="46">
        <f t="shared" si="1"/>
        <v>16623049848.956055</v>
      </c>
      <c r="AJ4" s="46">
        <f t="shared" si="1"/>
        <v>16788144305.692322</v>
      </c>
      <c r="AK4" s="46">
        <f t="shared" si="1"/>
        <v>16953238762.428589</v>
      </c>
      <c r="AL4" s="46">
        <f t="shared" si="1"/>
        <v>17118333219.164856</v>
      </c>
    </row>
    <row r="5" spans="1:38" x14ac:dyDescent="0.35">
      <c r="A5" t="s">
        <v>1027</v>
      </c>
      <c r="B5">
        <v>0</v>
      </c>
      <c r="C5">
        <v>0</v>
      </c>
      <c r="D5">
        <v>0</v>
      </c>
      <c r="E5">
        <v>0</v>
      </c>
      <c r="F5">
        <v>0</v>
      </c>
      <c r="G5">
        <v>0</v>
      </c>
      <c r="H5">
        <v>0</v>
      </c>
      <c r="I5">
        <v>0</v>
      </c>
      <c r="J5">
        <v>0</v>
      </c>
      <c r="K5">
        <v>0</v>
      </c>
      <c r="L5">
        <v>0</v>
      </c>
      <c r="M5">
        <v>0</v>
      </c>
      <c r="N5">
        <v>0</v>
      </c>
      <c r="O5">
        <v>0</v>
      </c>
      <c r="P5">
        <v>0</v>
      </c>
      <c r="Q5">
        <v>0</v>
      </c>
      <c r="R5">
        <v>0</v>
      </c>
      <c r="S5" s="46">
        <v>0</v>
      </c>
      <c r="T5" s="46">
        <v>0</v>
      </c>
      <c r="U5" s="46">
        <v>0</v>
      </c>
      <c r="V5" s="46">
        <v>0</v>
      </c>
      <c r="W5" s="46">
        <v>0</v>
      </c>
      <c r="X5" s="46">
        <v>0</v>
      </c>
      <c r="Y5" s="46">
        <v>0</v>
      </c>
      <c r="Z5" s="46">
        <v>0</v>
      </c>
      <c r="AA5" s="46">
        <v>0</v>
      </c>
      <c r="AB5" s="46">
        <v>0</v>
      </c>
      <c r="AC5" s="46">
        <f t="shared" si="1"/>
        <v>0</v>
      </c>
      <c r="AD5" s="46">
        <f t="shared" si="1"/>
        <v>0</v>
      </c>
      <c r="AE5" s="46">
        <f t="shared" si="1"/>
        <v>0</v>
      </c>
      <c r="AF5" s="46">
        <f t="shared" si="1"/>
        <v>0</v>
      </c>
      <c r="AG5" s="46">
        <f t="shared" si="1"/>
        <v>0</v>
      </c>
      <c r="AH5" s="46">
        <f t="shared" si="1"/>
        <v>0</v>
      </c>
      <c r="AI5" s="46">
        <f t="shared" si="1"/>
        <v>0</v>
      </c>
      <c r="AJ5" s="46">
        <f t="shared" si="1"/>
        <v>0</v>
      </c>
      <c r="AK5" s="46">
        <f t="shared" si="1"/>
        <v>0</v>
      </c>
      <c r="AL5" s="46">
        <f t="shared" si="1"/>
        <v>0</v>
      </c>
    </row>
    <row r="6" spans="1:38" x14ac:dyDescent="0.35">
      <c r="A6" t="s">
        <v>150</v>
      </c>
      <c r="B6">
        <f>SUMIFS(Residential!M$7:M$7701,Residential!$E$7:$E$7701,"Lighting",Residential!$H$7:$H$7701,"Sum of TOTINVEST")</f>
        <v>5670571439</v>
      </c>
      <c r="C6">
        <f>SUMIFS(Residential!N$7:N$7701,Residential!$E$7:$E$7701,"Lighting",Residential!$H$7:$H$7701,"Sum of TOTINVEST")</f>
        <v>5261095781</v>
      </c>
      <c r="D6">
        <f>SUMIFS(Residential!O$7:O$7701,Residential!$E$7:$E$7701,"Lighting",Residential!$H$7:$H$7701,"Sum of TOTINVEST")</f>
        <v>5289787910</v>
      </c>
      <c r="E6">
        <f>SUMIFS(Residential!P$7:P$7701,Residential!$E$7:$E$7701,"Lighting",Residential!$H$7:$H$7701,"Sum of TOTINVEST")</f>
        <v>5402620127</v>
      </c>
      <c r="F6">
        <f>SUMIFS(Residential!Q$7:Q$7701,Residential!$E$7:$E$7701,"Lighting",Residential!$H$7:$H$7701,"Sum of TOTINVEST")</f>
        <v>5523361877</v>
      </c>
      <c r="G6">
        <f>SUMIFS(Residential!R$7:R$7701,Residential!$E$7:$E$7701,"Lighting",Residential!$H$7:$H$7701,"Sum of TOTINVEST")</f>
        <v>5609671925</v>
      </c>
      <c r="H6">
        <f>SUMIFS(Residential!S$7:S$7701,Residential!$E$7:$E$7701,"Lighting",Residential!$H$7:$H$7701,"Sum of TOTINVEST")</f>
        <v>8480695965</v>
      </c>
      <c r="I6">
        <f>SUMIFS(Residential!T$7:T$7701,Residential!$E$7:$E$7701,"Lighting",Residential!$H$7:$H$7701,"Sum of TOTINVEST")</f>
        <v>6999952890</v>
      </c>
      <c r="J6">
        <f>SUMIFS(Residential!U$7:U$7701,Residential!$E$7:$E$7701,"Lighting",Residential!$H$7:$H$7701,"Sum of TOTINVEST")</f>
        <v>6110959159</v>
      </c>
      <c r="K6">
        <f>SUMIFS(Residential!V$7:V$7701,Residential!$E$7:$E$7701,"Lighting",Residential!$H$7:$H$7701,"Sum of TOTINVEST")</f>
        <v>5977434522</v>
      </c>
      <c r="L6">
        <f>SUMIFS(Residential!W$7:W$7701,Residential!$E$7:$E$7701,"Lighting",Residential!$H$7:$H$7701,"Sum of TOTINVEST")</f>
        <v>5634359671</v>
      </c>
      <c r="M6">
        <f>SUMIFS(Residential!X$7:X$7701,Residential!$E$7:$E$7701,"Lighting",Residential!$H$7:$H$7701,"Sum of TOTINVEST")</f>
        <v>5164446592</v>
      </c>
      <c r="N6">
        <f>SUMIFS(Residential!Y$7:Y$7701,Residential!$E$7:$E$7701,"Lighting",Residential!$H$7:$H$7701,"Sum of TOTINVEST")</f>
        <v>4976765485</v>
      </c>
      <c r="O6">
        <f>SUMIFS(Residential!Z$7:Z$7701,Residential!$E$7:$E$7701,"Lighting",Residential!$H$7:$H$7701,"Sum of TOTINVEST")</f>
        <v>4832041671</v>
      </c>
      <c r="P6">
        <f>SUMIFS(Residential!AA$7:AA$7701,Residential!$E$7:$E$7701,"Lighting",Residential!$H$7:$H$7701,"Sum of TOTINVEST")</f>
        <v>4698228673</v>
      </c>
      <c r="Q6">
        <f>SUMIFS(Residential!AB$7:AB$7701,Residential!$E$7:$E$7701,"Lighting",Residential!$H$7:$H$7701,"Sum of TOTINVEST")</f>
        <v>4596312133</v>
      </c>
      <c r="R6">
        <f>SUMIFS(Residential!AC$7:AC$7701,Residential!$E$7:$E$7701,"Lighting",Residential!$H$7:$H$7701,"Sum of TOTINVEST")</f>
        <v>4682086921</v>
      </c>
      <c r="S6" s="46">
        <f>SUMIFS(Residential!AD$7:AD$7701,Residential!$E$7:$E$7701,"Lighting",Residential!$H$7:$H$7701,"Sum of TOTINVEST")</f>
        <v>4393928633</v>
      </c>
      <c r="T6" s="46">
        <f>SUMIFS(Residential!AE$7:AE$7701,Residential!$E$7:$E$7701,"Lighting",Residential!$H$7:$H$7701,"Sum of TOTINVEST")</f>
        <v>4046051104</v>
      </c>
      <c r="U6" s="46">
        <f>SUMIFS(Residential!AF$7:AF$7701,Residential!$E$7:$E$7701,"Lighting",Residential!$H$7:$H$7701,"Sum of TOTINVEST")</f>
        <v>3764411073</v>
      </c>
      <c r="V6" s="46">
        <f>SUMIFS(Residential!AG$7:AG$7701,Residential!$E$7:$E$7701,"Lighting",Residential!$H$7:$H$7701,"Sum of TOTINVEST")</f>
        <v>3551279782</v>
      </c>
      <c r="W6" s="46">
        <f>SUMIFS(Residential!AH$7:AH$7701,Residential!$E$7:$E$7701,"Lighting",Residential!$H$7:$H$7701,"Sum of TOTINVEST")</f>
        <v>3364620518</v>
      </c>
      <c r="X6" s="46">
        <f>SUMIFS(Residential!AI$7:AI$7701,Residential!$E$7:$E$7701,"Lighting",Residential!$H$7:$H$7701,"Sum of TOTINVEST")</f>
        <v>3199610381</v>
      </c>
      <c r="Y6" s="46">
        <f>SUMIFS(Residential!AJ$7:AJ$7701,Residential!$E$7:$E$7701,"Lighting",Residential!$H$7:$H$7701,"Sum of TOTINVEST")</f>
        <v>3067458200</v>
      </c>
      <c r="Z6" s="46">
        <f>SUMIFS(Residential!AK$7:AK$7701,Residential!$E$7:$E$7701,"Lighting",Residential!$H$7:$H$7701,"Sum of TOTINVEST")</f>
        <v>2952603573</v>
      </c>
      <c r="AA6" s="46">
        <f>SUMIFS(Residential!AL$7:AL$7701,Residential!$E$7:$E$7701,"Lighting",Residential!$H$7:$H$7701,"Sum of TOTINVEST")</f>
        <v>2833707354</v>
      </c>
      <c r="AB6" s="46">
        <f>SUMIFS(Residential!AM$7:AM$7701,Residential!$E$7:$E$7701,"Lighting",Residential!$H$7:$H$7701,"Sum of TOTINVEST")</f>
        <v>2716481490</v>
      </c>
      <c r="AC6" s="46">
        <f t="shared" si="1"/>
        <v>2386155230.1922607</v>
      </c>
      <c r="AD6" s="46">
        <f t="shared" si="1"/>
        <v>2201025979.1757813</v>
      </c>
      <c r="AE6" s="46">
        <f t="shared" si="1"/>
        <v>2015896728.1593018</v>
      </c>
      <c r="AF6" s="46">
        <f t="shared" si="1"/>
        <v>1830767477.1428223</v>
      </c>
      <c r="AG6" s="46">
        <f t="shared" si="1"/>
        <v>1645638226.1263428</v>
      </c>
      <c r="AH6" s="46">
        <f t="shared" si="1"/>
        <v>1460508975.1098633</v>
      </c>
      <c r="AI6" s="46">
        <f t="shared" si="1"/>
        <v>1275379724.0933838</v>
      </c>
      <c r="AJ6" s="46">
        <f t="shared" si="1"/>
        <v>1090250473.0769043</v>
      </c>
      <c r="AK6" s="46">
        <f t="shared" si="1"/>
        <v>905121222.0604248</v>
      </c>
      <c r="AL6" s="46">
        <f t="shared" si="1"/>
        <v>719991971.04394531</v>
      </c>
    </row>
    <row r="7" spans="1:38" x14ac:dyDescent="0.35">
      <c r="A7" t="s">
        <v>162</v>
      </c>
      <c r="B7">
        <f>SUM(SUMIFS(Residential!M$7:M$7701,Residential!$E$7:$E$7701,"Refrigeration",Residential!$H$7:$H$7701,"Sum of TOTINVEST"),SUMIFS(Residential!M$7:M$7701,Residential!$E$7:$E$7701,"Clothes Washing",Residential!$H$7:$H$7701,"Sum of TOTINVEST"),SUMIFS(Residential!M$7:M$7701,Residential!$E$7:$E$7701,"Clothes Drying",Residential!$H$7:$H$7701,"Sum of TOTINVEST"),SUMIFS(Residential!M$7:M$7701,Residential!$E$7:$E$7701,"Dish Washing",Residential!$H$7:$H$7701,"Sum of TOTINVEST"),SUMIFS(Residential!M$7:M$7701,Residential!$E$7:$E$7701,"Freezing",Residential!$H$7:$H$7701,"Sum of TOTINVEST"),SUMIFS(Residential!M$7:M$7701,Residential!$E$7:$E$7701,"Water Heating",Residential!$H$7:$H$7701,"Sum of TOTINVEST"))</f>
        <v>23388251953</v>
      </c>
      <c r="C7">
        <f>SUM(SUMIFS(Residential!N$7:N$7701,Residential!$E$7:$E$7701,"Refrigeration",Residential!$H$7:$H$7701,"Sum of TOTINVEST"),SUMIFS(Residential!N$7:N$7701,Residential!$E$7:$E$7701,"Clothes Washing",Residential!$H$7:$H$7701,"Sum of TOTINVEST"),SUMIFS(Residential!N$7:N$7701,Residential!$E$7:$E$7701,"Clothes Drying",Residential!$H$7:$H$7701,"Sum of TOTINVEST"),SUMIFS(Residential!N$7:N$7701,Residential!$E$7:$E$7701,"Dish Washing",Residential!$H$7:$H$7701,"Sum of TOTINVEST"),SUMIFS(Residential!N$7:N$7701,Residential!$E$7:$E$7701,"Freezing",Residential!$H$7:$H$7701,"Sum of TOTINVEST"),SUMIFS(Residential!N$7:N$7701,Residential!$E$7:$E$7701,"Water Heating",Residential!$H$7:$H$7701,"Sum of TOTINVEST"))</f>
        <v>25866249860</v>
      </c>
      <c r="D7">
        <f>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26850048637</v>
      </c>
      <c r="E7">
        <f>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27404889208</v>
      </c>
      <c r="F7">
        <f>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28206878048</v>
      </c>
      <c r="G7">
        <f>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28734740282</v>
      </c>
      <c r="H7">
        <f>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29972648917</v>
      </c>
      <c r="I7">
        <f>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30654580643</v>
      </c>
      <c r="J7">
        <f>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29965846526</v>
      </c>
      <c r="K7">
        <f>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29544036963</v>
      </c>
      <c r="L7">
        <f>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29353526476</v>
      </c>
      <c r="M7">
        <f>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29600031954</v>
      </c>
      <c r="N7">
        <f>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29760044901</v>
      </c>
      <c r="O7">
        <f>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29644143595</v>
      </c>
      <c r="P7">
        <f>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29166550413</v>
      </c>
      <c r="Q7">
        <f>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29656328481</v>
      </c>
      <c r="R7">
        <f>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29932972201</v>
      </c>
      <c r="S7" s="46">
        <f>SUM(SUMIFS(Residential!AD$7:AD$7701,Residential!$E$7:$E$7701,"Refrigeration",Residential!$H$7:$H$7701,"Sum of TOTINVEST"),SUMIFS(Residential!AD$7:AD$7701,Residential!$E$7:$E$7701,"Clothes Washing",Residential!$H$7:$H$7701,"Sum of TOTINVEST"),SUMIFS(Residential!AD$7:AD$7701,Residential!$E$7:$E$7701,"Clothes Drying",Residential!$H$7:$H$7701,"Sum of TOTINVEST"),SUMIFS(Residential!AD$7:AD$7701,Residential!$E$7:$E$7701,"Dish Washing",Residential!$H$7:$H$7701,"Sum of TOTINVEST"),SUMIFS(Residential!AD$7:AD$7701,Residential!$E$7:$E$7701,"Freezing",Residential!$H$7:$H$7701,"Sum of TOTINVEST"),SUMIFS(Residential!AD$7:AD$7701,Residential!$E$7:$E$7701,"Water Heating",Residential!$H$7:$H$7701,"Sum of TOTINVEST"))</f>
        <v>30418929754</v>
      </c>
      <c r="T7" s="46">
        <f>SUM(SUMIFS(Residential!AE$7:AE$7701,Residential!$E$7:$E$7701,"Refrigeration",Residential!$H$7:$H$7701,"Sum of TOTINVEST"),SUMIFS(Residential!AE$7:AE$7701,Residential!$E$7:$E$7701,"Clothes Washing",Residential!$H$7:$H$7701,"Sum of TOTINVEST"),SUMIFS(Residential!AE$7:AE$7701,Residential!$E$7:$E$7701,"Clothes Drying",Residential!$H$7:$H$7701,"Sum of TOTINVEST"),SUMIFS(Residential!AE$7:AE$7701,Residential!$E$7:$E$7701,"Dish Washing",Residential!$H$7:$H$7701,"Sum of TOTINVEST"),SUMIFS(Residential!AE$7:AE$7701,Residential!$E$7:$E$7701,"Freezing",Residential!$H$7:$H$7701,"Sum of TOTINVEST"),SUMIFS(Residential!AE$7:AE$7701,Residential!$E$7:$E$7701,"Water Heating",Residential!$H$7:$H$7701,"Sum of TOTINVEST"))</f>
        <v>30662279496</v>
      </c>
      <c r="U7" s="46">
        <f>SUM(SUMIFS(Residential!AF$7:AF$7701,Residential!$E$7:$E$7701,"Refrigeration",Residential!$H$7:$H$7701,"Sum of TOTINVEST"),SUMIFS(Residential!AF$7:AF$7701,Residential!$E$7:$E$7701,"Clothes Washing",Residential!$H$7:$H$7701,"Sum of TOTINVEST"),SUMIFS(Residential!AF$7:AF$7701,Residential!$E$7:$E$7701,"Clothes Drying",Residential!$H$7:$H$7701,"Sum of TOTINVEST"),SUMIFS(Residential!AF$7:AF$7701,Residential!$E$7:$E$7701,"Dish Washing",Residential!$H$7:$H$7701,"Sum of TOTINVEST"),SUMIFS(Residential!AF$7:AF$7701,Residential!$E$7:$E$7701,"Freezing",Residential!$H$7:$H$7701,"Sum of TOTINVEST"),SUMIFS(Residential!AF$7:AF$7701,Residential!$E$7:$E$7701,"Water Heating",Residential!$H$7:$H$7701,"Sum of TOTINVEST"))</f>
        <v>31087750437</v>
      </c>
      <c r="V7" s="46">
        <f>SUM(SUMIFS(Residential!AG$7:AG$7701,Residential!$E$7:$E$7701,"Refrigeration",Residential!$H$7:$H$7701,"Sum of TOTINVEST"),SUMIFS(Residential!AG$7:AG$7701,Residential!$E$7:$E$7701,"Clothes Washing",Residential!$H$7:$H$7701,"Sum of TOTINVEST"),SUMIFS(Residential!AG$7:AG$7701,Residential!$E$7:$E$7701,"Clothes Drying",Residential!$H$7:$H$7701,"Sum of TOTINVEST"),SUMIFS(Residential!AG$7:AG$7701,Residential!$E$7:$E$7701,"Dish Washing",Residential!$H$7:$H$7701,"Sum of TOTINVEST"),SUMIFS(Residential!AG$7:AG$7701,Residential!$E$7:$E$7701,"Freezing",Residential!$H$7:$H$7701,"Sum of TOTINVEST"),SUMIFS(Residential!AG$7:AG$7701,Residential!$E$7:$E$7701,"Water Heating",Residential!$H$7:$H$7701,"Sum of TOTINVEST"))</f>
        <v>31427978203</v>
      </c>
      <c r="W7" s="46">
        <f>SUM(SUMIFS(Residential!AH$7:AH$7701,Residential!$E$7:$E$7701,"Refrigeration",Residential!$H$7:$H$7701,"Sum of TOTINVEST"),SUMIFS(Residential!AH$7:AH$7701,Residential!$E$7:$E$7701,"Clothes Washing",Residential!$H$7:$H$7701,"Sum of TOTINVEST"),SUMIFS(Residential!AH$7:AH$7701,Residential!$E$7:$E$7701,"Clothes Drying",Residential!$H$7:$H$7701,"Sum of TOTINVEST"),SUMIFS(Residential!AH$7:AH$7701,Residential!$E$7:$E$7701,"Dish Washing",Residential!$H$7:$H$7701,"Sum of TOTINVEST"),SUMIFS(Residential!AH$7:AH$7701,Residential!$E$7:$E$7701,"Freezing",Residential!$H$7:$H$7701,"Sum of TOTINVEST"),SUMIFS(Residential!AH$7:AH$7701,Residential!$E$7:$E$7701,"Water Heating",Residential!$H$7:$H$7701,"Sum of TOTINVEST"))</f>
        <v>31651241136</v>
      </c>
      <c r="X7" s="46">
        <f>SUM(SUMIFS(Residential!AI$7:AI$7701,Residential!$E$7:$E$7701,"Refrigeration",Residential!$H$7:$H$7701,"Sum of TOTINVEST"),SUMIFS(Residential!AI$7:AI$7701,Residential!$E$7:$E$7701,"Clothes Washing",Residential!$H$7:$H$7701,"Sum of TOTINVEST"),SUMIFS(Residential!AI$7:AI$7701,Residential!$E$7:$E$7701,"Clothes Drying",Residential!$H$7:$H$7701,"Sum of TOTINVEST"),SUMIFS(Residential!AI$7:AI$7701,Residential!$E$7:$E$7701,"Dish Washing",Residential!$H$7:$H$7701,"Sum of TOTINVEST"),SUMIFS(Residential!AI$7:AI$7701,Residential!$E$7:$E$7701,"Freezing",Residential!$H$7:$H$7701,"Sum of TOTINVEST"),SUMIFS(Residential!AI$7:AI$7701,Residential!$E$7:$E$7701,"Water Heating",Residential!$H$7:$H$7701,"Sum of TOTINVEST"))</f>
        <v>31732693677</v>
      </c>
      <c r="Y7" s="46">
        <f>SUM(SUMIFS(Residential!AJ$7:AJ$7701,Residential!$E$7:$E$7701,"Refrigeration",Residential!$H$7:$H$7701,"Sum of TOTINVEST"),SUMIFS(Residential!AJ$7:AJ$7701,Residential!$E$7:$E$7701,"Clothes Washing",Residential!$H$7:$H$7701,"Sum of TOTINVEST"),SUMIFS(Residential!AJ$7:AJ$7701,Residential!$E$7:$E$7701,"Clothes Drying",Residential!$H$7:$H$7701,"Sum of TOTINVEST"),SUMIFS(Residential!AJ$7:AJ$7701,Residential!$E$7:$E$7701,"Dish Washing",Residential!$H$7:$H$7701,"Sum of TOTINVEST"),SUMIFS(Residential!AJ$7:AJ$7701,Residential!$E$7:$E$7701,"Freezing",Residential!$H$7:$H$7701,"Sum of TOTINVEST"),SUMIFS(Residential!AJ$7:AJ$7701,Residential!$E$7:$E$7701,"Water Heating",Residential!$H$7:$H$7701,"Sum of TOTINVEST"))</f>
        <v>32155918858</v>
      </c>
      <c r="Z7" s="46">
        <f>SUM(SUMIFS(Residential!AK$7:AK$7701,Residential!$E$7:$E$7701,"Refrigeration",Residential!$H$7:$H$7701,"Sum of TOTINVEST"),SUMIFS(Residential!AK$7:AK$7701,Residential!$E$7:$E$7701,"Clothes Washing",Residential!$H$7:$H$7701,"Sum of TOTINVEST"),SUMIFS(Residential!AK$7:AK$7701,Residential!$E$7:$E$7701,"Clothes Drying",Residential!$H$7:$H$7701,"Sum of TOTINVEST"),SUMIFS(Residential!AK$7:AK$7701,Residential!$E$7:$E$7701,"Dish Washing",Residential!$H$7:$H$7701,"Sum of TOTINVEST"),SUMIFS(Residential!AK$7:AK$7701,Residential!$E$7:$E$7701,"Freezing",Residential!$H$7:$H$7701,"Sum of TOTINVEST"),SUMIFS(Residential!AK$7:AK$7701,Residential!$E$7:$E$7701,"Water Heating",Residential!$H$7:$H$7701,"Sum of TOTINVEST"))</f>
        <v>32463001708</v>
      </c>
      <c r="AA7" s="46">
        <f>SUM(SUMIFS(Residential!AL$7:AL$7701,Residential!$E$7:$E$7701,"Refrigeration",Residential!$H$7:$H$7701,"Sum of TOTINVEST"),SUMIFS(Residential!AL$7:AL$7701,Residential!$E$7:$E$7701,"Clothes Washing",Residential!$H$7:$H$7701,"Sum of TOTINVEST"),SUMIFS(Residential!AL$7:AL$7701,Residential!$E$7:$E$7701,"Clothes Drying",Residential!$H$7:$H$7701,"Sum of TOTINVEST"),SUMIFS(Residential!AL$7:AL$7701,Residential!$E$7:$E$7701,"Dish Washing",Residential!$H$7:$H$7701,"Sum of TOTINVEST"),SUMIFS(Residential!AL$7:AL$7701,Residential!$E$7:$E$7701,"Freezing",Residential!$H$7:$H$7701,"Sum of TOTINVEST"),SUMIFS(Residential!AL$7:AL$7701,Residential!$E$7:$E$7701,"Water Heating",Residential!$H$7:$H$7701,"Sum of TOTINVEST"))</f>
        <v>32625443929</v>
      </c>
      <c r="AB7" s="46">
        <f>SUM(SUMIFS(Residential!AM$7:AM$7701,Residential!$E$7:$E$7701,"Refrigeration",Residential!$H$7:$H$7701,"Sum of TOTINVEST"),SUMIFS(Residential!AM$7:AM$7701,Residential!$E$7:$E$7701,"Clothes Washing",Residential!$H$7:$H$7701,"Sum of TOTINVEST"),SUMIFS(Residential!AM$7:AM$7701,Residential!$E$7:$E$7701,"Clothes Drying",Residential!$H$7:$H$7701,"Sum of TOTINVEST"),SUMIFS(Residential!AM$7:AM$7701,Residential!$E$7:$E$7701,"Dish Washing",Residential!$H$7:$H$7701,"Sum of TOTINVEST"),SUMIFS(Residential!AM$7:AM$7701,Residential!$E$7:$E$7701,"Freezing",Residential!$H$7:$H$7701,"Sum of TOTINVEST"),SUMIFS(Residential!AM$7:AM$7701,Residential!$E$7:$E$7701,"Water Heating",Residential!$H$7:$H$7701,"Sum of TOTINVEST"))</f>
        <v>32796459922</v>
      </c>
      <c r="AC7" s="46">
        <f t="shared" si="1"/>
        <v>33315982120.192383</v>
      </c>
      <c r="AD7" s="46">
        <f t="shared" si="1"/>
        <v>33616314200.934082</v>
      </c>
      <c r="AE7" s="46">
        <f t="shared" si="1"/>
        <v>33916646281.675903</v>
      </c>
      <c r="AF7" s="46">
        <f t="shared" si="1"/>
        <v>34216978362.417603</v>
      </c>
      <c r="AG7" s="46">
        <f t="shared" si="1"/>
        <v>34517310443.159424</v>
      </c>
      <c r="AH7" s="46">
        <f t="shared" si="1"/>
        <v>34817642523.901123</v>
      </c>
      <c r="AI7" s="46">
        <f t="shared" si="1"/>
        <v>35117974604.642944</v>
      </c>
      <c r="AJ7" s="46">
        <f t="shared" si="1"/>
        <v>35418306685.384644</v>
      </c>
      <c r="AK7" s="46">
        <f t="shared" si="1"/>
        <v>35718638766.126343</v>
      </c>
      <c r="AL7" s="46">
        <f t="shared" si="1"/>
        <v>36018970846.868164</v>
      </c>
    </row>
    <row r="8" spans="1:38" x14ac:dyDescent="0.35">
      <c r="A8" t="s">
        <v>163</v>
      </c>
      <c r="B8">
        <v>0</v>
      </c>
      <c r="C8">
        <v>0</v>
      </c>
      <c r="D8">
        <v>0</v>
      </c>
      <c r="E8">
        <v>0</v>
      </c>
      <c r="F8">
        <v>0</v>
      </c>
      <c r="G8">
        <v>0</v>
      </c>
      <c r="H8">
        <v>0</v>
      </c>
      <c r="I8">
        <v>0</v>
      </c>
      <c r="J8">
        <v>0</v>
      </c>
      <c r="K8">
        <v>0</v>
      </c>
      <c r="L8">
        <v>0</v>
      </c>
      <c r="M8">
        <v>0</v>
      </c>
      <c r="N8">
        <v>0</v>
      </c>
      <c r="O8">
        <v>0</v>
      </c>
      <c r="P8">
        <v>0</v>
      </c>
      <c r="Q8">
        <v>0</v>
      </c>
      <c r="R8">
        <v>0</v>
      </c>
      <c r="S8" s="46">
        <v>0</v>
      </c>
      <c r="T8" s="46">
        <v>0</v>
      </c>
      <c r="U8" s="46">
        <v>0</v>
      </c>
      <c r="V8" s="46">
        <v>0</v>
      </c>
      <c r="W8" s="46">
        <v>0</v>
      </c>
      <c r="X8" s="46">
        <v>0</v>
      </c>
      <c r="Y8" s="46">
        <v>0</v>
      </c>
      <c r="Z8" s="46">
        <v>0</v>
      </c>
      <c r="AA8" s="46">
        <v>0</v>
      </c>
      <c r="AB8" s="46">
        <v>0</v>
      </c>
      <c r="AC8" s="46">
        <f t="shared" si="1"/>
        <v>0</v>
      </c>
      <c r="AD8" s="46">
        <f t="shared" si="1"/>
        <v>0</v>
      </c>
      <c r="AE8" s="46">
        <f t="shared" si="1"/>
        <v>0</v>
      </c>
      <c r="AF8" s="46">
        <f t="shared" si="1"/>
        <v>0</v>
      </c>
      <c r="AG8" s="46">
        <f t="shared" si="1"/>
        <v>0</v>
      </c>
      <c r="AH8" s="46">
        <f t="shared" si="1"/>
        <v>0</v>
      </c>
      <c r="AI8" s="46">
        <f t="shared" si="1"/>
        <v>0</v>
      </c>
      <c r="AJ8" s="46">
        <f t="shared" si="1"/>
        <v>0</v>
      </c>
      <c r="AK8" s="46">
        <f t="shared" si="1"/>
        <v>0</v>
      </c>
      <c r="AL8" s="46">
        <f t="shared" si="1"/>
        <v>0</v>
      </c>
    </row>
    <row r="10" spans="1:38" x14ac:dyDescent="0.35">
      <c r="A10" s="40" t="s">
        <v>1079</v>
      </c>
    </row>
    <row r="11" spans="1:38" x14ac:dyDescent="0.35">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x14ac:dyDescent="0.35">
      <c r="A12" s="46" t="s">
        <v>104</v>
      </c>
      <c r="B12" s="46">
        <f>B3*About!$A$29</f>
        <v>7860648283.6179056</v>
      </c>
      <c r="C12" s="46">
        <f>C3*About!$A$29</f>
        <v>8171954710.9188042</v>
      </c>
      <c r="D12" s="46">
        <f>D3*About!$A$29</f>
        <v>8516579174.2138748</v>
      </c>
      <c r="E12" s="46">
        <f>E3*About!$A$29</f>
        <v>9162179783.5716019</v>
      </c>
      <c r="F12" s="46">
        <f>F3*About!$A$29</f>
        <v>9369880083.1872406</v>
      </c>
      <c r="G12" s="46">
        <f>G3*About!$A$29</f>
        <v>9567739315.8345337</v>
      </c>
      <c r="H12" s="46">
        <f>H3*About!$A$29</f>
        <v>9821791473.71521</v>
      </c>
      <c r="I12" s="46">
        <f>I3*About!$A$29</f>
        <v>9706809652.9435749</v>
      </c>
      <c r="J12" s="46">
        <f>J3*About!$A$29</f>
        <v>9672911670.0636272</v>
      </c>
      <c r="K12" s="46">
        <f>K3*About!$A$29</f>
        <v>9643839040.0877514</v>
      </c>
      <c r="L12" s="46">
        <f>L3*About!$A$29</f>
        <v>9660935532.2982273</v>
      </c>
      <c r="M12" s="46">
        <f>M3*About!$A$29</f>
        <v>9755441681.3389454</v>
      </c>
      <c r="N12" s="46">
        <f>N3*About!$A$29</f>
        <v>9828721475.9591999</v>
      </c>
      <c r="O12" s="46">
        <f>O3*About!$A$29</f>
        <v>9896093530.1173801</v>
      </c>
      <c r="P12" s="46">
        <f>P3*About!$A$29</f>
        <v>9941368005.3431549</v>
      </c>
      <c r="Q12" s="46">
        <f>Q3*About!$A$29</f>
        <v>10022471488.105236</v>
      </c>
      <c r="R12" s="46">
        <f>R3*About!$A$29</f>
        <v>10219984254.383226</v>
      </c>
      <c r="S12" s="46">
        <f>S3*About!$A$29</f>
        <v>10081591981.185137</v>
      </c>
      <c r="T12" s="46">
        <f>T3*About!$A$29</f>
        <v>10071836242.277664</v>
      </c>
      <c r="U12" s="46">
        <f>U3*About!$A$29</f>
        <v>10113720323.145145</v>
      </c>
      <c r="V12" s="46">
        <f>V3*About!$A$29</f>
        <v>10115250622.041609</v>
      </c>
      <c r="W12" s="46">
        <f>W3*About!$A$29</f>
        <v>10101984994.202866</v>
      </c>
      <c r="X12" s="46">
        <f>X3*About!$A$29</f>
        <v>10317151812.181656</v>
      </c>
      <c r="Y12" s="46">
        <f>Y3*About!$A$29</f>
        <v>10496502590.466444</v>
      </c>
      <c r="Z12" s="46">
        <f>Z3*About!$A$29</f>
        <v>10624108701.259613</v>
      </c>
      <c r="AA12" s="46">
        <f>AA3*About!$A$29</f>
        <v>10693761401.201004</v>
      </c>
      <c r="AB12" s="46">
        <f>AB3*About!$A$29</f>
        <v>10785423651.769125</v>
      </c>
      <c r="AC12" s="46">
        <f>AC3*About!$A$29</f>
        <v>10728123884.822063</v>
      </c>
      <c r="AD12" s="46">
        <f>AD3*About!$A$29</f>
        <v>10792744263.230021</v>
      </c>
      <c r="AE12" s="46">
        <f>AE3*About!$A$29</f>
        <v>10857364641.63798</v>
      </c>
      <c r="AF12" s="46">
        <f>AF3*About!$A$29</f>
        <v>10921985020.045961</v>
      </c>
      <c r="AG12" s="46">
        <f>AG3*About!$A$29</f>
        <v>10986605398.45392</v>
      </c>
      <c r="AH12" s="46">
        <f>AH3*About!$A$29</f>
        <v>11051225776.861877</v>
      </c>
      <c r="AI12" s="46">
        <f>AI3*About!$A$29</f>
        <v>11115846155.269861</v>
      </c>
      <c r="AJ12" s="46">
        <f>AJ3*About!$A$29</f>
        <v>11180466533.677818</v>
      </c>
      <c r="AK12" s="46">
        <f>AK3*About!$A$29</f>
        <v>11245086912.085777</v>
      </c>
      <c r="AL12" s="46">
        <f>AL3*About!$A$29</f>
        <v>11309707290.493759</v>
      </c>
    </row>
    <row r="13" spans="1:38" x14ac:dyDescent="0.35">
      <c r="A13" s="46" t="s">
        <v>161</v>
      </c>
      <c r="B13" s="46">
        <f>B4*About!$A$29</f>
        <v>8892709749.8881245</v>
      </c>
      <c r="C13" s="46">
        <f>C4*About!$A$29</f>
        <v>9510921829.9146767</v>
      </c>
      <c r="D13" s="46">
        <f>D4*About!$A$29</f>
        <v>10159511207.7892</v>
      </c>
      <c r="E13" s="46">
        <f>E4*About!$A$29</f>
        <v>10963049111.851372</v>
      </c>
      <c r="F13" s="46">
        <f>F4*About!$A$29</f>
        <v>11157859334.748158</v>
      </c>
      <c r="G13" s="46">
        <f>G4*About!$A$29</f>
        <v>11173927371.932323</v>
      </c>
      <c r="H13" s="46">
        <f>H4*About!$A$29</f>
        <v>11172949498.727434</v>
      </c>
      <c r="I13" s="46">
        <f>I4*About!$A$29</f>
        <v>11119429968.704281</v>
      </c>
      <c r="J13" s="46">
        <f>J4*About!$A$29</f>
        <v>11131669655.565773</v>
      </c>
      <c r="K13" s="46">
        <f>K4*About!$A$29</f>
        <v>11319555985.715534</v>
      </c>
      <c r="L13" s="46">
        <f>L4*About!$A$29</f>
        <v>11457457449.377155</v>
      </c>
      <c r="M13" s="46">
        <f>M4*About!$A$29</f>
        <v>11608738979.707602</v>
      </c>
      <c r="N13" s="46">
        <f>N4*About!$A$29</f>
        <v>11770959570.857281</v>
      </c>
      <c r="O13" s="46">
        <f>O4*About!$A$29</f>
        <v>11719263494.76273</v>
      </c>
      <c r="P13" s="46">
        <f>P4*About!$A$29</f>
        <v>11537660035.018538</v>
      </c>
      <c r="Q13" s="46">
        <f>Q4*About!$A$29</f>
        <v>11413125807.594269</v>
      </c>
      <c r="R13" s="46">
        <f>R4*About!$A$29</f>
        <v>11191852771.810247</v>
      </c>
      <c r="S13" s="46">
        <f>S4*About!$A$29</f>
        <v>10728885162.687283</v>
      </c>
      <c r="T13" s="46">
        <f>T4*About!$A$29</f>
        <v>11095883134.808062</v>
      </c>
      <c r="U13" s="46">
        <f>U4*About!$A$29</f>
        <v>11420153438.201246</v>
      </c>
      <c r="V13" s="46">
        <f>V4*About!$A$29</f>
        <v>11696338194.449284</v>
      </c>
      <c r="W13" s="46">
        <f>W4*About!$A$29</f>
        <v>11934532699.259451</v>
      </c>
      <c r="X13" s="46">
        <f>X4*About!$A$29</f>
        <v>12121387091.140289</v>
      </c>
      <c r="Y13" s="46">
        <f>Y4*About!$A$29</f>
        <v>12276063821.142717</v>
      </c>
      <c r="Z13" s="46">
        <f>Z4*About!$A$29</f>
        <v>12411892159.460535</v>
      </c>
      <c r="AA13" s="46">
        <f>AA4*About!$A$29</f>
        <v>12523620593.416658</v>
      </c>
      <c r="AB13" s="46">
        <f>AB4*About!$A$29</f>
        <v>12669538517.167974</v>
      </c>
      <c r="AC13" s="46">
        <f>AC4*About!$A$29</f>
        <v>12710488168.231215</v>
      </c>
      <c r="AD13" s="46">
        <f>AD4*About!$A$29</f>
        <v>12844723473.295496</v>
      </c>
      <c r="AE13" s="46">
        <f>AE4*About!$A$29</f>
        <v>12978958778.359777</v>
      </c>
      <c r="AF13" s="46">
        <f>AF4*About!$A$29</f>
        <v>13113194083.424059</v>
      </c>
      <c r="AG13" s="46">
        <f>AG4*About!$A$29</f>
        <v>13247429388.48834</v>
      </c>
      <c r="AH13" s="46">
        <f>AH4*About!$A$29</f>
        <v>13381664693.552622</v>
      </c>
      <c r="AI13" s="46">
        <f>AI4*About!$A$29</f>
        <v>13515899998.616903</v>
      </c>
      <c r="AJ13" s="46">
        <f>AJ4*About!$A$29</f>
        <v>13650135303.681185</v>
      </c>
      <c r="AK13" s="46">
        <f>AK4*About!$A$29</f>
        <v>13784370608.745466</v>
      </c>
      <c r="AL13" s="46">
        <f>AL4*About!$A$29</f>
        <v>13918605913.809748</v>
      </c>
    </row>
    <row r="14" spans="1:38" x14ac:dyDescent="0.35">
      <c r="A14" s="46" t="s">
        <v>1027</v>
      </c>
      <c r="B14" s="46">
        <f>B5*About!$A$29</f>
        <v>0</v>
      </c>
      <c r="C14" s="46">
        <f>C5*About!$A$29</f>
        <v>0</v>
      </c>
      <c r="D14" s="46">
        <f>D5*About!$A$29</f>
        <v>0</v>
      </c>
      <c r="E14" s="46">
        <f>E5*About!$A$29</f>
        <v>0</v>
      </c>
      <c r="F14" s="46">
        <f>F5*About!$A$29</f>
        <v>0</v>
      </c>
      <c r="G14" s="46">
        <f>G5*About!$A$29</f>
        <v>0</v>
      </c>
      <c r="H14" s="46">
        <f>H5*About!$A$29</f>
        <v>0</v>
      </c>
      <c r="I14" s="46">
        <f>I5*About!$A$29</f>
        <v>0</v>
      </c>
      <c r="J14" s="46">
        <f>J5*About!$A$29</f>
        <v>0</v>
      </c>
      <c r="K14" s="46">
        <f>K5*About!$A$29</f>
        <v>0</v>
      </c>
      <c r="L14" s="46">
        <f>L5*About!$A$29</f>
        <v>0</v>
      </c>
      <c r="M14" s="46">
        <f>M5*About!$A$29</f>
        <v>0</v>
      </c>
      <c r="N14" s="46">
        <f>N5*About!$A$29</f>
        <v>0</v>
      </c>
      <c r="O14" s="46">
        <f>O5*About!$A$29</f>
        <v>0</v>
      </c>
      <c r="P14" s="46">
        <f>P5*About!$A$29</f>
        <v>0</v>
      </c>
      <c r="Q14" s="46">
        <f>Q5*About!$A$29</f>
        <v>0</v>
      </c>
      <c r="R14" s="46">
        <f>R5*About!$A$29</f>
        <v>0</v>
      </c>
      <c r="S14" s="46">
        <f>S5*About!$A$29</f>
        <v>0</v>
      </c>
      <c r="T14" s="46">
        <f>T5*About!$A$29</f>
        <v>0</v>
      </c>
      <c r="U14" s="46">
        <f>U5*About!$A$29</f>
        <v>0</v>
      </c>
      <c r="V14" s="46">
        <f>V5*About!$A$29</f>
        <v>0</v>
      </c>
      <c r="W14" s="46">
        <f>W5*About!$A$29</f>
        <v>0</v>
      </c>
      <c r="X14" s="46">
        <f>X5*About!$A$29</f>
        <v>0</v>
      </c>
      <c r="Y14" s="46">
        <f>Y5*About!$A$29</f>
        <v>0</v>
      </c>
      <c r="Z14" s="46">
        <f>Z5*About!$A$29</f>
        <v>0</v>
      </c>
      <c r="AA14" s="46">
        <f>AA5*About!$A$29</f>
        <v>0</v>
      </c>
      <c r="AB14" s="46">
        <f>AB5*About!$A$29</f>
        <v>0</v>
      </c>
      <c r="AC14" s="46">
        <f>AC5*About!$A$29</f>
        <v>0</v>
      </c>
      <c r="AD14" s="46">
        <f>AD5*About!$A$29</f>
        <v>0</v>
      </c>
      <c r="AE14" s="46">
        <f>AE5*About!$A$29</f>
        <v>0</v>
      </c>
      <c r="AF14" s="46">
        <f>AF5*About!$A$29</f>
        <v>0</v>
      </c>
      <c r="AG14" s="46">
        <f>AG5*About!$A$29</f>
        <v>0</v>
      </c>
      <c r="AH14" s="46">
        <f>AH5*About!$A$29</f>
        <v>0</v>
      </c>
      <c r="AI14" s="46">
        <f>AI5*About!$A$29</f>
        <v>0</v>
      </c>
      <c r="AJ14" s="46">
        <f>AJ5*About!$A$29</f>
        <v>0</v>
      </c>
      <c r="AK14" s="46">
        <f>AK5*About!$A$29</f>
        <v>0</v>
      </c>
      <c r="AL14" s="46">
        <f>AL5*About!$A$29</f>
        <v>0</v>
      </c>
    </row>
    <row r="15" spans="1:38" x14ac:dyDescent="0.35">
      <c r="A15" s="46" t="s">
        <v>150</v>
      </c>
      <c r="B15" s="46">
        <f>B6*About!$A$29</f>
        <v>4610638673.4652309</v>
      </c>
      <c r="C15" s="46">
        <f>C6*About!$A$29</f>
        <v>4277701451.0130329</v>
      </c>
      <c r="D15" s="46">
        <f>D6*About!$A$29</f>
        <v>4301030500.1246662</v>
      </c>
      <c r="E15" s="46">
        <f>E6*About!$A$29</f>
        <v>4392772327.0127096</v>
      </c>
      <c r="F15" s="46">
        <f>F6*About!$A$29</f>
        <v>4490945251.5654497</v>
      </c>
      <c r="G15" s="46">
        <f>G6*About!$A$29</f>
        <v>4561122384.4167404</v>
      </c>
      <c r="H15" s="46">
        <f>H6*About!$A$29</f>
        <v>6895499900.6281872</v>
      </c>
      <c r="I15" s="46">
        <f>I6*About!$A$29</f>
        <v>5691534592.9863186</v>
      </c>
      <c r="J15" s="46">
        <f>J6*About!$A$29</f>
        <v>4968709932.242856</v>
      </c>
      <c r="K15" s="46">
        <f>K6*About!$A$29</f>
        <v>4860143474.3761024</v>
      </c>
      <c r="L15" s="46">
        <f>L6*About!$A$29</f>
        <v>4581195542.4207878</v>
      </c>
      <c r="M15" s="46">
        <f>M6*About!$A$29</f>
        <v>4199117750.3479314</v>
      </c>
      <c r="N15" s="46">
        <f>N6*About!$A$29</f>
        <v>4046517650.0720472</v>
      </c>
      <c r="O15" s="46">
        <f>O6*About!$A$29</f>
        <v>3928845344.7360153</v>
      </c>
      <c r="P15" s="46">
        <f>P6*About!$A$29</f>
        <v>3820044425.7760863</v>
      </c>
      <c r="Q15" s="46">
        <f>Q6*About!$A$29</f>
        <v>3737177937.6549826</v>
      </c>
      <c r="R15" s="46">
        <f>R6*About!$A$29</f>
        <v>3806919860.3192744</v>
      </c>
      <c r="S15" s="46">
        <f>S6*About!$A$29</f>
        <v>3572623588.5899777</v>
      </c>
      <c r="T15" s="46">
        <f>T6*About!$A$29</f>
        <v>3289770686.3576455</v>
      </c>
      <c r="U15" s="46">
        <f>U6*About!$A$29</f>
        <v>3060774291.0395851</v>
      </c>
      <c r="V15" s="46">
        <f>V6*About!$A$29</f>
        <v>2887481108.2658463</v>
      </c>
      <c r="W15" s="46">
        <f>W6*About!$A$29</f>
        <v>2735711849.9791141</v>
      </c>
      <c r="X15" s="46">
        <f>X6*About!$A$29</f>
        <v>2601545103.7613535</v>
      </c>
      <c r="Y15" s="46">
        <f>Y6*About!$A$29</f>
        <v>2494094564.9477859</v>
      </c>
      <c r="Z15" s="46">
        <f>Z6*About!$A$29</f>
        <v>2400708353.2107177</v>
      </c>
      <c r="AA15" s="46">
        <f>AA6*About!$A$29</f>
        <v>2304035996.4037886</v>
      </c>
      <c r="AB15" s="46">
        <f>AB6*About!$A$29</f>
        <v>2208721774.9178338</v>
      </c>
      <c r="AC15" s="46">
        <f>AC6*About!$A$29</f>
        <v>1940139490.9779863</v>
      </c>
      <c r="AD15" s="46">
        <f>AD6*About!$A$29</f>
        <v>1789614258.4668944</v>
      </c>
      <c r="AE15" s="46">
        <f>AE6*About!$A$29</f>
        <v>1639089025.9558022</v>
      </c>
      <c r="AF15" s="46">
        <f>AF6*About!$A$29</f>
        <v>1488563793.4447103</v>
      </c>
      <c r="AG15" s="46">
        <f>AG6*About!$A$29</f>
        <v>1338038560.9336183</v>
      </c>
      <c r="AH15" s="46">
        <f>AH6*About!$A$29</f>
        <v>1187513328.4225261</v>
      </c>
      <c r="AI15" s="46">
        <f>AI6*About!$A$29</f>
        <v>1036988095.9114342</v>
      </c>
      <c r="AJ15" s="46">
        <f>AJ6*About!$A$29</f>
        <v>886462863.40034211</v>
      </c>
      <c r="AK15" s="46">
        <f>AK6*About!$A$29</f>
        <v>735937630.88925004</v>
      </c>
      <c r="AL15" s="46">
        <f>AL6*About!$A$29</f>
        <v>585412398.37815809</v>
      </c>
    </row>
    <row r="16" spans="1:38" x14ac:dyDescent="0.35">
      <c r="A16" s="46" t="s">
        <v>162</v>
      </c>
      <c r="B16" s="46">
        <f>B7*About!$A$29</f>
        <v>19016562990.037399</v>
      </c>
      <c r="C16" s="46">
        <f>C7*About!$A$29</f>
        <v>21031378093.891361</v>
      </c>
      <c r="D16" s="46">
        <f>D7*About!$A$29</f>
        <v>21831287016.111713</v>
      </c>
      <c r="E16" s="46">
        <f>E7*About!$A$29</f>
        <v>22282417809.856068</v>
      </c>
      <c r="F16" s="46">
        <f>F7*About!$A$29</f>
        <v>22934500373.521572</v>
      </c>
      <c r="G16" s="46">
        <f>G7*About!$A$29</f>
        <v>23363695571.31126</v>
      </c>
      <c r="H16" s="46">
        <f>H7*About!$A$29</f>
        <v>24370216605.063385</v>
      </c>
      <c r="I16" s="46">
        <f>I7*About!$A$29</f>
        <v>24924682909.276451</v>
      </c>
      <c r="J16" s="46">
        <f>J7*About!$A$29</f>
        <v>24364685704.455921</v>
      </c>
      <c r="K16" s="46">
        <f>K7*About!$A$29</f>
        <v>24021720007.801506</v>
      </c>
      <c r="L16" s="46">
        <f>L7*About!$A$29</f>
        <v>23866819390.022179</v>
      </c>
      <c r="M16" s="46">
        <f>M7*About!$A$29</f>
        <v>24067248518.252731</v>
      </c>
      <c r="N16" s="46">
        <f>N7*About!$A$29</f>
        <v>24197352140.018131</v>
      </c>
      <c r="O16" s="46">
        <f>O7*About!$A$29</f>
        <v>24103114892.59127</v>
      </c>
      <c r="P16" s="46">
        <f>P7*About!$A$29</f>
        <v>23714792548.220837</v>
      </c>
      <c r="Q16" s="46">
        <f>Q7*About!$A$29</f>
        <v>24113022202.150406</v>
      </c>
      <c r="R16" s="46">
        <f>R7*About!$A$29</f>
        <v>24337956187.715046</v>
      </c>
      <c r="S16" s="46">
        <f>S7*About!$A$29</f>
        <v>24733079450.269245</v>
      </c>
      <c r="T16" s="46">
        <f>T7*About!$A$29</f>
        <v>24930942706.858574</v>
      </c>
      <c r="U16" s="46">
        <f>U7*About!$A$29</f>
        <v>25276885403.4832</v>
      </c>
      <c r="V16" s="46">
        <f>V7*About!$A$29</f>
        <v>25553518422.321053</v>
      </c>
      <c r="W16" s="46">
        <f>W7*About!$A$29</f>
        <v>25735049459.239372</v>
      </c>
      <c r="X16" s="46">
        <f>X7*About!$A$29</f>
        <v>25801277041.349308</v>
      </c>
      <c r="Y16" s="46">
        <f>Y7*About!$A$29</f>
        <v>26145393751.295391</v>
      </c>
      <c r="Z16" s="46">
        <f>Z7*About!$A$29</f>
        <v>26395077240.763538</v>
      </c>
      <c r="AA16" s="46">
        <f>AA7*About!$A$29</f>
        <v>26527156061.108715</v>
      </c>
      <c r="AB16" s="46">
        <f>AB7*About!$A$29</f>
        <v>26666206059.788551</v>
      </c>
      <c r="AC16" s="46">
        <f>AC7*About!$A$29</f>
        <v>27088620125.897537</v>
      </c>
      <c r="AD16" s="46">
        <f>AD7*About!$A$29</f>
        <v>27332814687.459072</v>
      </c>
      <c r="AE16" s="46">
        <f>AE7*About!$A$29</f>
        <v>27577009249.020702</v>
      </c>
      <c r="AF16" s="46">
        <f>AF7*About!$A$29</f>
        <v>27821203810.582237</v>
      </c>
      <c r="AG16" s="46">
        <f>AG7*About!$A$29</f>
        <v>28065398372.143871</v>
      </c>
      <c r="AH16" s="46">
        <f>AH7*About!$A$29</f>
        <v>28309592933.705402</v>
      </c>
      <c r="AI16" s="46">
        <f>AI7*About!$A$29</f>
        <v>28553787495.267036</v>
      </c>
      <c r="AJ16" s="46">
        <f>AJ7*About!$A$29</f>
        <v>28797982056.828571</v>
      </c>
      <c r="AK16" s="46">
        <f>AK7*About!$A$29</f>
        <v>29042176618.390106</v>
      </c>
      <c r="AL16" s="46">
        <f>AL7*About!$A$29</f>
        <v>29286371179.951736</v>
      </c>
    </row>
    <row r="17" spans="1:38" x14ac:dyDescent="0.35">
      <c r="A17" s="46" t="s">
        <v>163</v>
      </c>
      <c r="B17" s="46">
        <f>B8*About!$A$29</f>
        <v>0</v>
      </c>
      <c r="C17" s="46">
        <f>C8*About!$A$29</f>
        <v>0</v>
      </c>
      <c r="D17" s="46">
        <f>D8*About!$A$29</f>
        <v>0</v>
      </c>
      <c r="E17" s="46">
        <f>E8*About!$A$29</f>
        <v>0</v>
      </c>
      <c r="F17" s="46">
        <f>F8*About!$A$29</f>
        <v>0</v>
      </c>
      <c r="G17" s="46">
        <f>G8*About!$A$29</f>
        <v>0</v>
      </c>
      <c r="H17" s="46">
        <f>H8*About!$A$29</f>
        <v>0</v>
      </c>
      <c r="I17" s="46">
        <f>I8*About!$A$29</f>
        <v>0</v>
      </c>
      <c r="J17" s="46">
        <f>J8*About!$A$29</f>
        <v>0</v>
      </c>
      <c r="K17" s="46">
        <f>K8*About!$A$29</f>
        <v>0</v>
      </c>
      <c r="L17" s="46">
        <f>L8*About!$A$29</f>
        <v>0</v>
      </c>
      <c r="M17" s="46">
        <f>M8*About!$A$29</f>
        <v>0</v>
      </c>
      <c r="N17" s="46">
        <f>N8*About!$A$29</f>
        <v>0</v>
      </c>
      <c r="O17" s="46">
        <f>O8*About!$A$29</f>
        <v>0</v>
      </c>
      <c r="P17" s="46">
        <f>P8*About!$A$29</f>
        <v>0</v>
      </c>
      <c r="Q17" s="46">
        <f>Q8*About!$A$29</f>
        <v>0</v>
      </c>
      <c r="R17" s="46">
        <f>R8*About!$A$29</f>
        <v>0</v>
      </c>
      <c r="S17" s="46">
        <f>S8*About!$A$29</f>
        <v>0</v>
      </c>
      <c r="T17" s="46">
        <f>T8*About!$A$29</f>
        <v>0</v>
      </c>
      <c r="U17" s="46">
        <f>U8*About!$A$29</f>
        <v>0</v>
      </c>
      <c r="V17" s="46">
        <f>V8*About!$A$29</f>
        <v>0</v>
      </c>
      <c r="W17" s="46">
        <f>W8*About!$A$29</f>
        <v>0</v>
      </c>
      <c r="X17" s="46">
        <f>X8*About!$A$29</f>
        <v>0</v>
      </c>
      <c r="Y17" s="46">
        <f>Y8*About!$A$29</f>
        <v>0</v>
      </c>
      <c r="Z17" s="46">
        <f>Z8*About!$A$29</f>
        <v>0</v>
      </c>
      <c r="AA17" s="46">
        <f>AA8*About!$A$29</f>
        <v>0</v>
      </c>
      <c r="AB17" s="46">
        <f>AB8*About!$A$29</f>
        <v>0</v>
      </c>
      <c r="AC17" s="46">
        <f>AC8*About!$A$29</f>
        <v>0</v>
      </c>
      <c r="AD17" s="46">
        <f>AD8*About!$A$29</f>
        <v>0</v>
      </c>
      <c r="AE17" s="46">
        <f>AE8*About!$A$29</f>
        <v>0</v>
      </c>
      <c r="AF17" s="46">
        <f>AF8*About!$A$29</f>
        <v>0</v>
      </c>
      <c r="AG17" s="46">
        <f>AG8*About!$A$29</f>
        <v>0</v>
      </c>
      <c r="AH17" s="46">
        <f>AH8*About!$A$29</f>
        <v>0</v>
      </c>
      <c r="AI17" s="46">
        <f>AI8*About!$A$29</f>
        <v>0</v>
      </c>
      <c r="AJ17" s="46">
        <f>AJ8*About!$A$29</f>
        <v>0</v>
      </c>
      <c r="AK17" s="46">
        <f>AK8*About!$A$29</f>
        <v>0</v>
      </c>
      <c r="AL17" s="46">
        <f>AL8*About!$A$29</f>
        <v>0</v>
      </c>
    </row>
    <row r="19" spans="1:38" x14ac:dyDescent="0.35">
      <c r="A19" s="40" t="s">
        <v>1080</v>
      </c>
    </row>
    <row r="20" spans="1:38" x14ac:dyDescent="0.35">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x14ac:dyDescent="0.35">
      <c r="A21" s="46" t="s">
        <v>104</v>
      </c>
      <c r="B21" s="46">
        <f>B3*About!$A$30</f>
        <v>1807072569.3820934</v>
      </c>
      <c r="C21" s="46">
        <f>C3*About!$A$30</f>
        <v>1878638334.0811949</v>
      </c>
      <c r="D21" s="46">
        <f>D3*About!$A$30</f>
        <v>1957863531.7861247</v>
      </c>
      <c r="E21" s="46">
        <f>E3*About!$A$30</f>
        <v>2106279681.4283979</v>
      </c>
      <c r="F21" s="46">
        <f>F3*About!$A$30</f>
        <v>2154027589.812758</v>
      </c>
      <c r="G21" s="46">
        <f>G3*About!$A$30</f>
        <v>2199513150.1654658</v>
      </c>
      <c r="H21" s="46">
        <f>H3*About!$A$30</f>
        <v>2257916817.2847891</v>
      </c>
      <c r="I21" s="46">
        <f>I3*About!$A$30</f>
        <v>2231483820.0564237</v>
      </c>
      <c r="J21" s="46">
        <f>J3*About!$A$30</f>
        <v>2223691063.9363718</v>
      </c>
      <c r="K21" s="46">
        <f>K3*About!$A$30</f>
        <v>2217007600.9122481</v>
      </c>
      <c r="L21" s="46">
        <f>L3*About!$A$30</f>
        <v>2220937887.7017727</v>
      </c>
      <c r="M21" s="46">
        <f>M3*About!$A$30</f>
        <v>2242663763.6610541</v>
      </c>
      <c r="N21" s="46">
        <f>N3*About!$A$30</f>
        <v>2259509945.0407996</v>
      </c>
      <c r="O21" s="46">
        <f>O3*About!$A$30</f>
        <v>2274998004.8826194</v>
      </c>
      <c r="P21" s="46">
        <f>P3*About!$A$30</f>
        <v>2285406085.6568446</v>
      </c>
      <c r="Q21" s="46">
        <f>Q3*About!$A$30</f>
        <v>2304050842.8947625</v>
      </c>
      <c r="R21" s="46">
        <f>R3*About!$A$30</f>
        <v>2349456754.6167731</v>
      </c>
      <c r="S21" s="46">
        <f>S3*About!$A$30</f>
        <v>2317641963.8148627</v>
      </c>
      <c r="T21" s="46">
        <f>T3*About!$A$30</f>
        <v>2315399231.7223344</v>
      </c>
      <c r="U21" s="46">
        <f>U3*About!$A$30</f>
        <v>2325027899.8548532</v>
      </c>
      <c r="V21" s="46">
        <f>V3*About!$A$30</f>
        <v>2325379697.9583907</v>
      </c>
      <c r="W21" s="46">
        <f>W3*About!$A$30</f>
        <v>2322330082.7971344</v>
      </c>
      <c r="X21" s="46">
        <f>X3*About!$A$30</f>
        <v>2371794457.8183436</v>
      </c>
      <c r="Y21" s="46">
        <f>Y3*About!$A$30</f>
        <v>2413025137.5335546</v>
      </c>
      <c r="Z21" s="46">
        <f>Z3*About!$A$30</f>
        <v>2442360313.740387</v>
      </c>
      <c r="AA21" s="46">
        <f>AA3*About!$A$30</f>
        <v>2458372667.798996</v>
      </c>
      <c r="AB21" s="46">
        <f>AB3*About!$A$30</f>
        <v>2479444764.230875</v>
      </c>
      <c r="AC21" s="46">
        <f>AC3*About!$A$30</f>
        <v>2466272207.2933235</v>
      </c>
      <c r="AD21" s="46">
        <f>AD3*About!$A$30</f>
        <v>2481127688.5501909</v>
      </c>
      <c r="AE21" s="46">
        <f>AE3*About!$A$30</f>
        <v>2495983169.8070583</v>
      </c>
      <c r="AF21" s="46">
        <f>AF3*About!$A$30</f>
        <v>2510838651.0639315</v>
      </c>
      <c r="AG21" s="46">
        <f>AG3*About!$A$30</f>
        <v>2525694132.3207989</v>
      </c>
      <c r="AH21" s="46">
        <f>AH3*About!$A$30</f>
        <v>2540549613.5776658</v>
      </c>
      <c r="AI21" s="46">
        <f>AI3*About!$A$30</f>
        <v>2555405094.8345389</v>
      </c>
      <c r="AJ21" s="46">
        <f>AJ3*About!$A$30</f>
        <v>2570260576.0914063</v>
      </c>
      <c r="AK21" s="46">
        <f>AK3*About!$A$30</f>
        <v>2585116057.3482738</v>
      </c>
      <c r="AL21" s="46">
        <f>AL3*About!$A$30</f>
        <v>2599971538.6051469</v>
      </c>
    </row>
    <row r="22" spans="1:38" x14ac:dyDescent="0.35">
      <c r="A22" s="46" t="s">
        <v>161</v>
      </c>
      <c r="B22" s="46">
        <f>B4*About!$A$30</f>
        <v>2044331622.1118755</v>
      </c>
      <c r="C22" s="46">
        <f>C4*About!$A$30</f>
        <v>2186451464.0853233</v>
      </c>
      <c r="D22" s="46">
        <f>D4*About!$A$30</f>
        <v>2335554697.2107987</v>
      </c>
      <c r="E22" s="46">
        <f>E4*About!$A$30</f>
        <v>2520278813.1486278</v>
      </c>
      <c r="F22" s="46">
        <f>F4*About!$A$30</f>
        <v>2565063441.2518415</v>
      </c>
      <c r="G22" s="46">
        <f>G4*About!$A$30</f>
        <v>2568757298.0676756</v>
      </c>
      <c r="H22" s="46">
        <f>H4*About!$A$30</f>
        <v>2568532496.2725654</v>
      </c>
      <c r="I22" s="46">
        <f>I4*About!$A$30</f>
        <v>2556228972.2957177</v>
      </c>
      <c r="J22" s="46">
        <f>J4*About!$A$30</f>
        <v>2559042735.4342265</v>
      </c>
      <c r="K22" s="46">
        <f>K4*About!$A$30</f>
        <v>2602235640.2844653</v>
      </c>
      <c r="L22" s="46">
        <f>L4*About!$A$30</f>
        <v>2633937599.6228447</v>
      </c>
      <c r="M22" s="46">
        <f>M4*About!$A$30</f>
        <v>2668715482.2923985</v>
      </c>
      <c r="N22" s="46">
        <f>N4*About!$A$30</f>
        <v>2706008129.1427183</v>
      </c>
      <c r="O22" s="46">
        <f>O4*About!$A$30</f>
        <v>2694123796.2372704</v>
      </c>
      <c r="P22" s="46">
        <f>P4*About!$A$30</f>
        <v>2652375250.981462</v>
      </c>
      <c r="Q22" s="46">
        <f>Q4*About!$A$30</f>
        <v>2623746265.4057312</v>
      </c>
      <c r="R22" s="46">
        <f>R4*About!$A$30</f>
        <v>2572878141.1897516</v>
      </c>
      <c r="S22" s="46">
        <f>S4*About!$A$30</f>
        <v>2466447216.3127174</v>
      </c>
      <c r="T22" s="46">
        <f>T4*About!$A$30</f>
        <v>2550815826.191937</v>
      </c>
      <c r="U22" s="46">
        <f>U4*About!$A$30</f>
        <v>2625361836.7987533</v>
      </c>
      <c r="V22" s="46">
        <f>V4*About!$A$30</f>
        <v>2688853533.5507164</v>
      </c>
      <c r="W22" s="46">
        <f>W4*About!$A$30</f>
        <v>2743611708.7405486</v>
      </c>
      <c r="X22" s="46">
        <f>X4*About!$A$30</f>
        <v>2786567382.8597102</v>
      </c>
      <c r="Y22" s="46">
        <f>Y4*About!$A$30</f>
        <v>2822125782.8572817</v>
      </c>
      <c r="Z22" s="46">
        <f>Z4*About!$A$30</f>
        <v>2853351154.539464</v>
      </c>
      <c r="AA22" s="46">
        <f>AA4*About!$A$30</f>
        <v>2879036235.5833402</v>
      </c>
      <c r="AB22" s="46">
        <f>AB4*About!$A$30</f>
        <v>2912581086.8320246</v>
      </c>
      <c r="AC22" s="46">
        <f>AC4*About!$A$30</f>
        <v>2921994940.3072357</v>
      </c>
      <c r="AD22" s="46">
        <f>AD4*About!$A$30</f>
        <v>2952854091.9792218</v>
      </c>
      <c r="AE22" s="46">
        <f>AE4*About!$A$30</f>
        <v>2983713243.6512074</v>
      </c>
      <c r="AF22" s="46">
        <f>AF4*About!$A$30</f>
        <v>3014572395.3231936</v>
      </c>
      <c r="AG22" s="46">
        <f>AG4*About!$A$30</f>
        <v>3045431546.9951792</v>
      </c>
      <c r="AH22" s="46">
        <f>AH4*About!$A$30</f>
        <v>3076290698.6671648</v>
      </c>
      <c r="AI22" s="46">
        <f>AI4*About!$A$30</f>
        <v>3107149850.3391509</v>
      </c>
      <c r="AJ22" s="46">
        <f>AJ4*About!$A$30</f>
        <v>3138009002.0111365</v>
      </c>
      <c r="AK22" s="46">
        <f>AK4*About!$A$30</f>
        <v>3168868153.6831222</v>
      </c>
      <c r="AL22" s="46">
        <f>AL4*About!$A$30</f>
        <v>3199727305.3551083</v>
      </c>
    </row>
    <row r="23" spans="1:38" x14ac:dyDescent="0.35">
      <c r="A23" s="46" t="s">
        <v>1027</v>
      </c>
      <c r="B23" s="46">
        <f>B5*About!$A$30</f>
        <v>0</v>
      </c>
      <c r="C23" s="46">
        <f>C5*About!$A$30</f>
        <v>0</v>
      </c>
      <c r="D23" s="46">
        <f>D5*About!$A$30</f>
        <v>0</v>
      </c>
      <c r="E23" s="46">
        <f>E5*About!$A$30</f>
        <v>0</v>
      </c>
      <c r="F23" s="46">
        <f>F5*About!$A$30</f>
        <v>0</v>
      </c>
      <c r="G23" s="46">
        <f>G5*About!$A$30</f>
        <v>0</v>
      </c>
      <c r="H23" s="46">
        <f>H5*About!$A$30</f>
        <v>0</v>
      </c>
      <c r="I23" s="46">
        <f>I5*About!$A$30</f>
        <v>0</v>
      </c>
      <c r="J23" s="46">
        <f>J5*About!$A$30</f>
        <v>0</v>
      </c>
      <c r="K23" s="46">
        <f>K5*About!$A$30</f>
        <v>0</v>
      </c>
      <c r="L23" s="46">
        <f>L5*About!$A$30</f>
        <v>0</v>
      </c>
      <c r="M23" s="46">
        <f>M5*About!$A$30</f>
        <v>0</v>
      </c>
      <c r="N23" s="46">
        <f>N5*About!$A$30</f>
        <v>0</v>
      </c>
      <c r="O23" s="46">
        <f>O5*About!$A$30</f>
        <v>0</v>
      </c>
      <c r="P23" s="46">
        <f>P5*About!$A$30</f>
        <v>0</v>
      </c>
      <c r="Q23" s="46">
        <f>Q5*About!$A$30</f>
        <v>0</v>
      </c>
      <c r="R23" s="46">
        <f>R5*About!$A$30</f>
        <v>0</v>
      </c>
      <c r="S23" s="46">
        <f>S5*About!$A$30</f>
        <v>0</v>
      </c>
      <c r="T23" s="46">
        <f>T5*About!$A$30</f>
        <v>0</v>
      </c>
      <c r="U23" s="46">
        <f>U5*About!$A$30</f>
        <v>0</v>
      </c>
      <c r="V23" s="46">
        <f>V5*About!$A$30</f>
        <v>0</v>
      </c>
      <c r="W23" s="46">
        <f>W5*About!$A$30</f>
        <v>0</v>
      </c>
      <c r="X23" s="46">
        <f>X5*About!$A$30</f>
        <v>0</v>
      </c>
      <c r="Y23" s="46">
        <f>Y5*About!$A$30</f>
        <v>0</v>
      </c>
      <c r="Z23" s="46">
        <f>Z5*About!$A$30</f>
        <v>0</v>
      </c>
      <c r="AA23" s="46">
        <f>AA5*About!$A$30</f>
        <v>0</v>
      </c>
      <c r="AB23" s="46">
        <f>AB5*About!$A$30</f>
        <v>0</v>
      </c>
      <c r="AC23" s="46">
        <f>AC5*About!$A$30</f>
        <v>0</v>
      </c>
      <c r="AD23" s="46">
        <f>AD5*About!$A$30</f>
        <v>0</v>
      </c>
      <c r="AE23" s="46">
        <f>AE5*About!$A$30</f>
        <v>0</v>
      </c>
      <c r="AF23" s="46">
        <f>AF5*About!$A$30</f>
        <v>0</v>
      </c>
      <c r="AG23" s="46">
        <f>AG5*About!$A$30</f>
        <v>0</v>
      </c>
      <c r="AH23" s="46">
        <f>AH5*About!$A$30</f>
        <v>0</v>
      </c>
      <c r="AI23" s="46">
        <f>AI5*About!$A$30</f>
        <v>0</v>
      </c>
      <c r="AJ23" s="46">
        <f>AJ5*About!$A$30</f>
        <v>0</v>
      </c>
      <c r="AK23" s="46">
        <f>AK5*About!$A$30</f>
        <v>0</v>
      </c>
      <c r="AL23" s="46">
        <f>AL5*About!$A$30</f>
        <v>0</v>
      </c>
    </row>
    <row r="24" spans="1:38" x14ac:dyDescent="0.35">
      <c r="A24" s="46" t="s">
        <v>150</v>
      </c>
      <c r="B24" s="46">
        <f>B6*About!$A$30</f>
        <v>1059932765.5347688</v>
      </c>
      <c r="C24" s="46">
        <f>C6*About!$A$30</f>
        <v>983394329.98696673</v>
      </c>
      <c r="D24" s="46">
        <f>D6*About!$A$30</f>
        <v>988757409.87533391</v>
      </c>
      <c r="E24" s="46">
        <f>E6*About!$A$30</f>
        <v>1009847799.9872905</v>
      </c>
      <c r="F24" s="46">
        <f>F6*About!$A$30</f>
        <v>1032416625.4345503</v>
      </c>
      <c r="G24" s="46">
        <f>G6*About!$A$30</f>
        <v>1048549540.5832591</v>
      </c>
      <c r="H24" s="46">
        <f>H6*About!$A$30</f>
        <v>1585196064.3718126</v>
      </c>
      <c r="I24" s="46">
        <f>I6*About!$A$30</f>
        <v>1308418297.0136809</v>
      </c>
      <c r="J24" s="46">
        <f>J6*About!$A$30</f>
        <v>1142249226.757144</v>
      </c>
      <c r="K24" s="46">
        <f>K6*About!$A$30</f>
        <v>1117291047.6238971</v>
      </c>
      <c r="L24" s="46">
        <f>L6*About!$A$30</f>
        <v>1053164128.5792115</v>
      </c>
      <c r="M24" s="46">
        <f>M6*About!$A$30</f>
        <v>965328841.65206826</v>
      </c>
      <c r="N24" s="46">
        <f>N6*About!$A$30</f>
        <v>930247834.92795265</v>
      </c>
      <c r="O24" s="46">
        <f>O6*About!$A$30</f>
        <v>903196326.26398444</v>
      </c>
      <c r="P24" s="46">
        <f>P6*About!$A$30</f>
        <v>878184247.22391319</v>
      </c>
      <c r="Q24" s="46">
        <f>Q6*About!$A$30</f>
        <v>859134195.34501743</v>
      </c>
      <c r="R24" s="46">
        <f>R6*About!$A$30</f>
        <v>875167060.68072534</v>
      </c>
      <c r="S24" s="46">
        <f>S6*About!$A$30</f>
        <v>821305044.41002178</v>
      </c>
      <c r="T24" s="46">
        <f>T6*About!$A$30</f>
        <v>756280417.64235401</v>
      </c>
      <c r="U24" s="46">
        <f>U6*About!$A$30</f>
        <v>703636781.96041441</v>
      </c>
      <c r="V24" s="46">
        <f>V6*About!$A$30</f>
        <v>663798673.73415363</v>
      </c>
      <c r="W24" s="46">
        <f>W6*About!$A$30</f>
        <v>628908668.02088559</v>
      </c>
      <c r="X24" s="46">
        <f>X6*About!$A$30</f>
        <v>598065277.23864651</v>
      </c>
      <c r="Y24" s="46">
        <f>Y6*About!$A$30</f>
        <v>573363635.05221403</v>
      </c>
      <c r="Z24" s="46">
        <f>Z6*About!$A$30</f>
        <v>551895219.78928196</v>
      </c>
      <c r="AA24" s="46">
        <f>AA6*About!$A$30</f>
        <v>529671357.59621143</v>
      </c>
      <c r="AB24" s="46">
        <f>AB6*About!$A$30</f>
        <v>507759715.08216625</v>
      </c>
      <c r="AC24" s="46">
        <f>AC6*About!$A$30</f>
        <v>446015739.21427429</v>
      </c>
      <c r="AD24" s="46">
        <f>AD6*About!$A$30</f>
        <v>411411720.7088868</v>
      </c>
      <c r="AE24" s="46">
        <f>AE6*About!$A$30</f>
        <v>376807702.20349938</v>
      </c>
      <c r="AF24" s="46">
        <f>AF6*About!$A$30</f>
        <v>342203683.69811189</v>
      </c>
      <c r="AG24" s="46">
        <f>AG6*About!$A$30</f>
        <v>307599665.19272447</v>
      </c>
      <c r="AH24" s="46">
        <f>AH6*About!$A$30</f>
        <v>272995646.68733704</v>
      </c>
      <c r="AI24" s="46">
        <f>AI6*About!$A$30</f>
        <v>238391628.18194959</v>
      </c>
      <c r="AJ24" s="46">
        <f>AJ6*About!$A$30</f>
        <v>203787609.67656213</v>
      </c>
      <c r="AK24" s="46">
        <f>AK6*About!$A$30</f>
        <v>169183591.17117468</v>
      </c>
      <c r="AL24" s="46">
        <f>AL6*About!$A$30</f>
        <v>134579572.66578722</v>
      </c>
    </row>
    <row r="25" spans="1:38" x14ac:dyDescent="0.35">
      <c r="A25" s="46" t="s">
        <v>162</v>
      </c>
      <c r="B25" s="46">
        <f>B7*About!$A$30</f>
        <v>4371688962.9625998</v>
      </c>
      <c r="C25" s="46">
        <f>C7*About!$A$30</f>
        <v>4834871766.1086378</v>
      </c>
      <c r="D25" s="46">
        <f>D7*About!$A$30</f>
        <v>5018761620.8882866</v>
      </c>
      <c r="E25" s="46">
        <f>E7*About!$A$30</f>
        <v>5122471398.1439323</v>
      </c>
      <c r="F25" s="46">
        <f>F7*About!$A$30</f>
        <v>5272377674.478426</v>
      </c>
      <c r="G25" s="46">
        <f>G7*About!$A$30</f>
        <v>5371044710.6887398</v>
      </c>
      <c r="H25" s="46">
        <f>H7*About!$A$30</f>
        <v>5602432311.936614</v>
      </c>
      <c r="I25" s="46">
        <f>I7*About!$A$30</f>
        <v>5729897733.7235489</v>
      </c>
      <c r="J25" s="46">
        <f>J7*About!$A$30</f>
        <v>5601160821.5440779</v>
      </c>
      <c r="K25" s="46">
        <f>K7*About!$A$30</f>
        <v>5522316955.198494</v>
      </c>
      <c r="L25" s="46">
        <f>L7*About!$A$30</f>
        <v>5486707085.9778194</v>
      </c>
      <c r="M25" s="46">
        <f>M7*About!$A$30</f>
        <v>5532783435.7472677</v>
      </c>
      <c r="N25" s="46">
        <f>N7*About!$A$30</f>
        <v>5562692760.9818668</v>
      </c>
      <c r="O25" s="46">
        <f>O7*About!$A$30</f>
        <v>5541028702.4087267</v>
      </c>
      <c r="P25" s="46">
        <f>P7*About!$A$30</f>
        <v>5451757864.7791624</v>
      </c>
      <c r="Q25" s="46">
        <f>Q7*About!$A$30</f>
        <v>5543306278.8495913</v>
      </c>
      <c r="R25" s="46">
        <f>R7*About!$A$30</f>
        <v>5595016013.2849512</v>
      </c>
      <c r="S25" s="46">
        <f>S7*About!$A$30</f>
        <v>5685850303.7307539</v>
      </c>
      <c r="T25" s="46">
        <f>T7*About!$A$30</f>
        <v>5731336789.1414232</v>
      </c>
      <c r="U25" s="46">
        <f>U7*About!$A$30</f>
        <v>5810865033.5167971</v>
      </c>
      <c r="V25" s="46">
        <f>V7*About!$A$30</f>
        <v>5874459780.6789446</v>
      </c>
      <c r="W25" s="46">
        <f>W7*About!$A$30</f>
        <v>5916191676.7606249</v>
      </c>
      <c r="X25" s="46">
        <f>X7*About!$A$30</f>
        <v>5931416635.650692</v>
      </c>
      <c r="Y25" s="46">
        <f>Y7*About!$A$30</f>
        <v>6010525106.7046061</v>
      </c>
      <c r="Z25" s="46">
        <f>Z7*About!$A$30</f>
        <v>6067924467.2364607</v>
      </c>
      <c r="AA25" s="46">
        <f>AA7*About!$A$30</f>
        <v>6098287867.8912811</v>
      </c>
      <c r="AB25" s="46">
        <f>AB7*About!$A$30</f>
        <v>6130253862.2114468</v>
      </c>
      <c r="AC25" s="46">
        <f>AC7*About!$A$30</f>
        <v>6227361994.2948446</v>
      </c>
      <c r="AD25" s="46">
        <f>AD7*About!$A$30</f>
        <v>6283499513.4750099</v>
      </c>
      <c r="AE25" s="46">
        <f>AE7*About!$A$30</f>
        <v>6339637032.6551981</v>
      </c>
      <c r="AF25" s="46">
        <f>AF7*About!$A$30</f>
        <v>6395774551.8353634</v>
      </c>
      <c r="AG25" s="46">
        <f>AG7*About!$A$30</f>
        <v>6451912071.0155516</v>
      </c>
      <c r="AH25" s="46">
        <f>AH7*About!$A$30</f>
        <v>6508049590.1957169</v>
      </c>
      <c r="AI25" s="46">
        <f>AI7*About!$A$30</f>
        <v>6564187109.375905</v>
      </c>
      <c r="AJ25" s="46">
        <f>AJ7*About!$A$30</f>
        <v>6620324628.5560703</v>
      </c>
      <c r="AK25" s="46">
        <f>AK7*About!$A$30</f>
        <v>6676462147.7362356</v>
      </c>
      <c r="AL25" s="46">
        <f>AL7*About!$A$30</f>
        <v>6732599666.9164238</v>
      </c>
    </row>
    <row r="26" spans="1:38" x14ac:dyDescent="0.35">
      <c r="A26" s="46" t="s">
        <v>163</v>
      </c>
      <c r="B26" s="46">
        <f>B8*About!$A$30</f>
        <v>0</v>
      </c>
      <c r="C26" s="46">
        <f>C8*About!$A$30</f>
        <v>0</v>
      </c>
      <c r="D26" s="46">
        <f>D8*About!$A$30</f>
        <v>0</v>
      </c>
      <c r="E26" s="46">
        <f>E8*About!$A$30</f>
        <v>0</v>
      </c>
      <c r="F26" s="46">
        <f>F8*About!$A$30</f>
        <v>0</v>
      </c>
      <c r="G26" s="46">
        <f>G8*About!$A$30</f>
        <v>0</v>
      </c>
      <c r="H26" s="46">
        <f>H8*About!$A$30</f>
        <v>0</v>
      </c>
      <c r="I26" s="46">
        <f>I8*About!$A$30</f>
        <v>0</v>
      </c>
      <c r="J26" s="46">
        <f>J8*About!$A$30</f>
        <v>0</v>
      </c>
      <c r="K26" s="46">
        <f>K8*About!$A$30</f>
        <v>0</v>
      </c>
      <c r="L26" s="46">
        <f>L8*About!$A$30</f>
        <v>0</v>
      </c>
      <c r="M26" s="46">
        <f>M8*About!$A$30</f>
        <v>0</v>
      </c>
      <c r="N26" s="46">
        <f>N8*About!$A$30</f>
        <v>0</v>
      </c>
      <c r="O26" s="46">
        <f>O8*About!$A$30</f>
        <v>0</v>
      </c>
      <c r="P26" s="46">
        <f>P8*About!$A$30</f>
        <v>0</v>
      </c>
      <c r="Q26" s="46">
        <f>Q8*About!$A$30</f>
        <v>0</v>
      </c>
      <c r="R26" s="46">
        <f>R8*About!$A$30</f>
        <v>0</v>
      </c>
      <c r="S26" s="46">
        <f>S8*About!$A$30</f>
        <v>0</v>
      </c>
      <c r="T26" s="46">
        <f>T8*About!$A$30</f>
        <v>0</v>
      </c>
      <c r="U26" s="46">
        <f>U8*About!$A$30</f>
        <v>0</v>
      </c>
      <c r="V26" s="46">
        <f>V8*About!$A$30</f>
        <v>0</v>
      </c>
      <c r="W26" s="46">
        <f>W8*About!$A$30</f>
        <v>0</v>
      </c>
      <c r="X26" s="46">
        <f>X8*About!$A$30</f>
        <v>0</v>
      </c>
      <c r="Y26" s="46">
        <f>Y8*About!$A$30</f>
        <v>0</v>
      </c>
      <c r="Z26" s="46">
        <f>Z8*About!$A$30</f>
        <v>0</v>
      </c>
      <c r="AA26" s="46">
        <f>AA8*About!$A$30</f>
        <v>0</v>
      </c>
      <c r="AB26" s="46">
        <f>AB8*About!$A$30</f>
        <v>0</v>
      </c>
      <c r="AC26" s="46">
        <f>AC8*About!$A$30</f>
        <v>0</v>
      </c>
      <c r="AD26" s="46">
        <f>AD8*About!$A$30</f>
        <v>0</v>
      </c>
      <c r="AE26" s="46">
        <f>AE8*About!$A$30</f>
        <v>0</v>
      </c>
      <c r="AF26" s="46">
        <f>AF8*About!$A$30</f>
        <v>0</v>
      </c>
      <c r="AG26" s="46">
        <f>AG8*About!$A$30</f>
        <v>0</v>
      </c>
      <c r="AH26" s="46">
        <f>AH8*About!$A$30</f>
        <v>0</v>
      </c>
      <c r="AI26" s="46">
        <f>AI8*About!$A$30</f>
        <v>0</v>
      </c>
      <c r="AJ26" s="46">
        <f>AJ8*About!$A$30</f>
        <v>0</v>
      </c>
      <c r="AK26" s="46">
        <f>AK8*About!$A$30</f>
        <v>0</v>
      </c>
      <c r="AL26" s="46">
        <f>AL8*About!$A$30</f>
        <v>0</v>
      </c>
    </row>
    <row r="28" spans="1:38" x14ac:dyDescent="0.35">
      <c r="A28" s="40" t="s">
        <v>160</v>
      </c>
    </row>
    <row r="29" spans="1:38" x14ac:dyDescent="0.35">
      <c r="A29" t="s">
        <v>1020</v>
      </c>
      <c r="B29">
        <v>2014</v>
      </c>
      <c r="C29">
        <v>2015</v>
      </c>
      <c r="D29">
        <v>2016</v>
      </c>
      <c r="E29">
        <v>2017</v>
      </c>
      <c r="F29">
        <v>2018</v>
      </c>
      <c r="G29">
        <v>2019</v>
      </c>
      <c r="H29">
        <v>2020</v>
      </c>
      <c r="I29">
        <v>2021</v>
      </c>
      <c r="J29">
        <v>2022</v>
      </c>
      <c r="K29">
        <v>2023</v>
      </c>
      <c r="L29">
        <v>2024</v>
      </c>
      <c r="M29">
        <v>2025</v>
      </c>
      <c r="N29">
        <v>2026</v>
      </c>
      <c r="O29">
        <v>2027</v>
      </c>
      <c r="P29">
        <v>2028</v>
      </c>
      <c r="Q29">
        <v>2029</v>
      </c>
      <c r="R29">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x14ac:dyDescent="0.35">
      <c r="A30" t="s">
        <v>104</v>
      </c>
      <c r="B30">
        <f>SUM(Commercial!O11,Commercial!O33,Commercial!O55,Commercial!O77,Commercial!O99,Commercial!O121,Commercial!O143,Commercial!O165,Commercial!O187)*10^9</f>
        <v>7620000000</v>
      </c>
      <c r="C30">
        <f>SUM(Commercial!P11,Commercial!P33,Commercial!P55,Commercial!P77,Commercial!P99,Commercial!P121,Commercial!P143,Commercial!P165,Commercial!P187)*10^9</f>
        <v>7705000000</v>
      </c>
      <c r="D30">
        <f>SUM(Commercial!Q11,Commercial!Q33,Commercial!Q55,Commercial!Q77,Commercial!Q99,Commercial!Q121,Commercial!Q143,Commercial!Q165,Commercial!Q187)*10^9</f>
        <v>7757000000</v>
      </c>
      <c r="E30">
        <f>SUM(Commercial!R11,Commercial!R33,Commercial!R55,Commercial!R77,Commercial!R99,Commercial!R121,Commercial!R143,Commercial!R165,Commercial!R187)*10^9</f>
        <v>7841000000</v>
      </c>
      <c r="F30">
        <f>SUM(Commercial!S11,Commercial!S33,Commercial!S55,Commercial!S77,Commercial!S99,Commercial!S121,Commercial!S143,Commercial!S165,Commercial!S187)*10^9</f>
        <v>7886000000</v>
      </c>
      <c r="G30">
        <f>SUM(Commercial!T11,Commercial!T33,Commercial!T55,Commercial!T77,Commercial!T99,Commercial!T121,Commercial!T143,Commercial!T165,Commercial!T187)*10^9</f>
        <v>7924000000</v>
      </c>
      <c r="H30">
        <f>SUM(Commercial!U11,Commercial!U33,Commercial!U55,Commercial!U77,Commercial!U99,Commercial!U121,Commercial!U143,Commercial!U165,Commercial!U187)*10^9</f>
        <v>7908000000</v>
      </c>
      <c r="I30">
        <f>SUM(Commercial!V11,Commercial!V33,Commercial!V55,Commercial!V77,Commercial!V99,Commercial!V121,Commercial!V143,Commercial!V165,Commercial!V187)*10^9</f>
        <v>7910000000</v>
      </c>
      <c r="J30">
        <f>SUM(Commercial!W11,Commercial!W33,Commercial!W55,Commercial!W77,Commercial!W99,Commercial!W121,Commercial!W143,Commercial!W165,Commercial!W187)*10^9</f>
        <v>7898999999.999999</v>
      </c>
      <c r="K30">
        <f>SUM(Commercial!X11,Commercial!X33,Commercial!X55,Commercial!X77,Commercial!X99,Commercial!X121,Commercial!X143,Commercial!X165,Commercial!X187)*10^9</f>
        <v>7858999999.999999</v>
      </c>
      <c r="L30">
        <f>SUM(Commercial!Y11,Commercial!Y33,Commercial!Y55,Commercial!Y77,Commercial!Y99,Commercial!Y121,Commercial!Y143,Commercial!Y165,Commercial!Y187)*10^9</f>
        <v>7802000000.000001</v>
      </c>
      <c r="M30">
        <f>SUM(Commercial!Z11,Commercial!Z33,Commercial!Z55,Commercial!Z77,Commercial!Z99,Commercial!Z121,Commercial!Z143,Commercial!Z165,Commercial!Z187)*10^9</f>
        <v>7788999999.999999</v>
      </c>
      <c r="N30">
        <f>SUM(Commercial!AA11,Commercial!AA33,Commercial!AA55,Commercial!AA77,Commercial!AA99,Commercial!AA121,Commercial!AA143,Commercial!AA165,Commercial!AA187)*10^9</f>
        <v>7791000000</v>
      </c>
      <c r="O30">
        <f>SUM(Commercial!AB11,Commercial!AB33,Commercial!AB55,Commercial!AB77,Commercial!AB99,Commercial!AB121,Commercial!AB143,Commercial!AB165,Commercial!AB187)*10^9</f>
        <v>7751000000</v>
      </c>
      <c r="P30">
        <f>SUM(Commercial!AC11,Commercial!AC33,Commercial!AC55,Commercial!AC77,Commercial!AC99,Commercial!AC121,Commercial!AC143,Commercial!AC165,Commercial!AC187)*10^9</f>
        <v>7719000000</v>
      </c>
      <c r="Q30">
        <f>SUM(Commercial!AD11,Commercial!AD33,Commercial!AD55,Commercial!AD77,Commercial!AD99,Commercial!AD121,Commercial!AD143,Commercial!AD165,Commercial!AD187)*10^9</f>
        <v>7710000000.000001</v>
      </c>
      <c r="R30">
        <f>SUM(Commercial!AE11,Commercial!AE33,Commercial!AE55,Commercial!AE77,Commercial!AE99,Commercial!AE121,Commercial!AE143,Commercial!AE165,Commercial!AE187)*10^9</f>
        <v>7684000000</v>
      </c>
      <c r="S30" s="46">
        <f>SUM(Commercial!AF11,Commercial!AF33,Commercial!AF55,Commercial!AF77,Commercial!AF99,Commercial!AF121,Commercial!AF143,Commercial!AF165,Commercial!AF187)*10^9</f>
        <v>7697000000.000001</v>
      </c>
      <c r="T30" s="46">
        <f>SUM(Commercial!AG11,Commercial!AG33,Commercial!AG55,Commercial!AG77,Commercial!AG99,Commercial!AG121,Commercial!AG143,Commercial!AG165,Commercial!AG187)*10^9</f>
        <v>7756000000</v>
      </c>
      <c r="U30" s="46">
        <f>SUM(Commercial!AH11,Commercial!AH33,Commercial!AH55,Commercial!AH77,Commercial!AH99,Commercial!AH121,Commercial!AH143,Commercial!AH165,Commercial!AH187)*10^9</f>
        <v>7794000000.000001</v>
      </c>
      <c r="V30" s="46">
        <f>SUM(Commercial!AI11,Commercial!AI33,Commercial!AI55,Commercial!AI77,Commercial!AI99,Commercial!AI121,Commercial!AI143,Commercial!AI165,Commercial!AI187)*10^9</f>
        <v>7819000000.000001</v>
      </c>
      <c r="W30" s="46">
        <f>SUM(Commercial!AJ11,Commercial!AJ33,Commercial!AJ55,Commercial!AJ77,Commercial!AJ99,Commercial!AJ121,Commercial!AJ143,Commercial!AJ165,Commercial!AJ187)*10^9</f>
        <v>7863000000</v>
      </c>
      <c r="X30" s="46">
        <f>SUM(Commercial!AK11,Commercial!AK33,Commercial!AK55,Commercial!AK77,Commercial!AK99,Commercial!AK121,Commercial!AK143,Commercial!AK165,Commercial!AK187)*10^9</f>
        <v>7975000000.000001</v>
      </c>
      <c r="Y30" s="46">
        <f>SUM(Commercial!AL11,Commercial!AL33,Commercial!AL55,Commercial!AL77,Commercial!AL99,Commercial!AL121,Commercial!AL143,Commercial!AL165,Commercial!AL187)*10^9</f>
        <v>8010999999.999999</v>
      </c>
      <c r="Z30" s="46">
        <f>SUM(Commercial!AM11,Commercial!AM33,Commercial!AM55,Commercial!AM77,Commercial!AM99,Commercial!AM121,Commercial!AM143,Commercial!AM165,Commercial!AM187)*10^9</f>
        <v>8043999999.999999</v>
      </c>
      <c r="AA30" s="46">
        <f>SUM(Commercial!AN11,Commercial!AN33,Commercial!AN55,Commercial!AN77,Commercial!AN99,Commercial!AN121,Commercial!AN143,Commercial!AN165,Commercial!AN187)*10^9</f>
        <v>8077999999.999999</v>
      </c>
      <c r="AB30" s="46">
        <f>SUM(Commercial!AO11,Commercial!AO33,Commercial!AO55,Commercial!AO77,Commercial!AO99,Commercial!AO121,Commercial!AO143,Commercial!AO165,Commercial!AO187)*10^9</f>
        <v>8096000000</v>
      </c>
      <c r="AC30" s="46">
        <f>TREND($P30:$AB30,$P$29:$AB$29,AC$29)</f>
        <v>8133961538.4615326</v>
      </c>
      <c r="AD30" s="46">
        <f t="shared" ref="AD30:AL30" si="2">TREND($P30:$AB30,$P$29:$AB$29,AD$29)</f>
        <v>8172373626.3736115</v>
      </c>
      <c r="AE30" s="46">
        <f t="shared" si="2"/>
        <v>8210785714.2857056</v>
      </c>
      <c r="AF30" s="46">
        <f t="shared" si="2"/>
        <v>8249197802.1977997</v>
      </c>
      <c r="AG30" s="46">
        <f t="shared" si="2"/>
        <v>8287609890.1098785</v>
      </c>
      <c r="AH30" s="46">
        <f t="shared" si="2"/>
        <v>8326021978.0219727</v>
      </c>
      <c r="AI30" s="46">
        <f t="shared" si="2"/>
        <v>8364434065.9340515</v>
      </c>
      <c r="AJ30" s="46">
        <f t="shared" si="2"/>
        <v>8402846153.8461456</v>
      </c>
      <c r="AK30" s="46">
        <f t="shared" si="2"/>
        <v>8441258241.7582397</v>
      </c>
      <c r="AL30" s="46">
        <f t="shared" si="2"/>
        <v>8479670329.6703186</v>
      </c>
    </row>
    <row r="31" spans="1:38" x14ac:dyDescent="0.35">
      <c r="A31" t="s">
        <v>161</v>
      </c>
      <c r="B31">
        <f>SUM(Commercial!O14,Commercial!O20,Commercial!O36,Commercial!O42,Commercial!O58,Commercial!O64,Commercial!O80,Commercial!O86,Commercial!O102,Commercial!O108,Commercial!O124,Commercial!O130,Commercial!O146,Commercial!O152,Commercial!O168,Commercial!O174,Commercial!O190,Commercial!O196)*10^9</f>
        <v>32204000000</v>
      </c>
      <c r="C31">
        <f>SUM(Commercial!P14,Commercial!P20,Commercial!P36,Commercial!P42,Commercial!P58,Commercial!P64,Commercial!P80,Commercial!P86,Commercial!P102,Commercial!P108,Commercial!P124,Commercial!P130,Commercial!P146,Commercial!P152,Commercial!P168,Commercial!P174,Commercial!P190,Commercial!P196)*10^9</f>
        <v>32856000000</v>
      </c>
      <c r="D31">
        <f>SUM(Commercial!Q14,Commercial!Q20,Commercial!Q36,Commercial!Q42,Commercial!Q58,Commercial!Q64,Commercial!Q80,Commercial!Q86,Commercial!Q102,Commercial!Q108,Commercial!Q124,Commercial!Q130,Commercial!Q146,Commercial!Q152,Commercial!Q168,Commercial!Q174,Commercial!Q190,Commercial!Q196)*10^9</f>
        <v>33433000000</v>
      </c>
      <c r="E31">
        <f>SUM(Commercial!R14,Commercial!R20,Commercial!R36,Commercial!R42,Commercial!R58,Commercial!R64,Commercial!R80,Commercial!R86,Commercial!R102,Commercial!R108,Commercial!R124,Commercial!R130,Commercial!R146,Commercial!R152,Commercial!R168,Commercial!R174,Commercial!R190,Commercial!R196)*10^9</f>
        <v>34193999999.999996</v>
      </c>
      <c r="F31">
        <f>SUM(Commercial!S14,Commercial!S20,Commercial!S36,Commercial!S42,Commercial!S58,Commercial!S64,Commercial!S80,Commercial!S86,Commercial!S102,Commercial!S108,Commercial!S124,Commercial!S130,Commercial!S146,Commercial!S152,Commercial!S168,Commercial!S174,Commercial!S190,Commercial!S196)*10^9</f>
        <v>34705000000</v>
      </c>
      <c r="G31">
        <f>SUM(Commercial!T14,Commercial!T20,Commercial!T36,Commercial!T42,Commercial!T58,Commercial!T64,Commercial!T80,Commercial!T86,Commercial!T102,Commercial!T108,Commercial!T124,Commercial!T130,Commercial!T146,Commercial!T152,Commercial!T168,Commercial!T174,Commercial!T190,Commercial!T196)*10^9</f>
        <v>35127999999.999992</v>
      </c>
      <c r="H31">
        <f>SUM(Commercial!U14,Commercial!U20,Commercial!U36,Commercial!U42,Commercial!U58,Commercial!U64,Commercial!U80,Commercial!U86,Commercial!U102,Commercial!U108,Commercial!U124,Commercial!U130,Commercial!U146,Commercial!U152,Commercial!U168,Commercial!U174,Commercial!U190,Commercial!U196)*10^9</f>
        <v>35342000000</v>
      </c>
      <c r="I31">
        <f>SUM(Commercial!V14,Commercial!V20,Commercial!V36,Commercial!V42,Commercial!V58,Commercial!V64,Commercial!V80,Commercial!V86,Commercial!V102,Commercial!V108,Commercial!V124,Commercial!V130,Commercial!V146,Commercial!V152,Commercial!V168,Commercial!V174,Commercial!V190,Commercial!V196)*10^9</f>
        <v>35573999999.999992</v>
      </c>
      <c r="J31">
        <f>SUM(Commercial!W14,Commercial!W20,Commercial!W36,Commercial!W42,Commercial!W58,Commercial!W64,Commercial!W80,Commercial!W86,Commercial!W102,Commercial!W108,Commercial!W124,Commercial!W130,Commercial!W146,Commercial!W152,Commercial!W168,Commercial!W174,Commercial!W190,Commercial!W196)*10^9</f>
        <v>35699000000</v>
      </c>
      <c r="K31">
        <f>SUM(Commercial!X14,Commercial!X20,Commercial!X36,Commercial!X42,Commercial!X58,Commercial!X64,Commercial!X80,Commercial!X86,Commercial!X102,Commercial!X108,Commercial!X124,Commercial!X130,Commercial!X146,Commercial!X152,Commercial!X168,Commercial!X174,Commercial!X190,Commercial!X196)*10^9</f>
        <v>35685000000</v>
      </c>
      <c r="L31">
        <f>SUM(Commercial!Y14,Commercial!Y20,Commercial!Y36,Commercial!Y42,Commercial!Y58,Commercial!Y64,Commercial!Y80,Commercial!Y86,Commercial!Y102,Commercial!Y108,Commercial!Y124,Commercial!Y130,Commercial!Y146,Commercial!Y152,Commercial!Y168,Commercial!Y174,Commercial!Y190,Commercial!Y196)*10^9</f>
        <v>35663000000</v>
      </c>
      <c r="M31">
        <f>SUM(Commercial!Z14,Commercial!Z20,Commercial!Z36,Commercial!Z42,Commercial!Z58,Commercial!Z64,Commercial!Z80,Commercial!Z86,Commercial!Z102,Commercial!Z108,Commercial!Z124,Commercial!Z130,Commercial!Z146,Commercial!Z152,Commercial!Z168,Commercial!Z174,Commercial!Z190,Commercial!Z196)*10^9</f>
        <v>35729000000</v>
      </c>
      <c r="N31">
        <f>SUM(Commercial!AA14,Commercial!AA20,Commercial!AA36,Commercial!AA42,Commercial!AA58,Commercial!AA64,Commercial!AA80,Commercial!AA86,Commercial!AA102,Commercial!AA108,Commercial!AA124,Commercial!AA130,Commercial!AA146,Commercial!AA152,Commercial!AA168,Commercial!AA174,Commercial!AA190,Commercial!AA196)*10^9</f>
        <v>35760000000</v>
      </c>
      <c r="O31">
        <f>SUM(Commercial!AB14,Commercial!AB20,Commercial!AB36,Commercial!AB42,Commercial!AB58,Commercial!AB64,Commercial!AB80,Commercial!AB86,Commercial!AB102,Commercial!AB108,Commercial!AB124,Commercial!AB130,Commercial!AB146,Commercial!AB152,Commercial!AB168,Commercial!AB174,Commercial!AB190,Commercial!AB196)*10^9</f>
        <v>35797000000</v>
      </c>
      <c r="P31">
        <f>SUM(Commercial!AC14,Commercial!AC20,Commercial!AC36,Commercial!AC42,Commercial!AC58,Commercial!AC64,Commercial!AC80,Commercial!AC86,Commercial!AC102,Commercial!AC108,Commercial!AC124,Commercial!AC130,Commercial!AC146,Commercial!AC152,Commercial!AC168,Commercial!AC174,Commercial!AC190,Commercial!AC196)*10^9</f>
        <v>35877000000</v>
      </c>
      <c r="Q31">
        <f>SUM(Commercial!AD14,Commercial!AD20,Commercial!AD36,Commercial!AD42,Commercial!AD58,Commercial!AD64,Commercial!AD80,Commercial!AD86,Commercial!AD102,Commercial!AD108,Commercial!AD124,Commercial!AD130,Commercial!AD146,Commercial!AD152,Commercial!AD168,Commercial!AD174,Commercial!AD190,Commercial!AD196)*10^9</f>
        <v>36035000000</v>
      </c>
      <c r="R31">
        <f>SUM(Commercial!AE14,Commercial!AE20,Commercial!AE36,Commercial!AE42,Commercial!AE58,Commercial!AE64,Commercial!AE80,Commercial!AE86,Commercial!AE102,Commercial!AE108,Commercial!AE124,Commercial!AE130,Commercial!AE146,Commercial!AE152,Commercial!AE168,Commercial!AE174,Commercial!AE190,Commercial!AE196)*10^9</f>
        <v>36213000000.000008</v>
      </c>
      <c r="S31" s="46">
        <f>SUM(Commercial!AF14,Commercial!AF20,Commercial!AF36,Commercial!AF42,Commercial!AF58,Commercial!AF64,Commercial!AF80,Commercial!AF86,Commercial!AF102,Commercial!AF108,Commercial!AF124,Commercial!AF130,Commercial!AF146,Commercial!AF152,Commercial!AF168,Commercial!AF174,Commercial!AF190,Commercial!AF196)*10^9</f>
        <v>36526999999.999992</v>
      </c>
      <c r="T31" s="46">
        <f>SUM(Commercial!AG14,Commercial!AG20,Commercial!AG36,Commercial!AG42,Commercial!AG58,Commercial!AG64,Commercial!AG80,Commercial!AG86,Commercial!AG102,Commercial!AG108,Commercial!AG124,Commercial!AG130,Commercial!AG146,Commercial!AG152,Commercial!AG168,Commercial!AG174,Commercial!AG190,Commercial!AG196)*10^9</f>
        <v>37066999999.999992</v>
      </c>
      <c r="U31" s="46">
        <f>SUM(Commercial!AH14,Commercial!AH20,Commercial!AH36,Commercial!AH42,Commercial!AH58,Commercial!AH64,Commercial!AH80,Commercial!AH86,Commercial!AH102,Commercial!AH108,Commercial!AH124,Commercial!AH130,Commercial!AH146,Commercial!AH152,Commercial!AH168,Commercial!AH174,Commercial!AH190,Commercial!AH196)*10^9</f>
        <v>37614999999.999992</v>
      </c>
      <c r="V31" s="46">
        <f>SUM(Commercial!AI14,Commercial!AI20,Commercial!AI36,Commercial!AI42,Commercial!AI58,Commercial!AI64,Commercial!AI80,Commercial!AI86,Commercial!AI102,Commercial!AI108,Commercial!AI124,Commercial!AI130,Commercial!AI146,Commercial!AI152,Commercial!AI168,Commercial!AI174,Commercial!AI190,Commercial!AI196)*10^9</f>
        <v>38226000000</v>
      </c>
      <c r="W31" s="46">
        <f>SUM(Commercial!AJ14,Commercial!AJ20,Commercial!AJ36,Commercial!AJ42,Commercial!AJ58,Commercial!AJ64,Commercial!AJ80,Commercial!AJ86,Commercial!AJ102,Commercial!AJ108,Commercial!AJ124,Commercial!AJ130,Commercial!AJ146,Commercial!AJ152,Commercial!AJ168,Commercial!AJ174,Commercial!AJ190,Commercial!AJ196)*10^9</f>
        <v>38951000000.000008</v>
      </c>
      <c r="X31" s="46">
        <f>SUM(Commercial!AK14,Commercial!AK20,Commercial!AK36,Commercial!AK42,Commercial!AK58,Commercial!AK64,Commercial!AK80,Commercial!AK86,Commercial!AK102,Commercial!AK108,Commercial!AK124,Commercial!AK130,Commercial!AK146,Commercial!AK152,Commercial!AK168,Commercial!AK174,Commercial!AK190,Commercial!AK196)*10^9</f>
        <v>39719000000</v>
      </c>
      <c r="Y31" s="46">
        <f>SUM(Commercial!AL14,Commercial!AL20,Commercial!AL36,Commercial!AL42,Commercial!AL58,Commercial!AL64,Commercial!AL80,Commercial!AL86,Commercial!AL102,Commercial!AL108,Commercial!AL124,Commercial!AL130,Commercial!AL146,Commercial!AL152,Commercial!AL168,Commercial!AL174,Commercial!AL190,Commercial!AL196)*10^9</f>
        <v>40239999999.999992</v>
      </c>
      <c r="Z31" s="46">
        <f>SUM(Commercial!AM14,Commercial!AM20,Commercial!AM36,Commercial!AM42,Commercial!AM58,Commercial!AM64,Commercial!AM80,Commercial!AM86,Commercial!AM102,Commercial!AM108,Commercial!AM124,Commercial!AM130,Commercial!AM146,Commercial!AM152,Commercial!AM168,Commercial!AM174,Commercial!AM190,Commercial!AM196)*10^9</f>
        <v>40644999999.999992</v>
      </c>
      <c r="AA31" s="46">
        <f>SUM(Commercial!AN14,Commercial!AN20,Commercial!AN36,Commercial!AN42,Commercial!AN58,Commercial!AN64,Commercial!AN80,Commercial!AN86,Commercial!AN102,Commercial!AN108,Commercial!AN124,Commercial!AN130,Commercial!AN146,Commercial!AN152,Commercial!AN168,Commercial!AN174,Commercial!AN190,Commercial!AN196)*10^9</f>
        <v>40914000000</v>
      </c>
      <c r="AB31" s="46">
        <f>SUM(Commercial!AO14,Commercial!AO20,Commercial!AO36,Commercial!AO42,Commercial!AO58,Commercial!AO64,Commercial!AO80,Commercial!AO86,Commercial!AO102,Commercial!AO108,Commercial!AO124,Commercial!AO130,Commercial!AO146,Commercial!AO152,Commercial!AO168,Commercial!AO174,Commercial!AO190,Commercial!AO196)*10^9</f>
        <v>41104999999.999992</v>
      </c>
      <c r="AC31" s="46">
        <f t="shared" ref="AC31:AL35" si="3">TREND($P31:$AB31,$P$29:$AB$29,AC$29)</f>
        <v>41905307692.307739</v>
      </c>
      <c r="AD31" s="46">
        <f t="shared" si="3"/>
        <v>42406791208.79126</v>
      </c>
      <c r="AE31" s="46">
        <f t="shared" si="3"/>
        <v>42908274725.27478</v>
      </c>
      <c r="AF31" s="46">
        <f t="shared" si="3"/>
        <v>43409758241.758301</v>
      </c>
      <c r="AG31" s="46">
        <f t="shared" si="3"/>
        <v>43911241758.241821</v>
      </c>
      <c r="AH31" s="46">
        <f t="shared" si="3"/>
        <v>44412725274.725342</v>
      </c>
      <c r="AI31" s="46">
        <f t="shared" si="3"/>
        <v>44914208791.208862</v>
      </c>
      <c r="AJ31" s="46">
        <f t="shared" si="3"/>
        <v>45415692307.692383</v>
      </c>
      <c r="AK31" s="46">
        <f t="shared" si="3"/>
        <v>45917175824.175903</v>
      </c>
      <c r="AL31" s="46">
        <f t="shared" si="3"/>
        <v>46418659340.659424</v>
      </c>
    </row>
    <row r="32" spans="1:38" x14ac:dyDescent="0.35">
      <c r="A32" t="s">
        <v>1027</v>
      </c>
      <c r="B32">
        <v>0</v>
      </c>
      <c r="C32">
        <v>0</v>
      </c>
      <c r="D32">
        <v>0</v>
      </c>
      <c r="E32">
        <v>0</v>
      </c>
      <c r="F32">
        <v>0</v>
      </c>
      <c r="G32">
        <v>0</v>
      </c>
      <c r="H32">
        <v>0</v>
      </c>
      <c r="I32">
        <v>0</v>
      </c>
      <c r="J32">
        <v>0</v>
      </c>
      <c r="K32">
        <v>0</v>
      </c>
      <c r="L32">
        <v>0</v>
      </c>
      <c r="M32">
        <v>0</v>
      </c>
      <c r="N32">
        <v>0</v>
      </c>
      <c r="O32">
        <v>0</v>
      </c>
      <c r="P32">
        <v>0</v>
      </c>
      <c r="Q32">
        <v>0</v>
      </c>
      <c r="R32">
        <v>0</v>
      </c>
      <c r="S32" s="46">
        <v>0</v>
      </c>
      <c r="T32" s="46">
        <v>0</v>
      </c>
      <c r="U32" s="46">
        <v>0</v>
      </c>
      <c r="V32" s="46">
        <v>0</v>
      </c>
      <c r="W32" s="46">
        <v>0</v>
      </c>
      <c r="X32" s="46">
        <v>0</v>
      </c>
      <c r="Y32" s="46">
        <v>0</v>
      </c>
      <c r="Z32" s="46">
        <v>0</v>
      </c>
      <c r="AA32" s="46">
        <v>0</v>
      </c>
      <c r="AB32" s="46">
        <v>0</v>
      </c>
      <c r="AC32" s="46">
        <f t="shared" si="3"/>
        <v>0</v>
      </c>
      <c r="AD32" s="46">
        <f t="shared" si="3"/>
        <v>0</v>
      </c>
      <c r="AE32" s="46">
        <f t="shared" si="3"/>
        <v>0</v>
      </c>
      <c r="AF32" s="46">
        <f t="shared" si="3"/>
        <v>0</v>
      </c>
      <c r="AG32" s="46">
        <f t="shared" si="3"/>
        <v>0</v>
      </c>
      <c r="AH32" s="46">
        <f t="shared" si="3"/>
        <v>0</v>
      </c>
      <c r="AI32" s="46">
        <f t="shared" si="3"/>
        <v>0</v>
      </c>
      <c r="AJ32" s="46">
        <f t="shared" si="3"/>
        <v>0</v>
      </c>
      <c r="AK32" s="46">
        <f t="shared" si="3"/>
        <v>0</v>
      </c>
      <c r="AL32" s="46">
        <f t="shared" si="3"/>
        <v>0</v>
      </c>
    </row>
    <row r="33" spans="1:38" x14ac:dyDescent="0.35">
      <c r="A33" t="s">
        <v>150</v>
      </c>
      <c r="B33">
        <f>SUM(Commercial!O26,Commercial!O48,Commercial!O70,Commercial!O92,Commercial!O114,Commercial!O136,Commercial!O158,Commercial!O180,Commercial!O202)*10^9</f>
        <v>1464000000.0000002</v>
      </c>
      <c r="C33">
        <f>SUM(Commercial!P26,Commercial!P48,Commercial!P70,Commercial!P92,Commercial!P114,Commercial!P136,Commercial!P158,Commercial!P180,Commercial!P202)*10^9</f>
        <v>1476000000.0000002</v>
      </c>
      <c r="D33">
        <f>SUM(Commercial!Q26,Commercial!Q48,Commercial!Q70,Commercial!Q92,Commercial!Q114,Commercial!Q136,Commercial!Q158,Commercial!Q180,Commercial!Q202)*10^9</f>
        <v>1492000000</v>
      </c>
      <c r="E33">
        <f>SUM(Commercial!R26,Commercial!R48,Commercial!R70,Commercial!R92,Commercial!R114,Commercial!R136,Commercial!R158,Commercial!R180,Commercial!R202)*10^9</f>
        <v>1523000000</v>
      </c>
      <c r="F33">
        <f>SUM(Commercial!S26,Commercial!S48,Commercial!S70,Commercial!S92,Commercial!S114,Commercial!S136,Commercial!S158,Commercial!S180,Commercial!S202)*10^9</f>
        <v>1546000000</v>
      </c>
      <c r="G33">
        <f>SUM(Commercial!T26,Commercial!T48,Commercial!T70,Commercial!T92,Commercial!T114,Commercial!T136,Commercial!T158,Commercial!T180,Commercial!T202)*10^9</f>
        <v>1573000000</v>
      </c>
      <c r="H33">
        <f>SUM(Commercial!U26,Commercial!U48,Commercial!U70,Commercial!U92,Commercial!U114,Commercial!U136,Commercial!U158,Commercial!U180,Commercial!U202)*10^9</f>
        <v>1679999999.9999998</v>
      </c>
      <c r="I33">
        <f>SUM(Commercial!V26,Commercial!V48,Commercial!V70,Commercial!V92,Commercial!V114,Commercial!V136,Commercial!V158,Commercial!V180,Commercial!V202)*10^9</f>
        <v>1710000000</v>
      </c>
      <c r="J33">
        <f>SUM(Commercial!W26,Commercial!W48,Commercial!W70,Commercial!W92,Commercial!W114,Commercial!W136,Commercial!W158,Commercial!W180,Commercial!W202)*10^9</f>
        <v>1726000000.0000002</v>
      </c>
      <c r="K33">
        <f>SUM(Commercial!X26,Commercial!X48,Commercial!X70,Commercial!X92,Commercial!X114,Commercial!X136,Commercial!X158,Commercial!X180,Commercial!X202)*10^9</f>
        <v>1736999999.9999998</v>
      </c>
      <c r="L33">
        <f>SUM(Commercial!Y26,Commercial!Y48,Commercial!Y70,Commercial!Y92,Commercial!Y114,Commercial!Y136,Commercial!Y158,Commercial!Y180,Commercial!Y202)*10^9</f>
        <v>1741000000</v>
      </c>
      <c r="M33">
        <f>SUM(Commercial!Z26,Commercial!Z48,Commercial!Z70,Commercial!Z92,Commercial!Z114,Commercial!Z136,Commercial!Z158,Commercial!Z180,Commercial!Z202)*10^9</f>
        <v>1758000000.0000002</v>
      </c>
      <c r="N33">
        <f>SUM(Commercial!AA26,Commercial!AA48,Commercial!AA70,Commercial!AA92,Commercial!AA114,Commercial!AA136,Commercial!AA158,Commercial!AA180,Commercial!AA202)*10^9</f>
        <v>1767000000</v>
      </c>
      <c r="O33">
        <f>SUM(Commercial!AB26,Commercial!AB48,Commercial!AB70,Commercial!AB92,Commercial!AB114,Commercial!AB136,Commercial!AB158,Commercial!AB180,Commercial!AB202)*10^9</f>
        <v>1775000000</v>
      </c>
      <c r="P33">
        <f>SUM(Commercial!AC26,Commercial!AC48,Commercial!AC70,Commercial!AC92,Commercial!AC114,Commercial!AC136,Commercial!AC158,Commercial!AC180,Commercial!AC202)*10^9</f>
        <v>1780000000</v>
      </c>
      <c r="Q33">
        <f>SUM(Commercial!AD26,Commercial!AD48,Commercial!AD70,Commercial!AD92,Commercial!AD114,Commercial!AD136,Commercial!AD158,Commercial!AD180,Commercial!AD202)*10^9</f>
        <v>1790000000.0000002</v>
      </c>
      <c r="R33">
        <f>SUM(Commercial!AE26,Commercial!AE48,Commercial!AE70,Commercial!AE92,Commercial!AE114,Commercial!AE136,Commercial!AE158,Commercial!AE180,Commercial!AE202)*10^9</f>
        <v>1803000000</v>
      </c>
      <c r="S33" s="46">
        <f>SUM(Commercial!AF26,Commercial!AF48,Commercial!AF70,Commercial!AF92,Commercial!AF114,Commercial!AF136,Commercial!AF158,Commercial!AF180,Commercial!AF202)*10^9</f>
        <v>1813000000.0000002</v>
      </c>
      <c r="T33" s="46">
        <f>SUM(Commercial!AG26,Commercial!AG48,Commercial!AG70,Commercial!AG92,Commercial!AG114,Commercial!AG136,Commercial!AG158,Commercial!AG180,Commercial!AG202)*10^9</f>
        <v>1837999999.9999998</v>
      </c>
      <c r="U33" s="46">
        <f>SUM(Commercial!AH26,Commercial!AH48,Commercial!AH70,Commercial!AH92,Commercial!AH114,Commercial!AH136,Commercial!AH158,Commercial!AH180,Commercial!AH202)*10^9</f>
        <v>1863000000</v>
      </c>
      <c r="V33" s="46">
        <f>SUM(Commercial!AI26,Commercial!AI48,Commercial!AI70,Commercial!AI92,Commercial!AI114,Commercial!AI136,Commercial!AI158,Commercial!AI180,Commercial!AI202)*10^9</f>
        <v>1895000000</v>
      </c>
      <c r="W33" s="46">
        <f>SUM(Commercial!AJ26,Commercial!AJ48,Commercial!AJ70,Commercial!AJ92,Commercial!AJ114,Commercial!AJ136,Commercial!AJ158,Commercial!AJ180,Commercial!AJ202)*10^9</f>
        <v>1925000000</v>
      </c>
      <c r="X33" s="46">
        <f>SUM(Commercial!AK26,Commercial!AK48,Commercial!AK70,Commercial!AK92,Commercial!AK114,Commercial!AK136,Commercial!AK158,Commercial!AK180,Commercial!AK202)*10^9</f>
        <v>1960000000</v>
      </c>
      <c r="Y33" s="46">
        <f>SUM(Commercial!AL26,Commercial!AL48,Commercial!AL70,Commercial!AL92,Commercial!AL114,Commercial!AL136,Commercial!AL158,Commercial!AL180,Commercial!AL202)*10^9</f>
        <v>1980000000</v>
      </c>
      <c r="Z33" s="46">
        <f>SUM(Commercial!AM26,Commercial!AM48,Commercial!AM70,Commercial!AM92,Commercial!AM114,Commercial!AM136,Commercial!AM158,Commercial!AM180,Commercial!AM202)*10^9</f>
        <v>2001000000</v>
      </c>
      <c r="AA33" s="46">
        <f>SUM(Commercial!AN26,Commercial!AN48,Commercial!AN70,Commercial!AN92,Commercial!AN114,Commercial!AN136,Commercial!AN158,Commercial!AN180,Commercial!AN202)*10^9</f>
        <v>2018000000.0000002</v>
      </c>
      <c r="AB33" s="46">
        <f>SUM(Commercial!AO26,Commercial!AO48,Commercial!AO70,Commercial!AO92,Commercial!AO114,Commercial!AO136,Commercial!AO158,Commercial!AO180,Commercial!AO202)*10^9</f>
        <v>2036000000</v>
      </c>
      <c r="AC33" s="46">
        <f t="shared" si="3"/>
        <v>2064576923.0769196</v>
      </c>
      <c r="AD33" s="46">
        <f t="shared" si="3"/>
        <v>2088065934.0659332</v>
      </c>
      <c r="AE33" s="46">
        <f t="shared" si="3"/>
        <v>2111554945.0549469</v>
      </c>
      <c r="AF33" s="46">
        <f t="shared" si="3"/>
        <v>2135043956.0439529</v>
      </c>
      <c r="AG33" s="46">
        <f t="shared" si="3"/>
        <v>2158532967.0329666</v>
      </c>
      <c r="AH33" s="46">
        <f t="shared" si="3"/>
        <v>2182021978.0219803</v>
      </c>
      <c r="AI33" s="46">
        <f t="shared" si="3"/>
        <v>2205510989.0109863</v>
      </c>
      <c r="AJ33" s="46">
        <f t="shared" si="3"/>
        <v>2229000000</v>
      </c>
      <c r="AK33" s="46">
        <f t="shared" si="3"/>
        <v>2252489010.9890137</v>
      </c>
      <c r="AL33" s="46">
        <f t="shared" si="3"/>
        <v>2275978021.9780197</v>
      </c>
    </row>
    <row r="34" spans="1:38" x14ac:dyDescent="0.35">
      <c r="A34" t="s">
        <v>162</v>
      </c>
      <c r="B34">
        <f>SUM(Commercial!O17,Commercial!O23,Commercial!O29,Commercial!O39,Commercial!O45,Commercial!O51,Commercial!O61,Commercial!O67,Commercial!O73,Commercial!O83,Commercial!O89,Commercial!O95,Commercial!O105,Commercial!O111,Commercial!O117,Commercial!O127,Commercial!O133,Commercial!O139,Commercial!O149,Commercial!O155,Commercial!O161,Commercial!O171,Commercial!O177,Commercial!O183,Commercial!O193,Commercial!O199,Commercial!O205)*10^9</f>
        <v>35715000000</v>
      </c>
      <c r="C34">
        <f>SUM(Commercial!P17,Commercial!P23,Commercial!P29,Commercial!P39,Commercial!P45,Commercial!P51,Commercial!P61,Commercial!P67,Commercial!P73,Commercial!P83,Commercial!P89,Commercial!P95,Commercial!P105,Commercial!P111,Commercial!P117,Commercial!P127,Commercial!P133,Commercial!P139,Commercial!P149,Commercial!P155,Commercial!P161,Commercial!P171,Commercial!P177,Commercial!P183,Commercial!P193,Commercial!P199,Commercial!P205)*10^9</f>
        <v>36038000000</v>
      </c>
      <c r="D34">
        <f>SUM(Commercial!Q17,Commercial!Q23,Commercial!Q29,Commercial!Q39,Commercial!Q45,Commercial!Q51,Commercial!Q61,Commercial!Q67,Commercial!Q73,Commercial!Q83,Commercial!Q89,Commercial!Q95,Commercial!Q105,Commercial!Q111,Commercial!Q117,Commercial!Q127,Commercial!Q133,Commercial!Q139,Commercial!Q149,Commercial!Q155,Commercial!Q161,Commercial!Q171,Commercial!Q177,Commercial!Q183,Commercial!Q193,Commercial!Q199,Commercial!Q205)*10^9</f>
        <v>36381000000</v>
      </c>
      <c r="E34">
        <f>SUM(Commercial!R17,Commercial!R23,Commercial!R29,Commercial!R39,Commercial!R45,Commercial!R51,Commercial!R61,Commercial!R67,Commercial!R73,Commercial!R83,Commercial!R89,Commercial!R95,Commercial!R105,Commercial!R111,Commercial!R117,Commercial!R127,Commercial!R133,Commercial!R139,Commercial!R149,Commercial!R155,Commercial!R161,Commercial!R171,Commercial!R177,Commercial!R183,Commercial!R193,Commercial!R199,Commercial!R205)*10^9</f>
        <v>38559999999.999992</v>
      </c>
      <c r="F34">
        <f>SUM(Commercial!S17,Commercial!S23,Commercial!S29,Commercial!S39,Commercial!S45,Commercial!S51,Commercial!S61,Commercial!S67,Commercial!S73,Commercial!S83,Commercial!S89,Commercial!S95,Commercial!S105,Commercial!S111,Commercial!S117,Commercial!S127,Commercial!S133,Commercial!S139,Commercial!S149,Commercial!S155,Commercial!S161,Commercial!S171,Commercial!S177,Commercial!S183,Commercial!S193,Commercial!S199,Commercial!S205)*10^9</f>
        <v>38812999999.999992</v>
      </c>
      <c r="G34">
        <f>SUM(Commercial!T17,Commercial!T23,Commercial!T29,Commercial!T39,Commercial!T45,Commercial!T51,Commercial!T61,Commercial!T67,Commercial!T73,Commercial!T83,Commercial!T89,Commercial!T95,Commercial!T105,Commercial!T111,Commercial!T117,Commercial!T127,Commercial!T133,Commercial!T139,Commercial!T149,Commercial!T155,Commercial!T161,Commercial!T171,Commercial!T177,Commercial!T183,Commercial!T193,Commercial!T199,Commercial!T205)*10^9</f>
        <v>38961000000</v>
      </c>
      <c r="H34">
        <f>SUM(Commercial!U17,Commercial!U23,Commercial!U29,Commercial!U39,Commercial!U45,Commercial!U51,Commercial!U61,Commercial!U67,Commercial!U73,Commercial!U83,Commercial!U89,Commercial!U95,Commercial!U105,Commercial!U111,Commercial!U117,Commercial!U127,Commercial!U133,Commercial!U139,Commercial!U149,Commercial!U155,Commercial!U161,Commercial!U171,Commercial!U177,Commercial!U183,Commercial!U193,Commercial!U199,Commercial!U205)*10^9</f>
        <v>39061000000</v>
      </c>
      <c r="I34">
        <f>SUM(Commercial!V17,Commercial!V23,Commercial!V29,Commercial!V39,Commercial!V45,Commercial!V51,Commercial!V61,Commercial!V67,Commercial!V73,Commercial!V83,Commercial!V89,Commercial!V95,Commercial!V105,Commercial!V111,Commercial!V117,Commercial!V127,Commercial!V133,Commercial!V139,Commercial!V149,Commercial!V155,Commercial!V161,Commercial!V171,Commercial!V177,Commercial!V183,Commercial!V193,Commercial!V199,Commercial!V205)*10^9</f>
        <v>39185999999.999992</v>
      </c>
      <c r="J34">
        <f>SUM(Commercial!W17,Commercial!W23,Commercial!W29,Commercial!W39,Commercial!W45,Commercial!W51,Commercial!W61,Commercial!W67,Commercial!W73,Commercial!W83,Commercial!W89,Commercial!W95,Commercial!W105,Commercial!W111,Commercial!W117,Commercial!W127,Commercial!W133,Commercial!W139,Commercial!W149,Commercial!W155,Commercial!W161,Commercial!W171,Commercial!W177,Commercial!W183,Commercial!W193,Commercial!W199,Commercial!W205)*10^9</f>
        <v>39271000000.000008</v>
      </c>
      <c r="K34">
        <f>SUM(Commercial!X17,Commercial!X23,Commercial!X29,Commercial!X39,Commercial!X45,Commercial!X51,Commercial!X61,Commercial!X67,Commercial!X73,Commercial!X83,Commercial!X89,Commercial!X95,Commercial!X105,Commercial!X111,Commercial!X117,Commercial!X127,Commercial!X133,Commercial!X139,Commercial!X149,Commercial!X155,Commercial!X161,Commercial!X171,Commercial!X177,Commercial!X183,Commercial!X193,Commercial!X199,Commercial!X205)*10^9</f>
        <v>39345000000.000015</v>
      </c>
      <c r="L34">
        <f>SUM(Commercial!Y17,Commercial!Y23,Commercial!Y29,Commercial!Y39,Commercial!Y45,Commercial!Y51,Commercial!Y61,Commercial!Y67,Commercial!Y73,Commercial!Y83,Commercial!Y89,Commercial!Y95,Commercial!Y105,Commercial!Y111,Commercial!Y117,Commercial!Y127,Commercial!Y133,Commercial!Y139,Commercial!Y149,Commercial!Y155,Commercial!Y161,Commercial!Y171,Commercial!Y177,Commercial!Y183,Commercial!Y193,Commercial!Y199,Commercial!Y205)*10^9</f>
        <v>39508000000.000008</v>
      </c>
      <c r="M34">
        <f>SUM(Commercial!Z17,Commercial!Z23,Commercial!Z29,Commercial!Z39,Commercial!Z45,Commercial!Z51,Commercial!Z61,Commercial!Z67,Commercial!Z73,Commercial!Z83,Commercial!Z89,Commercial!Z95,Commercial!Z105,Commercial!Z111,Commercial!Z117,Commercial!Z127,Commercial!Z133,Commercial!Z139,Commercial!Z149,Commercial!Z155,Commercial!Z161,Commercial!Z171,Commercial!Z177,Commercial!Z183,Commercial!Z193,Commercial!Z199,Commercial!Z205)*10^9</f>
        <v>39825000000</v>
      </c>
      <c r="N34">
        <f>SUM(Commercial!AA17,Commercial!AA23,Commercial!AA29,Commercial!AA39,Commercial!AA45,Commercial!AA51,Commercial!AA61,Commercial!AA67,Commercial!AA73,Commercial!AA83,Commercial!AA89,Commercial!AA95,Commercial!AA105,Commercial!AA111,Commercial!AA117,Commercial!AA127,Commercial!AA133,Commercial!AA139,Commercial!AA149,Commercial!AA155,Commercial!AA161,Commercial!AA171,Commercial!AA177,Commercial!AA183,Commercial!AA193,Commercial!AA199,Commercial!AA205)*10^9</f>
        <v>40113000000</v>
      </c>
      <c r="O34">
        <f>SUM(Commercial!AB17,Commercial!AB23,Commercial!AB29,Commercial!AB39,Commercial!AB45,Commercial!AB51,Commercial!AB61,Commercial!AB67,Commercial!AB73,Commercial!AB83,Commercial!AB89,Commercial!AB95,Commercial!AB105,Commercial!AB111,Commercial!AB117,Commercial!AB127,Commercial!AB133,Commercial!AB139,Commercial!AB149,Commercial!AB155,Commercial!AB161,Commercial!AB171,Commercial!AB177,Commercial!AB183,Commercial!AB193,Commercial!AB199,Commercial!AB205)*10^9</f>
        <v>40392000000.000008</v>
      </c>
      <c r="P34">
        <f>SUM(Commercial!AC17,Commercial!AC23,Commercial!AC29,Commercial!AC39,Commercial!AC45,Commercial!AC51,Commercial!AC61,Commercial!AC67,Commercial!AC73,Commercial!AC83,Commercial!AC89,Commercial!AC95,Commercial!AC105,Commercial!AC111,Commercial!AC117,Commercial!AC127,Commercial!AC133,Commercial!AC139,Commercial!AC149,Commercial!AC155,Commercial!AC161,Commercial!AC171,Commercial!AC177,Commercial!AC183,Commercial!AC193,Commercial!AC199,Commercial!AC205)*10^9</f>
        <v>40697000000</v>
      </c>
      <c r="Q34">
        <f>SUM(Commercial!AD17,Commercial!AD23,Commercial!AD29,Commercial!AD39,Commercial!AD45,Commercial!AD51,Commercial!AD61,Commercial!AD67,Commercial!AD73,Commercial!AD83,Commercial!AD89,Commercial!AD95,Commercial!AD105,Commercial!AD111,Commercial!AD117,Commercial!AD127,Commercial!AD133,Commercial!AD139,Commercial!AD149,Commercial!AD155,Commercial!AD161,Commercial!AD171,Commercial!AD177,Commercial!AD183,Commercial!AD193,Commercial!AD199,Commercial!AD205)*10^9</f>
        <v>41041000000</v>
      </c>
      <c r="R34">
        <f>SUM(Commercial!AE17,Commercial!AE23,Commercial!AE29,Commercial!AE39,Commercial!AE45,Commercial!AE51,Commercial!AE61,Commercial!AE67,Commercial!AE73,Commercial!AE83,Commercial!AE89,Commercial!AE95,Commercial!AE105,Commercial!AE111,Commercial!AE117,Commercial!AE127,Commercial!AE133,Commercial!AE139,Commercial!AE149,Commercial!AE155,Commercial!AE161,Commercial!AE171,Commercial!AE177,Commercial!AE183,Commercial!AE193,Commercial!AE199,Commercial!AE205)*10^9</f>
        <v>41352000000.000008</v>
      </c>
      <c r="S34" s="46">
        <f>SUM(Commercial!AF17,Commercial!AF23,Commercial!AF29,Commercial!AF39,Commercial!AF45,Commercial!AF51,Commercial!AF61,Commercial!AF67,Commercial!AF73,Commercial!AF83,Commercial!AF89,Commercial!AF95,Commercial!AF105,Commercial!AF111,Commercial!AF117,Commercial!AF127,Commercial!AF133,Commercial!AF139,Commercial!AF149,Commercial!AF155,Commercial!AF161,Commercial!AF171,Commercial!AF177,Commercial!AF183,Commercial!AF193,Commercial!AF199,Commercial!AF205)*10^9</f>
        <v>41671000000</v>
      </c>
      <c r="T34" s="46">
        <f>SUM(Commercial!AG17,Commercial!AG23,Commercial!AG29,Commercial!AG39,Commercial!AG45,Commercial!AG51,Commercial!AG61,Commercial!AG67,Commercial!AG73,Commercial!AG83,Commercial!AG89,Commercial!AG95,Commercial!AG105,Commercial!AG111,Commercial!AG117,Commercial!AG127,Commercial!AG133,Commercial!AG139,Commercial!AG149,Commercial!AG155,Commercial!AG161,Commercial!AG171,Commercial!AG177,Commercial!AG183,Commercial!AG193,Commercial!AG199,Commercial!AG205)*10^9</f>
        <v>42100000000</v>
      </c>
      <c r="U34" s="46">
        <f>SUM(Commercial!AH17,Commercial!AH23,Commercial!AH29,Commercial!AH39,Commercial!AH45,Commercial!AH51,Commercial!AH61,Commercial!AH67,Commercial!AH73,Commercial!AH83,Commercial!AH89,Commercial!AH95,Commercial!AH105,Commercial!AH111,Commercial!AH117,Commercial!AH127,Commercial!AH133,Commercial!AH139,Commercial!AH149,Commercial!AH155,Commercial!AH161,Commercial!AH171,Commercial!AH177,Commercial!AH183,Commercial!AH193,Commercial!AH199,Commercial!AH205)*10^9</f>
        <v>42510000000.000008</v>
      </c>
      <c r="V34" s="46">
        <f>SUM(Commercial!AI17,Commercial!AI23,Commercial!AI29,Commercial!AI39,Commercial!AI45,Commercial!AI51,Commercial!AI61,Commercial!AI67,Commercial!AI73,Commercial!AI83,Commercial!AI89,Commercial!AI95,Commercial!AI105,Commercial!AI111,Commercial!AI117,Commercial!AI127,Commercial!AI133,Commercial!AI139,Commercial!AI149,Commercial!AI155,Commercial!AI161,Commercial!AI171,Commercial!AI177,Commercial!AI183,Commercial!AI193,Commercial!AI199,Commercial!AI205)*10^9</f>
        <v>42998999999.999992</v>
      </c>
      <c r="W34" s="46">
        <f>SUM(Commercial!AJ17,Commercial!AJ23,Commercial!AJ29,Commercial!AJ39,Commercial!AJ45,Commercial!AJ51,Commercial!AJ61,Commercial!AJ67,Commercial!AJ73,Commercial!AJ83,Commercial!AJ89,Commercial!AJ95,Commercial!AJ105,Commercial!AJ111,Commercial!AJ117,Commercial!AJ127,Commercial!AJ133,Commercial!AJ139,Commercial!AJ149,Commercial!AJ155,Commercial!AJ161,Commercial!AJ171,Commercial!AJ177,Commercial!AJ183,Commercial!AJ193,Commercial!AJ199,Commercial!AJ205)*10^9</f>
        <v>43608000000</v>
      </c>
      <c r="X34" s="46">
        <f>SUM(Commercial!AK17,Commercial!AK23,Commercial!AK29,Commercial!AK39,Commercial!AK45,Commercial!AK51,Commercial!AK61,Commercial!AK67,Commercial!AK73,Commercial!AK83,Commercial!AK89,Commercial!AK95,Commercial!AK105,Commercial!AK111,Commercial!AK117,Commercial!AK127,Commercial!AK133,Commercial!AK139,Commercial!AK149,Commercial!AK155,Commercial!AK161,Commercial!AK171,Commercial!AK177,Commercial!AK183,Commercial!AK193,Commercial!AK199,Commercial!AK205)*10^9</f>
        <v>44283000000.000015</v>
      </c>
      <c r="Y34" s="46">
        <f>SUM(Commercial!AL17,Commercial!AL23,Commercial!AL29,Commercial!AL39,Commercial!AL45,Commercial!AL51,Commercial!AL61,Commercial!AL67,Commercial!AL73,Commercial!AL83,Commercial!AL89,Commercial!AL95,Commercial!AL105,Commercial!AL111,Commercial!AL117,Commercial!AL127,Commercial!AL133,Commercial!AL139,Commercial!AL149,Commercial!AL155,Commercial!AL161,Commercial!AL171,Commercial!AL177,Commercial!AL183,Commercial!AL193,Commercial!AL199,Commercial!AL205)*10^9</f>
        <v>44802000000</v>
      </c>
      <c r="Z34" s="46">
        <f>SUM(Commercial!AM17,Commercial!AM23,Commercial!AM29,Commercial!AM39,Commercial!AM45,Commercial!AM51,Commercial!AM61,Commercial!AM67,Commercial!AM73,Commercial!AM83,Commercial!AM89,Commercial!AM95,Commercial!AM105,Commercial!AM111,Commercial!AM117,Commercial!AM127,Commercial!AM133,Commercial!AM139,Commercial!AM149,Commercial!AM155,Commercial!AM161,Commercial!AM171,Commercial!AM177,Commercial!AM183,Commercial!AM193,Commercial!AM199,Commercial!AM205)*10^9</f>
        <v>45225000000</v>
      </c>
      <c r="AA34" s="46">
        <f>SUM(Commercial!AN17,Commercial!AN23,Commercial!AN29,Commercial!AN39,Commercial!AN45,Commercial!AN51,Commercial!AN61,Commercial!AN67,Commercial!AN73,Commercial!AN83,Commercial!AN89,Commercial!AN95,Commercial!AN105,Commercial!AN111,Commercial!AN117,Commercial!AN127,Commercial!AN133,Commercial!AN139,Commercial!AN149,Commercial!AN155,Commercial!AN161,Commercial!AN171,Commercial!AN177,Commercial!AN183,Commercial!AN193,Commercial!AN199,Commercial!AN205)*10^9</f>
        <v>45505000000</v>
      </c>
      <c r="AB34" s="46">
        <f>SUM(Commercial!AO17,Commercial!AO23,Commercial!AO29,Commercial!AO39,Commercial!AO45,Commercial!AO51,Commercial!AO61,Commercial!AO67,Commercial!AO73,Commercial!AO83,Commercial!AO89,Commercial!AO95,Commercial!AO105,Commercial!AO111,Commercial!AO117,Commercial!AO127,Commercial!AO133,Commercial!AO139,Commercial!AO149,Commercial!AO155,Commercial!AO161,Commercial!AO171,Commercial!AO177,Commercial!AO183,Commercial!AO193,Commercial!AO199,Commercial!AO205)*10^9</f>
        <v>45720000000</v>
      </c>
      <c r="AC34" s="46">
        <f t="shared" si="3"/>
        <v>46378192307.692383</v>
      </c>
      <c r="AD34" s="46">
        <f t="shared" si="3"/>
        <v>46833175824.175903</v>
      </c>
      <c r="AE34" s="46">
        <f t="shared" si="3"/>
        <v>47288159340.659424</v>
      </c>
      <c r="AF34" s="46">
        <f t="shared" si="3"/>
        <v>47743142857.142944</v>
      </c>
      <c r="AG34" s="46">
        <f t="shared" si="3"/>
        <v>48198126373.626465</v>
      </c>
      <c r="AH34" s="46">
        <f t="shared" si="3"/>
        <v>48653109890.109985</v>
      </c>
      <c r="AI34" s="46">
        <f t="shared" si="3"/>
        <v>49108093406.593506</v>
      </c>
      <c r="AJ34" s="46">
        <f t="shared" si="3"/>
        <v>49563076923.077026</v>
      </c>
      <c r="AK34" s="46">
        <f t="shared" si="3"/>
        <v>50018060439.560547</v>
      </c>
      <c r="AL34" s="46">
        <f t="shared" si="3"/>
        <v>50473043956.044067</v>
      </c>
    </row>
    <row r="35" spans="1:38" x14ac:dyDescent="0.35">
      <c r="A35" t="s">
        <v>163</v>
      </c>
      <c r="B35">
        <v>0</v>
      </c>
      <c r="C35">
        <v>0</v>
      </c>
      <c r="D35">
        <v>0</v>
      </c>
      <c r="E35">
        <v>0</v>
      </c>
      <c r="F35">
        <v>0</v>
      </c>
      <c r="G35">
        <v>0</v>
      </c>
      <c r="H35">
        <v>0</v>
      </c>
      <c r="I35">
        <v>0</v>
      </c>
      <c r="J35">
        <v>0</v>
      </c>
      <c r="K35">
        <v>0</v>
      </c>
      <c r="L35">
        <v>0</v>
      </c>
      <c r="M35">
        <v>0</v>
      </c>
      <c r="N35">
        <v>0</v>
      </c>
      <c r="O35">
        <v>0</v>
      </c>
      <c r="P35">
        <v>0</v>
      </c>
      <c r="Q35">
        <v>0</v>
      </c>
      <c r="R35">
        <v>0</v>
      </c>
      <c r="S35" s="46">
        <v>0</v>
      </c>
      <c r="T35" s="46">
        <v>0</v>
      </c>
      <c r="U35" s="46">
        <v>0</v>
      </c>
      <c r="V35" s="46">
        <v>0</v>
      </c>
      <c r="W35" s="46">
        <v>0</v>
      </c>
      <c r="X35" s="46">
        <v>0</v>
      </c>
      <c r="Y35" s="46">
        <v>0</v>
      </c>
      <c r="Z35" s="46">
        <v>0</v>
      </c>
      <c r="AA35" s="46">
        <v>0</v>
      </c>
      <c r="AB35" s="46">
        <v>0</v>
      </c>
      <c r="AC35" s="46">
        <f t="shared" si="3"/>
        <v>0</v>
      </c>
      <c r="AD35" s="46">
        <f t="shared" si="3"/>
        <v>0</v>
      </c>
      <c r="AE35" s="46">
        <f t="shared" si="3"/>
        <v>0</v>
      </c>
      <c r="AF35" s="46">
        <f t="shared" si="3"/>
        <v>0</v>
      </c>
      <c r="AG35" s="46">
        <f t="shared" si="3"/>
        <v>0</v>
      </c>
      <c r="AH35" s="46">
        <f t="shared" si="3"/>
        <v>0</v>
      </c>
      <c r="AI35" s="46">
        <f t="shared" si="3"/>
        <v>0</v>
      </c>
      <c r="AJ35" s="46">
        <f t="shared" si="3"/>
        <v>0</v>
      </c>
      <c r="AK35" s="46">
        <f t="shared" si="3"/>
        <v>0</v>
      </c>
      <c r="AL35" s="46">
        <f t="shared" si="3"/>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L7"/>
  <sheetViews>
    <sheetView workbookViewId="0">
      <selection activeCell="B4" sqref="B4"/>
    </sheetView>
  </sheetViews>
  <sheetFormatPr defaultRowHeight="14.5" x14ac:dyDescent="0.35"/>
  <cols>
    <col min="1" max="1" width="24.81640625" customWidth="1"/>
  </cols>
  <sheetData>
    <row r="1" spans="1:38" x14ac:dyDescent="0.35">
      <c r="A1" t="s">
        <v>1082</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35">
      <c r="A2" t="s">
        <v>1032</v>
      </c>
      <c r="B2" s="45">
        <f>Calculations!B12*About!$A$22</f>
        <v>7758459855.9308729</v>
      </c>
      <c r="C2" s="45">
        <f>Calculations!C12*About!$A$22</f>
        <v>8065719299.6768599</v>
      </c>
      <c r="D2" s="45">
        <f>Calculations!D12*About!$A$22</f>
        <v>8405863644.9490948</v>
      </c>
      <c r="E2" s="45">
        <f>Calculations!E12*About!$A$22</f>
        <v>9043071446.3851719</v>
      </c>
      <c r="F2" s="45">
        <f>Calculations!F12*About!$A$22</f>
        <v>9248071642.1058064</v>
      </c>
      <c r="G2" s="45">
        <f>Calculations!G12*About!$A$22</f>
        <v>9443358704.7286854</v>
      </c>
      <c r="H2" s="45">
        <f>Calculations!H12*About!$A$22</f>
        <v>9694108184.5569115</v>
      </c>
      <c r="I2" s="45">
        <f>Calculations!I12*About!$A$22</f>
        <v>9580621127.4553089</v>
      </c>
      <c r="J2" s="45">
        <f>Calculations!J12*About!$A$22</f>
        <v>9547163818.3528004</v>
      </c>
      <c r="K2" s="45">
        <f>Calculations!K12*About!$A$22</f>
        <v>9518469132.5666103</v>
      </c>
      <c r="L2" s="45">
        <f>Calculations!L12*About!$A$22</f>
        <v>9535343370.3783493</v>
      </c>
      <c r="M2" s="45">
        <f>Calculations!M12*About!$A$22</f>
        <v>9628620939.4815388</v>
      </c>
      <c r="N2" s="45">
        <f>Calculations!N12*About!$A$22</f>
        <v>9700948096.7717304</v>
      </c>
      <c r="O2" s="45">
        <f>Calculations!O12*About!$A$22</f>
        <v>9767444314.2258549</v>
      </c>
      <c r="P2" s="45">
        <f>Calculations!P12*About!$A$22</f>
        <v>9812130221.2736931</v>
      </c>
      <c r="Q2" s="45">
        <f>Calculations!Q12*About!$A$22</f>
        <v>9892179358.7598686</v>
      </c>
      <c r="R2" s="45">
        <f>Calculations!R12*About!$A$22</f>
        <v>10087124459.076244</v>
      </c>
      <c r="S2" s="45">
        <f>Calculations!S12*About!$A$22</f>
        <v>9950531285.4297295</v>
      </c>
      <c r="T2" s="45">
        <f>Calculations!T12*About!$A$22</f>
        <v>9940902371.1280537</v>
      </c>
      <c r="U2" s="45">
        <f>Calculations!U12*About!$A$22</f>
        <v>9982241958.9442577</v>
      </c>
      <c r="V2" s="45">
        <f>Calculations!V12*About!$A$22</f>
        <v>9983752363.9550686</v>
      </c>
      <c r="W2" s="45">
        <f>Calculations!W12*About!$A$22</f>
        <v>9970659189.2782288</v>
      </c>
      <c r="X2" s="45">
        <f>Calculations!X12*About!$A$22</f>
        <v>10183028838.623295</v>
      </c>
      <c r="Y2" s="45">
        <f>Calculations!Y12*About!$A$22</f>
        <v>10360048056.79038</v>
      </c>
      <c r="Z2" s="45">
        <f>Calculations!Z12*About!$A$22</f>
        <v>10485995288.143238</v>
      </c>
      <c r="AA2" s="45">
        <f>Calculations!AA12*About!$A$22</f>
        <v>10554742502.985392</v>
      </c>
      <c r="AB2" s="45">
        <f>Calculations!AB12*About!$A$22</f>
        <v>10645213144.296125</v>
      </c>
      <c r="AC2" s="45">
        <f>Calculations!AC12*About!$A$22</f>
        <v>10588658274.319376</v>
      </c>
      <c r="AD2" s="45">
        <f>Calculations!AD12*About!$A$22</f>
        <v>10652438587.808031</v>
      </c>
      <c r="AE2" s="45">
        <f>Calculations!AE12*About!$A$22</f>
        <v>10716218901.296686</v>
      </c>
      <c r="AF2" s="45">
        <f>Calculations!AF12*About!$A$22</f>
        <v>10779999214.785364</v>
      </c>
      <c r="AG2" s="45">
        <f>Calculations!AG12*About!$A$22</f>
        <v>10843779528.274019</v>
      </c>
      <c r="AH2" s="45">
        <f>Calculations!AH12*About!$A$22</f>
        <v>10907559841.762672</v>
      </c>
      <c r="AI2" s="45">
        <f>Calculations!AI12*About!$A$22</f>
        <v>10971340155.251352</v>
      </c>
      <c r="AJ2" s="45">
        <f>Calculations!AJ12*About!$A$22</f>
        <v>11035120468.740007</v>
      </c>
      <c r="AK2" s="45">
        <f>Calculations!AK12*About!$A$22</f>
        <v>11098900782.228662</v>
      </c>
      <c r="AL2" s="45">
        <f>Calculations!AL12*About!$A$22</f>
        <v>11162681095.71734</v>
      </c>
    </row>
    <row r="3" spans="1:38" x14ac:dyDescent="0.35">
      <c r="A3" t="s">
        <v>1033</v>
      </c>
      <c r="B3" s="45">
        <f>Calculations!B13*About!$A$22</f>
        <v>8777104523.1395779</v>
      </c>
      <c r="C3" s="45">
        <f>Calculations!C13*About!$A$22</f>
        <v>9387279846.1257858</v>
      </c>
      <c r="D3" s="45">
        <f>Calculations!D13*About!$A$22</f>
        <v>10027437562.08794</v>
      </c>
      <c r="E3" s="45">
        <f>Calculations!E13*About!$A$22</f>
        <v>10820529473.397305</v>
      </c>
      <c r="F3" s="45">
        <f>Calculations!F13*About!$A$22</f>
        <v>11012807163.396431</v>
      </c>
      <c r="G3" s="45">
        <f>Calculations!G13*About!$A$22</f>
        <v>11028666316.097202</v>
      </c>
      <c r="H3" s="45">
        <f>Calculations!H13*About!$A$22</f>
        <v>11027701155.243977</v>
      </c>
      <c r="I3" s="45">
        <f>Calculations!I13*About!$A$22</f>
        <v>10974877379.111126</v>
      </c>
      <c r="J3" s="45">
        <f>Calculations!J13*About!$A$22</f>
        <v>10986957950.043417</v>
      </c>
      <c r="K3" s="45">
        <f>Calculations!K13*About!$A$22</f>
        <v>11172401757.901232</v>
      </c>
      <c r="L3" s="45">
        <f>Calculations!L13*About!$A$22</f>
        <v>11308510502.535252</v>
      </c>
      <c r="M3" s="45">
        <f>Calculations!M13*About!$A$22</f>
        <v>11457825372.971403</v>
      </c>
      <c r="N3" s="45">
        <f>Calculations!N13*About!$A$22</f>
        <v>11617937096.436136</v>
      </c>
      <c r="O3" s="45">
        <f>Calculations!O13*About!$A$22</f>
        <v>11566913069.330814</v>
      </c>
      <c r="P3" s="45">
        <f>Calculations!P13*About!$A$22</f>
        <v>11387670454.563297</v>
      </c>
      <c r="Q3" s="45">
        <f>Calculations!Q13*About!$A$22</f>
        <v>11264755172.095543</v>
      </c>
      <c r="R3" s="45">
        <f>Calculations!R13*About!$A$22</f>
        <v>11046358685.776714</v>
      </c>
      <c r="S3" s="45">
        <f>Calculations!S13*About!$A$22</f>
        <v>10589409655.572348</v>
      </c>
      <c r="T3" s="45">
        <f>Calculations!T13*About!$A$22</f>
        <v>10951636654.055557</v>
      </c>
      <c r="U3" s="45">
        <f>Calculations!U13*About!$A$22</f>
        <v>11271691443.504629</v>
      </c>
      <c r="V3" s="45">
        <f>Calculations!V13*About!$A$22</f>
        <v>11544285797.921442</v>
      </c>
      <c r="W3" s="45">
        <f>Calculations!W13*About!$A$22</f>
        <v>11779383774.169079</v>
      </c>
      <c r="X3" s="45">
        <f>Calculations!X13*About!$A$22</f>
        <v>11963809058.955465</v>
      </c>
      <c r="Y3" s="45">
        <f>Calculations!Y13*About!$A$22</f>
        <v>12116474991.467861</v>
      </c>
      <c r="Z3" s="45">
        <f>Calculations!Z13*About!$A$22</f>
        <v>12250537561.387548</v>
      </c>
      <c r="AA3" s="45">
        <f>Calculations!AA13*About!$A$22</f>
        <v>12360813525.702242</v>
      </c>
      <c r="AB3" s="45">
        <f>Calculations!AB13*About!$A$22</f>
        <v>12504834516.44479</v>
      </c>
      <c r="AC3" s="45">
        <f>Calculations!AC13*About!$A$22</f>
        <v>12545251822.044209</v>
      </c>
      <c r="AD3" s="45">
        <f>Calculations!AD13*About!$A$22</f>
        <v>12677742068.142654</v>
      </c>
      <c r="AE3" s="45">
        <f>Calculations!AE13*About!$A$22</f>
        <v>12810232314.2411</v>
      </c>
      <c r="AF3" s="45">
        <f>Calculations!AF13*About!$A$22</f>
        <v>12942722560.339546</v>
      </c>
      <c r="AG3" s="45">
        <f>Calculations!AG13*About!$A$22</f>
        <v>13075212806.437992</v>
      </c>
      <c r="AH3" s="45">
        <f>Calculations!AH13*About!$A$22</f>
        <v>13207703052.536438</v>
      </c>
      <c r="AI3" s="45">
        <f>Calculations!AI13*About!$A$22</f>
        <v>13340193298.634884</v>
      </c>
      <c r="AJ3" s="45">
        <f>Calculations!AJ13*About!$A$22</f>
        <v>13472683544.73333</v>
      </c>
      <c r="AK3" s="45">
        <f>Calculations!AK13*About!$A$22</f>
        <v>13605173790.831776</v>
      </c>
      <c r="AL3" s="45">
        <f>Calculations!AL13*About!$A$22</f>
        <v>13737664036.930222</v>
      </c>
    </row>
    <row r="4" spans="1:38" x14ac:dyDescent="0.35">
      <c r="A4" t="s">
        <v>1034</v>
      </c>
      <c r="B4" s="47">
        <f>Calculations!B14*About!$A$22</f>
        <v>0</v>
      </c>
      <c r="C4" s="47">
        <f>Calculations!C14*About!$A$22</f>
        <v>0</v>
      </c>
      <c r="D4" s="47">
        <f>Calculations!D14*About!$A$22</f>
        <v>0</v>
      </c>
      <c r="E4" s="47">
        <f>Calculations!E14*About!$A$22</f>
        <v>0</v>
      </c>
      <c r="F4" s="47">
        <f>Calculations!F14*About!$A$22</f>
        <v>0</v>
      </c>
      <c r="G4" s="47">
        <f>Calculations!G14*About!$A$22</f>
        <v>0</v>
      </c>
      <c r="H4" s="47">
        <f>Calculations!H14*About!$A$22</f>
        <v>0</v>
      </c>
      <c r="I4" s="47">
        <f>Calculations!I14*About!$A$22</f>
        <v>0</v>
      </c>
      <c r="J4" s="47">
        <f>Calculations!J14*About!$A$22</f>
        <v>0</v>
      </c>
      <c r="K4" s="47">
        <f>Calculations!K14*About!$A$22</f>
        <v>0</v>
      </c>
      <c r="L4" s="47">
        <f>Calculations!L14*About!$A$22</f>
        <v>0</v>
      </c>
      <c r="M4" s="47">
        <f>Calculations!M14*About!$A$22</f>
        <v>0</v>
      </c>
      <c r="N4" s="47">
        <f>Calculations!N14*About!$A$22</f>
        <v>0</v>
      </c>
      <c r="O4" s="47">
        <f>Calculations!O14*About!$A$22</f>
        <v>0</v>
      </c>
      <c r="P4" s="47">
        <f>Calculations!P14*About!$A$22</f>
        <v>0</v>
      </c>
      <c r="Q4" s="47">
        <f>Calculations!Q14*About!$A$22</f>
        <v>0</v>
      </c>
      <c r="R4" s="47">
        <f>Calculations!R14*About!$A$22</f>
        <v>0</v>
      </c>
      <c r="S4" s="47">
        <f>Calculations!S14*About!$A$22</f>
        <v>0</v>
      </c>
      <c r="T4" s="47">
        <f>Calculations!T14*About!$A$22</f>
        <v>0</v>
      </c>
      <c r="U4" s="47">
        <f>Calculations!U14*About!$A$22</f>
        <v>0</v>
      </c>
      <c r="V4" s="47">
        <f>Calculations!V14*About!$A$22</f>
        <v>0</v>
      </c>
      <c r="W4" s="47">
        <f>Calculations!W14*About!$A$22</f>
        <v>0</v>
      </c>
      <c r="X4" s="47">
        <f>Calculations!X14*About!$A$22</f>
        <v>0</v>
      </c>
      <c r="Y4" s="47">
        <f>Calculations!Y14*About!$A$22</f>
        <v>0</v>
      </c>
      <c r="Z4" s="47">
        <f>Calculations!Z14*About!$A$22</f>
        <v>0</v>
      </c>
      <c r="AA4" s="47">
        <f>Calculations!AA14*About!$A$22</f>
        <v>0</v>
      </c>
      <c r="AB4" s="47">
        <f>Calculations!AB14*About!$A$22</f>
        <v>0</v>
      </c>
      <c r="AC4" s="47">
        <f>Calculations!AC14*About!$A$22</f>
        <v>0</v>
      </c>
      <c r="AD4" s="47">
        <f>Calculations!AD14*About!$A$22</f>
        <v>0</v>
      </c>
      <c r="AE4" s="47">
        <f>Calculations!AE14*About!$A$22</f>
        <v>0</v>
      </c>
      <c r="AF4" s="47">
        <f>Calculations!AF14*About!$A$22</f>
        <v>0</v>
      </c>
      <c r="AG4" s="47">
        <f>Calculations!AG14*About!$A$22</f>
        <v>0</v>
      </c>
      <c r="AH4" s="47">
        <f>Calculations!AH14*About!$A$22</f>
        <v>0</v>
      </c>
      <c r="AI4" s="47">
        <f>Calculations!AI14*About!$A$22</f>
        <v>0</v>
      </c>
      <c r="AJ4" s="47">
        <f>Calculations!AJ14*About!$A$22</f>
        <v>0</v>
      </c>
      <c r="AK4" s="47">
        <f>Calculations!AK14*About!$A$22</f>
        <v>0</v>
      </c>
      <c r="AL4" s="47">
        <f>Calculations!AL14*About!$A$22</f>
        <v>0</v>
      </c>
    </row>
    <row r="5" spans="1:38" x14ac:dyDescent="0.35">
      <c r="A5" t="s">
        <v>1035</v>
      </c>
      <c r="B5" s="45">
        <f>Calculations!B15*About!$A$22</f>
        <v>4550700370.7101831</v>
      </c>
      <c r="C5" s="45">
        <f>Calculations!C15*About!$A$22</f>
        <v>4222091332.1498632</v>
      </c>
      <c r="D5" s="45">
        <f>Calculations!D15*About!$A$22</f>
        <v>4245117103.6230454</v>
      </c>
      <c r="E5" s="45">
        <f>Calculations!E15*About!$A$22</f>
        <v>4335666286.7615442</v>
      </c>
      <c r="F5" s="45">
        <f>Calculations!F15*About!$A$22</f>
        <v>4432562963.2950993</v>
      </c>
      <c r="G5" s="45">
        <f>Calculations!G15*About!$A$22</f>
        <v>4501827793.419323</v>
      </c>
      <c r="H5" s="45">
        <f>Calculations!H15*About!$A$22</f>
        <v>6805858401.9200211</v>
      </c>
      <c r="I5" s="45">
        <f>Calculations!I15*About!$A$22</f>
        <v>5617544643.2774963</v>
      </c>
      <c r="J5" s="45">
        <f>Calculations!J15*About!$A$22</f>
        <v>4904116703.1236992</v>
      </c>
      <c r="K5" s="45">
        <f>Calculations!K15*About!$A$22</f>
        <v>4796961609.2092133</v>
      </c>
      <c r="L5" s="45">
        <f>Calculations!L15*About!$A$22</f>
        <v>4521640000.3693171</v>
      </c>
      <c r="M5" s="45">
        <f>Calculations!M15*About!$A$22</f>
        <v>4144529219.5934081</v>
      </c>
      <c r="N5" s="45">
        <f>Calculations!N15*About!$A$22</f>
        <v>3993912920.6211104</v>
      </c>
      <c r="O5" s="45">
        <f>Calculations!O15*About!$A$22</f>
        <v>3877770355.254447</v>
      </c>
      <c r="P5" s="45">
        <f>Calculations!P15*About!$A$22</f>
        <v>3770383848.2409973</v>
      </c>
      <c r="Q5" s="45">
        <f>Calculations!Q15*About!$A$22</f>
        <v>3688594624.4654679</v>
      </c>
      <c r="R5" s="45">
        <f>Calculations!R15*About!$A$22</f>
        <v>3757429902.1351237</v>
      </c>
      <c r="S5" s="45">
        <f>Calculations!S15*About!$A$22</f>
        <v>3526179481.9383078</v>
      </c>
      <c r="T5" s="45">
        <f>Calculations!T15*About!$A$22</f>
        <v>3247003667.4349961</v>
      </c>
      <c r="U5" s="45">
        <f>Calculations!U15*About!$A$22</f>
        <v>3020984225.2560706</v>
      </c>
      <c r="V5" s="45">
        <f>Calculations!V15*About!$A$22</f>
        <v>2849943853.8583903</v>
      </c>
      <c r="W5" s="45">
        <f>Calculations!W15*About!$A$22</f>
        <v>2700147595.9293857</v>
      </c>
      <c r="X5" s="45">
        <f>Calculations!X15*About!$A$22</f>
        <v>2567725017.412456</v>
      </c>
      <c r="Y5" s="45">
        <f>Calculations!Y15*About!$A$22</f>
        <v>2461671335.6034646</v>
      </c>
      <c r="Z5" s="45">
        <f>Calculations!Z15*About!$A$22</f>
        <v>2369499144.6189785</v>
      </c>
      <c r="AA5" s="45">
        <f>Calculations!AA15*About!$A$22</f>
        <v>2274083528.4505391</v>
      </c>
      <c r="AB5" s="45">
        <f>Calculations!AB15*About!$A$22</f>
        <v>2180008391.8439021</v>
      </c>
      <c r="AC5" s="45">
        <f>Calculations!AC15*About!$A$22</f>
        <v>1914917677.5952725</v>
      </c>
      <c r="AD5" s="45">
        <f>Calculations!AD15*About!$A$22</f>
        <v>1766349273.1068246</v>
      </c>
      <c r="AE5" s="45">
        <f>Calculations!AE15*About!$A$22</f>
        <v>1617780868.6183767</v>
      </c>
      <c r="AF5" s="45">
        <f>Calculations!AF15*About!$A$22</f>
        <v>1469212464.1299291</v>
      </c>
      <c r="AG5" s="45">
        <f>Calculations!AG15*About!$A$22</f>
        <v>1320644059.6414812</v>
      </c>
      <c r="AH5" s="45">
        <f>Calculations!AH15*About!$A$22</f>
        <v>1172075655.1530333</v>
      </c>
      <c r="AI5" s="45">
        <f>Calculations!AI15*About!$A$22</f>
        <v>1023507250.6645855</v>
      </c>
      <c r="AJ5" s="45">
        <f>Calculations!AJ15*About!$A$22</f>
        <v>874938846.17613769</v>
      </c>
      <c r="AK5" s="45">
        <f>Calculations!AK15*About!$A$22</f>
        <v>726370441.68768978</v>
      </c>
      <c r="AL5" s="45">
        <f>Calculations!AL15*About!$A$22</f>
        <v>577802037.199242</v>
      </c>
    </row>
    <row r="6" spans="1:38" x14ac:dyDescent="0.35">
      <c r="A6" t="s">
        <v>1036</v>
      </c>
      <c r="B6" s="45">
        <f>Calculations!B16*About!$A$22</f>
        <v>18769347671.166912</v>
      </c>
      <c r="C6" s="45">
        <f>Calculations!C16*About!$A$22</f>
        <v>20757970178.670773</v>
      </c>
      <c r="D6" s="45">
        <f>Calculations!D16*About!$A$22</f>
        <v>21547480284.90226</v>
      </c>
      <c r="E6" s="45">
        <f>Calculations!E16*About!$A$22</f>
        <v>21992746378.327938</v>
      </c>
      <c r="F6" s="45">
        <f>Calculations!F16*About!$A$22</f>
        <v>22636351868.665791</v>
      </c>
      <c r="G6" s="45">
        <f>Calculations!G16*About!$A$22</f>
        <v>23059967528.884212</v>
      </c>
      <c r="H6" s="45">
        <f>Calculations!H16*About!$A$22</f>
        <v>24053403789.197559</v>
      </c>
      <c r="I6" s="45">
        <f>Calculations!I16*About!$A$22</f>
        <v>24600662031.455856</v>
      </c>
      <c r="J6" s="45">
        <f>Calculations!J16*About!$A$22</f>
        <v>24047944790.297993</v>
      </c>
      <c r="K6" s="45">
        <f>Calculations!K16*About!$A$22</f>
        <v>23709437647.700085</v>
      </c>
      <c r="L6" s="45">
        <f>Calculations!L16*About!$A$22</f>
        <v>23556550737.951889</v>
      </c>
      <c r="M6" s="45">
        <f>Calculations!M16*About!$A$22</f>
        <v>23754374287.515446</v>
      </c>
      <c r="N6" s="45">
        <f>Calculations!N16*About!$A$22</f>
        <v>23882786562.197895</v>
      </c>
      <c r="O6" s="45">
        <f>Calculations!O16*About!$A$22</f>
        <v>23789774398.987583</v>
      </c>
      <c r="P6" s="45">
        <f>Calculations!P16*About!$A$22</f>
        <v>23406500245.093964</v>
      </c>
      <c r="Q6" s="45">
        <f>Calculations!Q16*About!$A$22</f>
        <v>23799552913.522449</v>
      </c>
      <c r="R6" s="45">
        <f>Calculations!R16*About!$A$22</f>
        <v>24021562757.27475</v>
      </c>
      <c r="S6" s="45">
        <f>Calculations!S16*About!$A$22</f>
        <v>24411549417.415745</v>
      </c>
      <c r="T6" s="45">
        <f>Calculations!T16*About!$A$22</f>
        <v>24606840451.669411</v>
      </c>
      <c r="U6" s="45">
        <f>Calculations!U16*About!$A$22</f>
        <v>24948285893.237919</v>
      </c>
      <c r="V6" s="45">
        <f>Calculations!V16*About!$A$22</f>
        <v>25221322682.830879</v>
      </c>
      <c r="W6" s="45">
        <f>Calculations!W16*About!$A$22</f>
        <v>25400493816.26926</v>
      </c>
      <c r="X6" s="45">
        <f>Calculations!X16*About!$A$22</f>
        <v>25465860439.811768</v>
      </c>
      <c r="Y6" s="45">
        <f>Calculations!Y16*About!$A$22</f>
        <v>25805503632.528549</v>
      </c>
      <c r="Z6" s="45">
        <f>Calculations!Z16*About!$A$22</f>
        <v>26051941236.633614</v>
      </c>
      <c r="AA6" s="45">
        <f>Calculations!AA16*About!$A$22</f>
        <v>26182303032.314301</v>
      </c>
      <c r="AB6" s="45">
        <f>Calculations!AB16*About!$A$22</f>
        <v>26319545381.011299</v>
      </c>
      <c r="AC6" s="45">
        <f>Calculations!AC16*About!$A$22</f>
        <v>26736468064.260868</v>
      </c>
      <c r="AD6" s="45">
        <f>Calculations!AD16*About!$A$22</f>
        <v>26977488096.522102</v>
      </c>
      <c r="AE6" s="45">
        <f>Calculations!AE16*About!$A$22</f>
        <v>27218508128.783432</v>
      </c>
      <c r="AF6" s="45">
        <f>Calculations!AF16*About!$A$22</f>
        <v>27459528161.044666</v>
      </c>
      <c r="AG6" s="45">
        <f>Calculations!AG16*About!$A$22</f>
        <v>27700548193.306</v>
      </c>
      <c r="AH6" s="45">
        <f>Calculations!AH16*About!$A$22</f>
        <v>27941568225.56723</v>
      </c>
      <c r="AI6" s="45">
        <f>Calculations!AI16*About!$A$22</f>
        <v>28182588257.828564</v>
      </c>
      <c r="AJ6" s="45">
        <f>Calculations!AJ16*About!$A$22</f>
        <v>28423608290.089798</v>
      </c>
      <c r="AK6" s="45">
        <f>Calculations!AK16*About!$A$22</f>
        <v>28664628322.351036</v>
      </c>
      <c r="AL6" s="45">
        <f>Calculations!AL16*About!$A$22</f>
        <v>28905648354.612362</v>
      </c>
    </row>
    <row r="7" spans="1:38" x14ac:dyDescent="0.35">
      <c r="A7" t="s">
        <v>1037</v>
      </c>
      <c r="B7" s="47">
        <f>Calculations!B17*About!$A$22</f>
        <v>0</v>
      </c>
      <c r="C7" s="47">
        <f>Calculations!C17*About!$A$22</f>
        <v>0</v>
      </c>
      <c r="D7" s="47">
        <f>Calculations!D17*About!$A$22</f>
        <v>0</v>
      </c>
      <c r="E7" s="47">
        <f>Calculations!E17*About!$A$22</f>
        <v>0</v>
      </c>
      <c r="F7" s="47">
        <f>Calculations!F17*About!$A$22</f>
        <v>0</v>
      </c>
      <c r="G7" s="47">
        <f>Calculations!G17*About!$A$22</f>
        <v>0</v>
      </c>
      <c r="H7" s="47">
        <f>Calculations!H17*About!$A$22</f>
        <v>0</v>
      </c>
      <c r="I7" s="47">
        <f>Calculations!I17*About!$A$22</f>
        <v>0</v>
      </c>
      <c r="J7" s="47">
        <f>Calculations!J17*About!$A$22</f>
        <v>0</v>
      </c>
      <c r="K7" s="47">
        <f>Calculations!K17*About!$A$22</f>
        <v>0</v>
      </c>
      <c r="L7" s="47">
        <f>Calculations!L17*About!$A$22</f>
        <v>0</v>
      </c>
      <c r="M7" s="47">
        <f>Calculations!M17*About!$A$22</f>
        <v>0</v>
      </c>
      <c r="N7" s="47">
        <f>Calculations!N17*About!$A$22</f>
        <v>0</v>
      </c>
      <c r="O7" s="47">
        <f>Calculations!O17*About!$A$22</f>
        <v>0</v>
      </c>
      <c r="P7" s="47">
        <f>Calculations!P17*About!$A$22</f>
        <v>0</v>
      </c>
      <c r="Q7" s="47">
        <f>Calculations!Q17*About!$A$22</f>
        <v>0</v>
      </c>
      <c r="R7" s="47">
        <f>Calculations!R17*About!$A$22</f>
        <v>0</v>
      </c>
      <c r="S7" s="47">
        <f>Calculations!S17*About!$A$22</f>
        <v>0</v>
      </c>
      <c r="T7" s="47">
        <f>Calculations!T17*About!$A$22</f>
        <v>0</v>
      </c>
      <c r="U7" s="47">
        <f>Calculations!U17*About!$A$22</f>
        <v>0</v>
      </c>
      <c r="V7" s="47">
        <f>Calculations!V17*About!$A$22</f>
        <v>0</v>
      </c>
      <c r="W7" s="47">
        <f>Calculations!W17*About!$A$22</f>
        <v>0</v>
      </c>
      <c r="X7" s="47">
        <f>Calculations!X17*About!$A$22</f>
        <v>0</v>
      </c>
      <c r="Y7" s="47">
        <f>Calculations!Y17*About!$A$22</f>
        <v>0</v>
      </c>
      <c r="Z7" s="47">
        <f>Calculations!Z17*About!$A$22</f>
        <v>0</v>
      </c>
      <c r="AA7" s="47">
        <f>Calculations!AA17*About!$A$22</f>
        <v>0</v>
      </c>
      <c r="AB7" s="47">
        <f>Calculations!AB17*About!$A$22</f>
        <v>0</v>
      </c>
      <c r="AC7" s="47">
        <f>Calculations!AC17*About!$A$22</f>
        <v>0</v>
      </c>
      <c r="AD7" s="47">
        <f>Calculations!AD17*About!$A$22</f>
        <v>0</v>
      </c>
      <c r="AE7" s="47">
        <f>Calculations!AE17*About!$A$22</f>
        <v>0</v>
      </c>
      <c r="AF7" s="47">
        <f>Calculations!AF17*About!$A$22</f>
        <v>0</v>
      </c>
      <c r="AG7" s="47">
        <f>Calculations!AG17*About!$A$22</f>
        <v>0</v>
      </c>
      <c r="AH7" s="47">
        <f>Calculations!AH17*About!$A$22</f>
        <v>0</v>
      </c>
      <c r="AI7" s="47">
        <f>Calculations!AI17*About!$A$22</f>
        <v>0</v>
      </c>
      <c r="AJ7" s="47">
        <f>Calculations!AJ17*About!$A$22</f>
        <v>0</v>
      </c>
      <c r="AK7" s="47">
        <f>Calculations!AK17*About!$A$22</f>
        <v>0</v>
      </c>
      <c r="AL7" s="47">
        <f>Calculations!AL17*About!$A$22</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L7"/>
  <sheetViews>
    <sheetView workbookViewId="0">
      <selection activeCell="A2" sqref="A2"/>
    </sheetView>
  </sheetViews>
  <sheetFormatPr defaultColWidth="9.1796875" defaultRowHeight="14.5" x14ac:dyDescent="0.35"/>
  <cols>
    <col min="1" max="1" width="24.81640625" style="46" customWidth="1"/>
    <col min="2" max="16384" width="9.1796875" style="46"/>
  </cols>
  <sheetData>
    <row r="1" spans="1:38" x14ac:dyDescent="0.35">
      <c r="A1" s="46" t="s">
        <v>1082</v>
      </c>
      <c r="B1" s="46">
        <v>2014</v>
      </c>
      <c r="C1" s="46">
        <v>2015</v>
      </c>
      <c r="D1" s="46">
        <v>2016</v>
      </c>
      <c r="E1" s="46">
        <v>2017</v>
      </c>
      <c r="F1" s="46">
        <v>2018</v>
      </c>
      <c r="G1" s="46">
        <v>2019</v>
      </c>
      <c r="H1" s="46">
        <v>2020</v>
      </c>
      <c r="I1" s="46">
        <v>2021</v>
      </c>
      <c r="J1" s="46">
        <v>2022</v>
      </c>
      <c r="K1" s="46">
        <v>2023</v>
      </c>
      <c r="L1" s="46">
        <v>2024</v>
      </c>
      <c r="M1" s="46">
        <v>2025</v>
      </c>
      <c r="N1" s="46">
        <v>2026</v>
      </c>
      <c r="O1" s="46">
        <v>2027</v>
      </c>
      <c r="P1" s="46">
        <v>2028</v>
      </c>
      <c r="Q1" s="46">
        <v>2029</v>
      </c>
      <c r="R1" s="46">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35">
      <c r="A2" s="46" t="s">
        <v>1032</v>
      </c>
      <c r="B2" s="45">
        <f>Calculations!B21*About!$A$22</f>
        <v>1783580625.9801261</v>
      </c>
      <c r="C2" s="45">
        <f>Calculations!C21*About!$A$22</f>
        <v>1854216035.7381394</v>
      </c>
      <c r="D2" s="45">
        <f>Calculations!D21*About!$A$22</f>
        <v>1932411305.872905</v>
      </c>
      <c r="E2" s="45">
        <f>Calculations!E21*About!$A$22</f>
        <v>2078898045.5698287</v>
      </c>
      <c r="F2" s="45">
        <f>Calculations!F21*About!$A$22</f>
        <v>2126025231.1451921</v>
      </c>
      <c r="G2" s="45">
        <f>Calculations!G21*About!$A$22</f>
        <v>2170919479.2133145</v>
      </c>
      <c r="H2" s="45">
        <f>Calculations!H21*About!$A$22</f>
        <v>2228563898.6600866</v>
      </c>
      <c r="I2" s="45">
        <f>Calculations!I21*About!$A$22</f>
        <v>2202474530.39569</v>
      </c>
      <c r="J2" s="45">
        <f>Calculations!J21*About!$A$22</f>
        <v>2194783080.1051989</v>
      </c>
      <c r="K2" s="45">
        <f>Calculations!K21*About!$A$22</f>
        <v>2188186502.100389</v>
      </c>
      <c r="L2" s="45">
        <f>Calculations!L21*About!$A$22</f>
        <v>2192065695.1616497</v>
      </c>
      <c r="M2" s="45">
        <f>Calculations!M21*About!$A$22</f>
        <v>2213509134.7334604</v>
      </c>
      <c r="N2" s="45">
        <f>Calculations!N21*About!$A$22</f>
        <v>2230136315.7552691</v>
      </c>
      <c r="O2" s="45">
        <f>Calculations!O21*About!$A$22</f>
        <v>2245423030.8191452</v>
      </c>
      <c r="P2" s="45">
        <f>Calculations!P21*About!$A$22</f>
        <v>2255695806.5433054</v>
      </c>
      <c r="Q2" s="45">
        <f>Calculations!Q21*About!$A$22</f>
        <v>2274098181.9371305</v>
      </c>
      <c r="R2" s="45">
        <f>Calculations!R21*About!$A$22</f>
        <v>2318913816.8067551</v>
      </c>
      <c r="S2" s="45">
        <f>Calculations!S21*About!$A$22</f>
        <v>2287512618.2852693</v>
      </c>
      <c r="T2" s="45">
        <f>Calculations!T21*About!$A$22</f>
        <v>2285299041.7099442</v>
      </c>
      <c r="U2" s="45">
        <f>Calculations!U21*About!$A$22</f>
        <v>2294802537.1567402</v>
      </c>
      <c r="V2" s="45">
        <f>Calculations!V21*About!$A$22</f>
        <v>2295149761.8849316</v>
      </c>
      <c r="W2" s="45">
        <f>Calculations!W21*About!$A$22</f>
        <v>2292139791.7207718</v>
      </c>
      <c r="X2" s="45">
        <f>Calculations!X21*About!$A$22</f>
        <v>2340961129.8667049</v>
      </c>
      <c r="Y2" s="45">
        <f>Calculations!Y21*About!$A$22</f>
        <v>2381655810.7456183</v>
      </c>
      <c r="Z2" s="45">
        <f>Calculations!Z21*About!$A$22</f>
        <v>2410609629.6617618</v>
      </c>
      <c r="AA2" s="45">
        <f>Calculations!AA21*About!$A$22</f>
        <v>2426413823.117609</v>
      </c>
      <c r="AB2" s="45">
        <f>Calculations!AB21*About!$A$22</f>
        <v>2447211982.2958736</v>
      </c>
      <c r="AC2" s="45">
        <f>Calculations!AC21*About!$A$22</f>
        <v>2434210668.5985103</v>
      </c>
      <c r="AD2" s="45">
        <f>Calculations!AD21*About!$A$22</f>
        <v>2448873028.5990386</v>
      </c>
      <c r="AE2" s="45">
        <f>Calculations!AE21*About!$A$22</f>
        <v>2463535388.5995665</v>
      </c>
      <c r="AF2" s="45">
        <f>Calculations!AF21*About!$A$22</f>
        <v>2478197748.6001005</v>
      </c>
      <c r="AG2" s="45">
        <f>Calculations!AG21*About!$A$22</f>
        <v>2492860108.6006284</v>
      </c>
      <c r="AH2" s="45">
        <f>Calculations!AH21*About!$A$22</f>
        <v>2507522468.6011562</v>
      </c>
      <c r="AI2" s="45">
        <f>Calculations!AI21*About!$A$22</f>
        <v>2522184828.6016898</v>
      </c>
      <c r="AJ2" s="45">
        <f>Calculations!AJ21*About!$A$22</f>
        <v>2536847188.6022182</v>
      </c>
      <c r="AK2" s="45">
        <f>Calculations!AK21*About!$A$22</f>
        <v>2551509548.602746</v>
      </c>
      <c r="AL2" s="45">
        <f>Calculations!AL21*About!$A$22</f>
        <v>2566171908.6032801</v>
      </c>
    </row>
    <row r="3" spans="1:38" x14ac:dyDescent="0.35">
      <c r="A3" s="46" t="s">
        <v>1033</v>
      </c>
      <c r="B3" s="45">
        <f>Calculations!B22*About!$A$22</f>
        <v>2017755311.0244212</v>
      </c>
      <c r="C3" s="45">
        <f>Calculations!C22*About!$A$22</f>
        <v>2158027595.0522141</v>
      </c>
      <c r="D3" s="45">
        <f>Calculations!D22*About!$A$22</f>
        <v>2305192486.1470585</v>
      </c>
      <c r="E3" s="45">
        <f>Calculations!E22*About!$A$22</f>
        <v>2487515188.5776954</v>
      </c>
      <c r="F3" s="45">
        <f>Calculations!F22*About!$A$22</f>
        <v>2531717616.5155678</v>
      </c>
      <c r="G3" s="45">
        <f>Calculations!G22*About!$A$22</f>
        <v>2535363453.1927958</v>
      </c>
      <c r="H3" s="45">
        <f>Calculations!H22*About!$A$22</f>
        <v>2535141573.821022</v>
      </c>
      <c r="I3" s="45">
        <f>Calculations!I22*About!$A$22</f>
        <v>2522997995.6558733</v>
      </c>
      <c r="J3" s="45">
        <f>Calculations!J22*About!$A$22</f>
        <v>2525775179.8735814</v>
      </c>
      <c r="K3" s="45">
        <f>Calculations!K22*About!$A$22</f>
        <v>2568406576.9607673</v>
      </c>
      <c r="L3" s="45">
        <f>Calculations!L22*About!$A$22</f>
        <v>2599696410.8277478</v>
      </c>
      <c r="M3" s="45">
        <f>Calculations!M22*About!$A$22</f>
        <v>2634022181.0225973</v>
      </c>
      <c r="N3" s="45">
        <f>Calculations!N22*About!$A$22</f>
        <v>2670830023.4638629</v>
      </c>
      <c r="O3" s="45">
        <f>Calculations!O22*About!$A$22</f>
        <v>2659100186.8861856</v>
      </c>
      <c r="P3" s="45">
        <f>Calculations!P22*About!$A$22</f>
        <v>2617894372.7187028</v>
      </c>
      <c r="Q3" s="45">
        <f>Calculations!Q22*About!$A$22</f>
        <v>2589637563.9554567</v>
      </c>
      <c r="R3" s="45">
        <f>Calculations!R22*About!$A$22</f>
        <v>2539430725.3542848</v>
      </c>
      <c r="S3" s="45">
        <f>Calculations!S22*About!$A$22</f>
        <v>2434383402.5006523</v>
      </c>
      <c r="T3" s="45">
        <f>Calculations!T22*About!$A$22</f>
        <v>2517655220.4514418</v>
      </c>
      <c r="U3" s="45">
        <f>Calculations!U22*About!$A$22</f>
        <v>2591232132.9203696</v>
      </c>
      <c r="V3" s="45">
        <f>Calculations!V22*About!$A$22</f>
        <v>2653898437.6145573</v>
      </c>
      <c r="W3" s="45">
        <f>Calculations!W22*About!$A$22</f>
        <v>2707944756.5269213</v>
      </c>
      <c r="X3" s="45">
        <f>Calculations!X22*About!$A$22</f>
        <v>2750342006.882534</v>
      </c>
      <c r="Y3" s="45">
        <f>Calculations!Y22*About!$A$22</f>
        <v>2785438147.6801372</v>
      </c>
      <c r="Z3" s="45">
        <f>Calculations!Z22*About!$A$22</f>
        <v>2816257589.5304508</v>
      </c>
      <c r="AA3" s="45">
        <f>Calculations!AA22*About!$A$22</f>
        <v>2841608764.5207567</v>
      </c>
      <c r="AB3" s="45">
        <f>Calculations!AB22*About!$A$22</f>
        <v>2874717532.7032084</v>
      </c>
      <c r="AC3" s="45">
        <f>Calculations!AC22*About!$A$22</f>
        <v>2884009006.0832415</v>
      </c>
      <c r="AD3" s="45">
        <f>Calculations!AD22*About!$A$22</f>
        <v>2914466988.7834921</v>
      </c>
      <c r="AE3" s="45">
        <f>Calculations!AE22*About!$A$22</f>
        <v>2944924971.4837418</v>
      </c>
      <c r="AF3" s="45">
        <f>Calculations!AF22*About!$A$22</f>
        <v>2975382954.1839919</v>
      </c>
      <c r="AG3" s="45">
        <f>Calculations!AG22*About!$A$22</f>
        <v>3005840936.8842416</v>
      </c>
      <c r="AH3" s="45">
        <f>Calculations!AH22*About!$A$22</f>
        <v>3036298919.5844917</v>
      </c>
      <c r="AI3" s="45">
        <f>Calculations!AI22*About!$A$22</f>
        <v>3066756902.2847419</v>
      </c>
      <c r="AJ3" s="45">
        <f>Calculations!AJ22*About!$A$22</f>
        <v>3097214884.9849916</v>
      </c>
      <c r="AK3" s="45">
        <f>Calculations!AK22*About!$A$22</f>
        <v>3127672867.6852417</v>
      </c>
      <c r="AL3" s="45">
        <f>Calculations!AL22*About!$A$22</f>
        <v>3158130850.3854918</v>
      </c>
    </row>
    <row r="4" spans="1:38" x14ac:dyDescent="0.35">
      <c r="A4" s="46" t="s">
        <v>1034</v>
      </c>
      <c r="B4" s="47">
        <f>Calculations!B23*About!$A$22</f>
        <v>0</v>
      </c>
      <c r="C4" s="47">
        <f>Calculations!C23*About!$A$22</f>
        <v>0</v>
      </c>
      <c r="D4" s="47">
        <f>Calculations!D23*About!$A$22</f>
        <v>0</v>
      </c>
      <c r="E4" s="47">
        <f>Calculations!E23*About!$A$22</f>
        <v>0</v>
      </c>
      <c r="F4" s="47">
        <f>Calculations!F23*About!$A$22</f>
        <v>0</v>
      </c>
      <c r="G4" s="47">
        <f>Calculations!G23*About!$A$22</f>
        <v>0</v>
      </c>
      <c r="H4" s="47">
        <f>Calculations!H23*About!$A$22</f>
        <v>0</v>
      </c>
      <c r="I4" s="47">
        <f>Calculations!I23*About!$A$22</f>
        <v>0</v>
      </c>
      <c r="J4" s="47">
        <f>Calculations!J23*About!$A$22</f>
        <v>0</v>
      </c>
      <c r="K4" s="47">
        <f>Calculations!K23*About!$A$22</f>
        <v>0</v>
      </c>
      <c r="L4" s="47">
        <f>Calculations!L23*About!$A$22</f>
        <v>0</v>
      </c>
      <c r="M4" s="47">
        <f>Calculations!M23*About!$A$22</f>
        <v>0</v>
      </c>
      <c r="N4" s="47">
        <f>Calculations!N23*About!$A$22</f>
        <v>0</v>
      </c>
      <c r="O4" s="47">
        <f>Calculations!O23*About!$A$22</f>
        <v>0</v>
      </c>
      <c r="P4" s="47">
        <f>Calculations!P23*About!$A$22</f>
        <v>0</v>
      </c>
      <c r="Q4" s="47">
        <f>Calculations!Q23*About!$A$22</f>
        <v>0</v>
      </c>
      <c r="R4" s="47">
        <f>Calculations!R23*About!$A$22</f>
        <v>0</v>
      </c>
      <c r="S4" s="47">
        <f>Calculations!S23*About!$A$22</f>
        <v>0</v>
      </c>
      <c r="T4" s="47">
        <f>Calculations!T23*About!$A$22</f>
        <v>0</v>
      </c>
      <c r="U4" s="47">
        <f>Calculations!U23*About!$A$22</f>
        <v>0</v>
      </c>
      <c r="V4" s="47">
        <f>Calculations!V23*About!$A$22</f>
        <v>0</v>
      </c>
      <c r="W4" s="47">
        <f>Calculations!W23*About!$A$22</f>
        <v>0</v>
      </c>
      <c r="X4" s="47">
        <f>Calculations!X23*About!$A$22</f>
        <v>0</v>
      </c>
      <c r="Y4" s="47">
        <f>Calculations!Y23*About!$A$22</f>
        <v>0</v>
      </c>
      <c r="Z4" s="47">
        <f>Calculations!Z23*About!$A$22</f>
        <v>0</v>
      </c>
      <c r="AA4" s="47">
        <f>Calculations!AA23*About!$A$22</f>
        <v>0</v>
      </c>
      <c r="AB4" s="47">
        <f>Calculations!AB23*About!$A$22</f>
        <v>0</v>
      </c>
      <c r="AC4" s="47">
        <f>Calculations!AC23*About!$A$22</f>
        <v>0</v>
      </c>
      <c r="AD4" s="47">
        <f>Calculations!AD23*About!$A$22</f>
        <v>0</v>
      </c>
      <c r="AE4" s="47">
        <f>Calculations!AE23*About!$A$22</f>
        <v>0</v>
      </c>
      <c r="AF4" s="47">
        <f>Calculations!AF23*About!$A$22</f>
        <v>0</v>
      </c>
      <c r="AG4" s="47">
        <f>Calculations!AG23*About!$A$22</f>
        <v>0</v>
      </c>
      <c r="AH4" s="47">
        <f>Calculations!AH23*About!$A$22</f>
        <v>0</v>
      </c>
      <c r="AI4" s="47">
        <f>Calculations!AI23*About!$A$22</f>
        <v>0</v>
      </c>
      <c r="AJ4" s="47">
        <f>Calculations!AJ23*About!$A$22</f>
        <v>0</v>
      </c>
      <c r="AK4" s="47">
        <f>Calculations!AK23*About!$A$22</f>
        <v>0</v>
      </c>
      <c r="AL4" s="47">
        <f>Calculations!AL23*About!$A$22</f>
        <v>0</v>
      </c>
    </row>
    <row r="5" spans="1:38" x14ac:dyDescent="0.35">
      <c r="A5" s="46" t="s">
        <v>1035</v>
      </c>
      <c r="B5" s="45">
        <f>Calculations!B24*About!$A$22</f>
        <v>1046153639.5828168</v>
      </c>
      <c r="C5" s="45">
        <f>Calculations!C24*About!$A$22</f>
        <v>970610203.69713616</v>
      </c>
      <c r="D5" s="45">
        <f>Calculations!D24*About!$A$22</f>
        <v>975903563.54695451</v>
      </c>
      <c r="E5" s="45">
        <f>Calculations!E24*About!$A$22</f>
        <v>996719778.58745575</v>
      </c>
      <c r="F5" s="45">
        <f>Calculations!F24*About!$A$22</f>
        <v>1018995209.3039011</v>
      </c>
      <c r="G5" s="45">
        <f>Calculations!G24*About!$A$22</f>
        <v>1034918396.5556767</v>
      </c>
      <c r="H5" s="45">
        <f>Calculations!H24*About!$A$22</f>
        <v>1564588515.5349791</v>
      </c>
      <c r="I5" s="45">
        <f>Calculations!I24*About!$A$22</f>
        <v>1291408859.152503</v>
      </c>
      <c r="J5" s="45">
        <f>Calculations!J24*About!$A$22</f>
        <v>1127399986.8093011</v>
      </c>
      <c r="K5" s="45">
        <f>Calculations!K24*About!$A$22</f>
        <v>1102766264.0047865</v>
      </c>
      <c r="L5" s="45">
        <f>Calculations!L24*About!$A$22</f>
        <v>1039472994.9076817</v>
      </c>
      <c r="M5" s="45">
        <f>Calculations!M24*About!$A$22</f>
        <v>952779566.71059132</v>
      </c>
      <c r="N5" s="45">
        <f>Calculations!N24*About!$A$22</f>
        <v>918154613.07388926</v>
      </c>
      <c r="O5" s="45">
        <f>Calculations!O24*About!$A$22</f>
        <v>891454774.02255261</v>
      </c>
      <c r="P5" s="45">
        <f>Calculations!P24*About!$A$22</f>
        <v>866767852.01000226</v>
      </c>
      <c r="Q5" s="45">
        <f>Calculations!Q24*About!$A$22</f>
        <v>847965450.80553222</v>
      </c>
      <c r="R5" s="45">
        <f>Calculations!R24*About!$A$22</f>
        <v>863789888.89187586</v>
      </c>
      <c r="S5" s="45">
        <f>Calculations!S24*About!$A$22</f>
        <v>810628078.83269143</v>
      </c>
      <c r="T5" s="45">
        <f>Calculations!T24*About!$A$22</f>
        <v>746448772.2130034</v>
      </c>
      <c r="U5" s="45">
        <f>Calculations!U24*About!$A$22</f>
        <v>694489503.79492903</v>
      </c>
      <c r="V5" s="45">
        <f>Calculations!V24*About!$A$22</f>
        <v>655169290.97560966</v>
      </c>
      <c r="W5" s="45">
        <f>Calculations!W24*About!$A$22</f>
        <v>620732855.33661401</v>
      </c>
      <c r="X5" s="45">
        <f>Calculations!X24*About!$A$22</f>
        <v>590290428.63454413</v>
      </c>
      <c r="Y5" s="45">
        <f>Calculations!Y24*About!$A$22</f>
        <v>565909907.79653525</v>
      </c>
      <c r="Z5" s="45">
        <f>Calculations!Z24*About!$A$22</f>
        <v>544720581.93202126</v>
      </c>
      <c r="AA5" s="45">
        <f>Calculations!AA24*About!$A$22</f>
        <v>522785629.94746065</v>
      </c>
      <c r="AB5" s="45">
        <f>Calculations!AB24*About!$A$22</f>
        <v>501158838.78609806</v>
      </c>
      <c r="AC5" s="45">
        <f>Calculations!AC24*About!$A$22</f>
        <v>440217534.60448873</v>
      </c>
      <c r="AD5" s="45">
        <f>Calculations!AD24*About!$A$22</f>
        <v>406063368.33967125</v>
      </c>
      <c r="AE5" s="45">
        <f>Calculations!AE24*About!$A$22</f>
        <v>371909202.0748539</v>
      </c>
      <c r="AF5" s="45">
        <f>Calculations!AF24*About!$A$22</f>
        <v>337755035.81003642</v>
      </c>
      <c r="AG5" s="45">
        <f>Calculations!AG24*About!$A$22</f>
        <v>303600869.54521906</v>
      </c>
      <c r="AH5" s="45">
        <f>Calculations!AH24*About!$A$22</f>
        <v>269446703.28040165</v>
      </c>
      <c r="AI5" s="45">
        <f>Calculations!AI24*About!$A$22</f>
        <v>235292537.01558423</v>
      </c>
      <c r="AJ5" s="45">
        <f>Calculations!AJ24*About!$A$22</f>
        <v>201138370.75076681</v>
      </c>
      <c r="AK5" s="45">
        <f>Calculations!AK24*About!$A$22</f>
        <v>166984204.4859494</v>
      </c>
      <c r="AL5" s="45">
        <f>Calculations!AL24*About!$A$22</f>
        <v>132830038.22113198</v>
      </c>
    </row>
    <row r="6" spans="1:38" x14ac:dyDescent="0.35">
      <c r="A6" s="46" t="s">
        <v>1036</v>
      </c>
      <c r="B6" s="45">
        <f>Calculations!B25*About!$A$22</f>
        <v>4314857006.4440861</v>
      </c>
      <c r="C6" s="45">
        <f>Calculations!C25*About!$A$22</f>
        <v>4772018433.1492252</v>
      </c>
      <c r="D6" s="45">
        <f>Calculations!D25*About!$A$22</f>
        <v>4953517719.8167391</v>
      </c>
      <c r="E6" s="45">
        <f>Calculations!E25*About!$A$22</f>
        <v>5055879269.9680614</v>
      </c>
      <c r="F6" s="45">
        <f>Calculations!F25*About!$A$22</f>
        <v>5203836764.710206</v>
      </c>
      <c r="G6" s="45">
        <f>Calculations!G25*About!$A$22</f>
        <v>5301221129.4497862</v>
      </c>
      <c r="H6" s="45">
        <f>Calculations!H25*About!$A$22</f>
        <v>5529600691.8814383</v>
      </c>
      <c r="I6" s="45">
        <f>Calculations!I25*About!$A$22</f>
        <v>5655409063.1851425</v>
      </c>
      <c r="J6" s="45">
        <f>Calculations!J25*About!$A$22</f>
        <v>5528345730.8640051</v>
      </c>
      <c r="K6" s="45">
        <f>Calculations!K25*About!$A$22</f>
        <v>5450526834.7809134</v>
      </c>
      <c r="L6" s="45">
        <f>Calculations!L25*About!$A$22</f>
        <v>5415379893.8601074</v>
      </c>
      <c r="M6" s="45">
        <f>Calculations!M25*About!$A$22</f>
        <v>5460857251.0825529</v>
      </c>
      <c r="N6" s="45">
        <f>Calculations!N25*About!$A$22</f>
        <v>5490377755.0891027</v>
      </c>
      <c r="O6" s="45">
        <f>Calculations!O25*About!$A$22</f>
        <v>5468995329.2774134</v>
      </c>
      <c r="P6" s="45">
        <f>Calculations!P25*About!$A$22</f>
        <v>5380885012.5370331</v>
      </c>
      <c r="Q6" s="45">
        <f>Calculations!Q25*About!$A$22</f>
        <v>5471243297.2245464</v>
      </c>
      <c r="R6" s="45">
        <f>Calculations!R25*About!$A$22</f>
        <v>5522280805.1122465</v>
      </c>
      <c r="S6" s="45">
        <f>Calculations!S25*About!$A$22</f>
        <v>5611934249.7822542</v>
      </c>
      <c r="T6" s="45">
        <f>Calculations!T25*About!$A$22</f>
        <v>5656829410.8825846</v>
      </c>
      <c r="U6" s="45">
        <f>Calculations!U25*About!$A$22</f>
        <v>5735323788.0810785</v>
      </c>
      <c r="V6" s="45">
        <f>Calculations!V25*About!$A$22</f>
        <v>5798091803.530118</v>
      </c>
      <c r="W6" s="45">
        <f>Calculations!W25*About!$A$22</f>
        <v>5839281184.9627371</v>
      </c>
      <c r="X6" s="45">
        <f>Calculations!X25*About!$A$22</f>
        <v>5854308219.3872328</v>
      </c>
      <c r="Y6" s="45">
        <f>Calculations!Y25*About!$A$22</f>
        <v>5932388280.3174458</v>
      </c>
      <c r="Z6" s="45">
        <f>Calculations!Z25*About!$A$22</f>
        <v>5989041449.1623869</v>
      </c>
      <c r="AA6" s="45">
        <f>Calculations!AA25*About!$A$22</f>
        <v>6019010125.6086941</v>
      </c>
      <c r="AB6" s="45">
        <f>Calculations!AB25*About!$A$22</f>
        <v>6050560562.0026979</v>
      </c>
      <c r="AC6" s="45">
        <f>Calculations!AC25*About!$A$22</f>
        <v>6146406288.3690119</v>
      </c>
      <c r="AD6" s="45">
        <f>Calculations!AD25*About!$A$22</f>
        <v>6201814019.7998343</v>
      </c>
      <c r="AE6" s="45">
        <f>Calculations!AE25*About!$A$22</f>
        <v>6257221751.2306805</v>
      </c>
      <c r="AF6" s="45">
        <f>Calculations!AF25*About!$A$22</f>
        <v>6312629482.6615038</v>
      </c>
      <c r="AG6" s="45">
        <f>Calculations!AG25*About!$A$22</f>
        <v>6368037214.0923491</v>
      </c>
      <c r="AH6" s="45">
        <f>Calculations!AH25*About!$A$22</f>
        <v>6423444945.5231724</v>
      </c>
      <c r="AI6" s="45">
        <f>Calculations!AI25*About!$A$22</f>
        <v>6478852676.9540186</v>
      </c>
      <c r="AJ6" s="45">
        <f>Calculations!AJ25*About!$A$22</f>
        <v>6534260408.384841</v>
      </c>
      <c r="AK6" s="45">
        <f>Calculations!AK25*About!$A$22</f>
        <v>6589668139.8156643</v>
      </c>
      <c r="AL6" s="45">
        <f>Calculations!AL25*About!$A$22</f>
        <v>6645075871.2465105</v>
      </c>
    </row>
    <row r="7" spans="1:38" x14ac:dyDescent="0.35">
      <c r="A7" s="46" t="s">
        <v>1037</v>
      </c>
      <c r="B7" s="47">
        <f>Calculations!B26*About!$A$22</f>
        <v>0</v>
      </c>
      <c r="C7" s="47">
        <f>Calculations!C26*About!$A$22</f>
        <v>0</v>
      </c>
      <c r="D7" s="47">
        <f>Calculations!D26*About!$A$22</f>
        <v>0</v>
      </c>
      <c r="E7" s="47">
        <f>Calculations!E26*About!$A$22</f>
        <v>0</v>
      </c>
      <c r="F7" s="47">
        <f>Calculations!F26*About!$A$22</f>
        <v>0</v>
      </c>
      <c r="G7" s="47">
        <f>Calculations!G26*About!$A$22</f>
        <v>0</v>
      </c>
      <c r="H7" s="47">
        <f>Calculations!H26*About!$A$22</f>
        <v>0</v>
      </c>
      <c r="I7" s="47">
        <f>Calculations!I26*About!$A$22</f>
        <v>0</v>
      </c>
      <c r="J7" s="47">
        <f>Calculations!J26*About!$A$22</f>
        <v>0</v>
      </c>
      <c r="K7" s="47">
        <f>Calculations!K26*About!$A$22</f>
        <v>0</v>
      </c>
      <c r="L7" s="47">
        <f>Calculations!L26*About!$A$22</f>
        <v>0</v>
      </c>
      <c r="M7" s="47">
        <f>Calculations!M26*About!$A$22</f>
        <v>0</v>
      </c>
      <c r="N7" s="47">
        <f>Calculations!N26*About!$A$22</f>
        <v>0</v>
      </c>
      <c r="O7" s="47">
        <f>Calculations!O26*About!$A$22</f>
        <v>0</v>
      </c>
      <c r="P7" s="47">
        <f>Calculations!P26*About!$A$22</f>
        <v>0</v>
      </c>
      <c r="Q7" s="47">
        <f>Calculations!Q26*About!$A$22</f>
        <v>0</v>
      </c>
      <c r="R7" s="47">
        <f>Calculations!R26*About!$A$22</f>
        <v>0</v>
      </c>
      <c r="S7" s="47">
        <f>Calculations!S26*About!$A$22</f>
        <v>0</v>
      </c>
      <c r="T7" s="47">
        <f>Calculations!T26*About!$A$22</f>
        <v>0</v>
      </c>
      <c r="U7" s="47">
        <f>Calculations!U26*About!$A$22</f>
        <v>0</v>
      </c>
      <c r="V7" s="47">
        <f>Calculations!V26*About!$A$22</f>
        <v>0</v>
      </c>
      <c r="W7" s="47">
        <f>Calculations!W26*About!$A$22</f>
        <v>0</v>
      </c>
      <c r="X7" s="47">
        <f>Calculations!X26*About!$A$22</f>
        <v>0</v>
      </c>
      <c r="Y7" s="47">
        <f>Calculations!Y26*About!$A$22</f>
        <v>0</v>
      </c>
      <c r="Z7" s="47">
        <f>Calculations!Z26*About!$A$22</f>
        <v>0</v>
      </c>
      <c r="AA7" s="47">
        <f>Calculations!AA26*About!$A$22</f>
        <v>0</v>
      </c>
      <c r="AB7" s="47">
        <f>Calculations!AB26*About!$A$22</f>
        <v>0</v>
      </c>
      <c r="AC7" s="47">
        <f>Calculations!AC26*About!$A$22</f>
        <v>0</v>
      </c>
      <c r="AD7" s="47">
        <f>Calculations!AD26*About!$A$22</f>
        <v>0</v>
      </c>
      <c r="AE7" s="47">
        <f>Calculations!AE26*About!$A$22</f>
        <v>0</v>
      </c>
      <c r="AF7" s="47">
        <f>Calculations!AF26*About!$A$22</f>
        <v>0</v>
      </c>
      <c r="AG7" s="47">
        <f>Calculations!AG26*About!$A$22</f>
        <v>0</v>
      </c>
      <c r="AH7" s="47">
        <f>Calculations!AH26*About!$A$22</f>
        <v>0</v>
      </c>
      <c r="AI7" s="47">
        <f>Calculations!AI26*About!$A$22</f>
        <v>0</v>
      </c>
      <c r="AJ7" s="47">
        <f>Calculations!AJ26*About!$A$22</f>
        <v>0</v>
      </c>
      <c r="AK7" s="47">
        <f>Calculations!AK26*About!$A$22</f>
        <v>0</v>
      </c>
      <c r="AL7" s="47">
        <f>Calculations!AL26*About!$A$22</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L7"/>
  <sheetViews>
    <sheetView workbookViewId="0">
      <selection activeCell="E4" sqref="E4"/>
    </sheetView>
  </sheetViews>
  <sheetFormatPr defaultRowHeight="14.5" x14ac:dyDescent="0.35"/>
  <cols>
    <col min="1" max="1" width="24.81640625" customWidth="1"/>
  </cols>
  <sheetData>
    <row r="1" spans="1:38" x14ac:dyDescent="0.35">
      <c r="A1" t="s">
        <v>1082</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35">
      <c r="A2" t="s">
        <v>1032</v>
      </c>
      <c r="B2" s="46">
        <f>Calculations!B30*About!$A$22</f>
        <v>7520940000</v>
      </c>
      <c r="C2" s="46">
        <f>Calculations!C30*About!$A$22</f>
        <v>7604835000</v>
      </c>
      <c r="D2" s="46">
        <f>Calculations!D30*About!$A$22</f>
        <v>7656159000</v>
      </c>
      <c r="E2" s="46">
        <f>Calculations!E30*About!$A$22</f>
        <v>7739067000</v>
      </c>
      <c r="F2" s="46">
        <f>Calculations!F30*About!$A$22</f>
        <v>7783482000</v>
      </c>
      <c r="G2" s="46">
        <f>Calculations!G30*About!$A$22</f>
        <v>7820988000</v>
      </c>
      <c r="H2" s="46">
        <f>Calculations!H30*About!$A$22</f>
        <v>7805196000</v>
      </c>
      <c r="I2" s="46">
        <f>Calculations!I30*About!$A$22</f>
        <v>7807170000</v>
      </c>
      <c r="J2" s="46">
        <f>Calculations!J30*About!$A$22</f>
        <v>7796312999.999999</v>
      </c>
      <c r="K2" s="46">
        <f>Calculations!K30*About!$A$22</f>
        <v>7756832999.999999</v>
      </c>
      <c r="L2" s="46">
        <f>Calculations!L30*About!$A$22</f>
        <v>7700574000.000001</v>
      </c>
      <c r="M2" s="46">
        <f>Calculations!M30*About!$A$22</f>
        <v>7687742999.999999</v>
      </c>
      <c r="N2" s="46">
        <f>Calculations!N30*About!$A$22</f>
        <v>7689717000</v>
      </c>
      <c r="O2" s="46">
        <f>Calculations!O30*About!$A$22</f>
        <v>7650237000</v>
      </c>
      <c r="P2" s="46">
        <f>Calculations!P30*About!$A$22</f>
        <v>7618653000</v>
      </c>
      <c r="Q2" s="46">
        <f>Calculations!Q30*About!$A$22</f>
        <v>7609770000.000001</v>
      </c>
      <c r="R2" s="46">
        <f>Calculations!R30*About!$A$22</f>
        <v>7584108000</v>
      </c>
      <c r="S2" s="46">
        <f>Calculations!S30*About!$A$22</f>
        <v>7596939000.000001</v>
      </c>
      <c r="T2" s="46">
        <f>Calculations!T30*About!$A$22</f>
        <v>7655172000</v>
      </c>
      <c r="U2" s="46">
        <f>Calculations!U30*About!$A$22</f>
        <v>7692678000.000001</v>
      </c>
      <c r="V2" s="46">
        <f>Calculations!V30*About!$A$22</f>
        <v>7717353000.000001</v>
      </c>
      <c r="W2" s="46">
        <f>Calculations!W30*About!$A$22</f>
        <v>7760781000</v>
      </c>
      <c r="X2" s="46">
        <f>Calculations!X30*About!$A$22</f>
        <v>7871325000.000001</v>
      </c>
      <c r="Y2" s="46">
        <f>Calculations!Y30*About!$A$22</f>
        <v>7906856999.999999</v>
      </c>
      <c r="Z2" s="46">
        <f>Calculations!Z30*About!$A$22</f>
        <v>7939427999.999999</v>
      </c>
      <c r="AA2" s="46">
        <f>Calculations!AA30*About!$A$22</f>
        <v>7972985999.999999</v>
      </c>
      <c r="AB2" s="46">
        <f>Calculations!AB30*About!$A$22</f>
        <v>7990752000</v>
      </c>
      <c r="AC2" s="46">
        <f>Calculations!AC30*About!$A$22</f>
        <v>8028220038.4615326</v>
      </c>
      <c r="AD2" s="46">
        <f>Calculations!AD30*About!$A$22</f>
        <v>8066132769.2307549</v>
      </c>
      <c r="AE2" s="46">
        <f>Calculations!AE30*About!$A$22</f>
        <v>8104045499.9999914</v>
      </c>
      <c r="AF2" s="46">
        <f>Calculations!AF30*About!$A$22</f>
        <v>8141958230.769228</v>
      </c>
      <c r="AG2" s="46">
        <f>Calculations!AG30*About!$A$22</f>
        <v>8179870961.5384502</v>
      </c>
      <c r="AH2" s="46">
        <f>Calculations!AH30*About!$A$22</f>
        <v>8217783692.3076868</v>
      </c>
      <c r="AI2" s="46">
        <f>Calculations!AI30*About!$A$22</f>
        <v>8255696423.0769091</v>
      </c>
      <c r="AJ2" s="46">
        <f>Calculations!AJ30*About!$A$22</f>
        <v>8293609153.8461456</v>
      </c>
      <c r="AK2" s="46">
        <f>Calculations!AK30*About!$A$22</f>
        <v>8331521884.6153822</v>
      </c>
      <c r="AL2" s="46">
        <f>Calculations!AL30*About!$A$22</f>
        <v>8369434615.3846045</v>
      </c>
    </row>
    <row r="3" spans="1:38" x14ac:dyDescent="0.35">
      <c r="A3" t="s">
        <v>1033</v>
      </c>
      <c r="B3" s="46">
        <f>Calculations!B31*About!$A$22</f>
        <v>31785348000</v>
      </c>
      <c r="C3" s="46">
        <f>Calculations!C31*About!$A$22</f>
        <v>32428872000</v>
      </c>
      <c r="D3" s="46">
        <f>Calculations!D31*About!$A$22</f>
        <v>32998371000</v>
      </c>
      <c r="E3" s="46">
        <f>Calculations!E31*About!$A$22</f>
        <v>33749477999.999996</v>
      </c>
      <c r="F3" s="46">
        <f>Calculations!F31*About!$A$22</f>
        <v>34253835000</v>
      </c>
      <c r="G3" s="46">
        <f>Calculations!G31*About!$A$22</f>
        <v>34671335999.999992</v>
      </c>
      <c r="H3" s="46">
        <f>Calculations!H31*About!$A$22</f>
        <v>34882554000</v>
      </c>
      <c r="I3" s="46">
        <f>Calculations!I31*About!$A$22</f>
        <v>35111537999.999992</v>
      </c>
      <c r="J3" s="46">
        <f>Calculations!J31*About!$A$22</f>
        <v>35234913000</v>
      </c>
      <c r="K3" s="46">
        <f>Calculations!K31*About!$A$22</f>
        <v>35221095000</v>
      </c>
      <c r="L3" s="46">
        <f>Calculations!L31*About!$A$22</f>
        <v>35199381000</v>
      </c>
      <c r="M3" s="46">
        <f>Calculations!M31*About!$A$22</f>
        <v>35264523000</v>
      </c>
      <c r="N3" s="46">
        <f>Calculations!N31*About!$A$22</f>
        <v>35295120000</v>
      </c>
      <c r="O3" s="46">
        <f>Calculations!O31*About!$A$22</f>
        <v>35331639000</v>
      </c>
      <c r="P3" s="46">
        <f>Calculations!P31*About!$A$22</f>
        <v>35410599000</v>
      </c>
      <c r="Q3" s="46">
        <f>Calculations!Q31*About!$A$22</f>
        <v>35566545000</v>
      </c>
      <c r="R3" s="46">
        <f>Calculations!R31*About!$A$22</f>
        <v>35742231000.000008</v>
      </c>
      <c r="S3" s="46">
        <f>Calculations!S31*About!$A$22</f>
        <v>36052148999.999992</v>
      </c>
      <c r="T3" s="46">
        <f>Calculations!T31*About!$A$22</f>
        <v>36585128999.999992</v>
      </c>
      <c r="U3" s="46">
        <f>Calculations!U31*About!$A$22</f>
        <v>37126004999.999992</v>
      </c>
      <c r="V3" s="46">
        <f>Calculations!V31*About!$A$22</f>
        <v>37729062000</v>
      </c>
      <c r="W3" s="46">
        <f>Calculations!W31*About!$A$22</f>
        <v>38444637000.000008</v>
      </c>
      <c r="X3" s="46">
        <f>Calculations!X31*About!$A$22</f>
        <v>39202653000</v>
      </c>
      <c r="Y3" s="46">
        <f>Calculations!Y31*About!$A$22</f>
        <v>39716879999.999992</v>
      </c>
      <c r="Z3" s="46">
        <f>Calculations!Z31*About!$A$22</f>
        <v>40116614999.999992</v>
      </c>
      <c r="AA3" s="46">
        <f>Calculations!AA31*About!$A$22</f>
        <v>40382118000</v>
      </c>
      <c r="AB3" s="46">
        <f>Calculations!AB31*About!$A$22</f>
        <v>40570634999.999992</v>
      </c>
      <c r="AC3" s="46">
        <f>Calculations!AC31*About!$A$22</f>
        <v>41360538692.307739</v>
      </c>
      <c r="AD3" s="46">
        <f>Calculations!AD31*About!$A$22</f>
        <v>41855502923.076973</v>
      </c>
      <c r="AE3" s="46">
        <f>Calculations!AE31*About!$A$22</f>
        <v>42350467153.846207</v>
      </c>
      <c r="AF3" s="46">
        <f>Calculations!AF31*About!$A$22</f>
        <v>42845431384.61544</v>
      </c>
      <c r="AG3" s="46">
        <f>Calculations!AG31*About!$A$22</f>
        <v>43340395615.384674</v>
      </c>
      <c r="AH3" s="46">
        <f>Calculations!AH31*About!$A$22</f>
        <v>43835359846.153915</v>
      </c>
      <c r="AI3" s="46">
        <f>Calculations!AI31*About!$A$22</f>
        <v>44330324076.923149</v>
      </c>
      <c r="AJ3" s="46">
        <f>Calculations!AJ31*About!$A$22</f>
        <v>44825288307.692383</v>
      </c>
      <c r="AK3" s="46">
        <f>Calculations!AK31*About!$A$22</f>
        <v>45320252538.461617</v>
      </c>
      <c r="AL3" s="46">
        <f>Calculations!AL31*About!$A$22</f>
        <v>45815216769.23085</v>
      </c>
    </row>
    <row r="4" spans="1:38" x14ac:dyDescent="0.35">
      <c r="A4" t="s">
        <v>1034</v>
      </c>
      <c r="B4" s="46">
        <f>Calculations!B32*About!$A$22</f>
        <v>0</v>
      </c>
      <c r="C4" s="46">
        <f>Calculations!C32*About!$A$22</f>
        <v>0</v>
      </c>
      <c r="D4" s="46">
        <f>Calculations!D32*About!$A$22</f>
        <v>0</v>
      </c>
      <c r="E4" s="46">
        <f>Calculations!E32*About!$A$22</f>
        <v>0</v>
      </c>
      <c r="F4" s="46">
        <f>Calculations!F32*About!$A$22</f>
        <v>0</v>
      </c>
      <c r="G4" s="46">
        <f>Calculations!G32*About!$A$22</f>
        <v>0</v>
      </c>
      <c r="H4" s="46">
        <f>Calculations!H32*About!$A$22</f>
        <v>0</v>
      </c>
      <c r="I4" s="46">
        <f>Calculations!I32*About!$A$22</f>
        <v>0</v>
      </c>
      <c r="J4" s="46">
        <f>Calculations!J32*About!$A$22</f>
        <v>0</v>
      </c>
      <c r="K4" s="46">
        <f>Calculations!K32*About!$A$22</f>
        <v>0</v>
      </c>
      <c r="L4" s="46">
        <f>Calculations!L32*About!$A$22</f>
        <v>0</v>
      </c>
      <c r="M4" s="46">
        <f>Calculations!M32*About!$A$22</f>
        <v>0</v>
      </c>
      <c r="N4" s="46">
        <f>Calculations!N32*About!$A$22</f>
        <v>0</v>
      </c>
      <c r="O4" s="46">
        <f>Calculations!O32*About!$A$22</f>
        <v>0</v>
      </c>
      <c r="P4" s="46">
        <f>Calculations!P32*About!$A$22</f>
        <v>0</v>
      </c>
      <c r="Q4" s="46">
        <f>Calculations!Q32*About!$A$22</f>
        <v>0</v>
      </c>
      <c r="R4" s="46">
        <f>Calculations!R32*About!$A$22</f>
        <v>0</v>
      </c>
      <c r="S4" s="46">
        <f>Calculations!S32*About!$A$22</f>
        <v>0</v>
      </c>
      <c r="T4" s="46">
        <f>Calculations!T32*About!$A$22</f>
        <v>0</v>
      </c>
      <c r="U4" s="46">
        <f>Calculations!U32*About!$A$22</f>
        <v>0</v>
      </c>
      <c r="V4" s="46">
        <f>Calculations!V32*About!$A$22</f>
        <v>0</v>
      </c>
      <c r="W4" s="46">
        <f>Calculations!W32*About!$A$22</f>
        <v>0</v>
      </c>
      <c r="X4" s="46">
        <f>Calculations!X32*About!$A$22</f>
        <v>0</v>
      </c>
      <c r="Y4" s="46">
        <f>Calculations!Y32*About!$A$22</f>
        <v>0</v>
      </c>
      <c r="Z4" s="46">
        <f>Calculations!Z32*About!$A$22</f>
        <v>0</v>
      </c>
      <c r="AA4" s="46">
        <f>Calculations!AA32*About!$A$22</f>
        <v>0</v>
      </c>
      <c r="AB4" s="46">
        <f>Calculations!AB32*About!$A$22</f>
        <v>0</v>
      </c>
      <c r="AC4" s="46">
        <f>Calculations!AC32*About!$A$22</f>
        <v>0</v>
      </c>
      <c r="AD4" s="46">
        <f>Calculations!AD32*About!$A$22</f>
        <v>0</v>
      </c>
      <c r="AE4" s="46">
        <f>Calculations!AE32*About!$A$22</f>
        <v>0</v>
      </c>
      <c r="AF4" s="46">
        <f>Calculations!AF32*About!$A$22</f>
        <v>0</v>
      </c>
      <c r="AG4" s="46">
        <f>Calculations!AG32*About!$A$22</f>
        <v>0</v>
      </c>
      <c r="AH4" s="46">
        <f>Calculations!AH32*About!$A$22</f>
        <v>0</v>
      </c>
      <c r="AI4" s="46">
        <f>Calculations!AI32*About!$A$22</f>
        <v>0</v>
      </c>
      <c r="AJ4" s="46">
        <f>Calculations!AJ32*About!$A$22</f>
        <v>0</v>
      </c>
      <c r="AK4" s="46">
        <f>Calculations!AK32*About!$A$22</f>
        <v>0</v>
      </c>
      <c r="AL4" s="46">
        <f>Calculations!AL32*About!$A$22</f>
        <v>0</v>
      </c>
    </row>
    <row r="5" spans="1:38" x14ac:dyDescent="0.35">
      <c r="A5" t="s">
        <v>1035</v>
      </c>
      <c r="B5" s="46">
        <f>Calculations!B33*About!$A$22</f>
        <v>1444968000.0000002</v>
      </c>
      <c r="C5" s="46">
        <f>Calculations!C33*About!$A$22</f>
        <v>1456812000.0000002</v>
      </c>
      <c r="D5" s="46">
        <f>Calculations!D33*About!$A$22</f>
        <v>1472604000</v>
      </c>
      <c r="E5" s="46">
        <f>Calculations!E33*About!$A$22</f>
        <v>1503201000</v>
      </c>
      <c r="F5" s="46">
        <f>Calculations!F33*About!$A$22</f>
        <v>1525902000</v>
      </c>
      <c r="G5" s="46">
        <f>Calculations!G33*About!$A$22</f>
        <v>1552551000</v>
      </c>
      <c r="H5" s="46">
        <f>Calculations!H33*About!$A$22</f>
        <v>1658159999.9999998</v>
      </c>
      <c r="I5" s="46">
        <f>Calculations!I33*About!$A$22</f>
        <v>1687770000</v>
      </c>
      <c r="J5" s="46">
        <f>Calculations!J33*About!$A$22</f>
        <v>1703562000.0000002</v>
      </c>
      <c r="K5" s="46">
        <f>Calculations!K33*About!$A$22</f>
        <v>1714418999.9999998</v>
      </c>
      <c r="L5" s="46">
        <f>Calculations!L33*About!$A$22</f>
        <v>1718367000</v>
      </c>
      <c r="M5" s="46">
        <f>Calculations!M33*About!$A$22</f>
        <v>1735146000.0000002</v>
      </c>
      <c r="N5" s="46">
        <f>Calculations!N33*About!$A$22</f>
        <v>1744029000</v>
      </c>
      <c r="O5" s="46">
        <f>Calculations!O33*About!$A$22</f>
        <v>1751925000</v>
      </c>
      <c r="P5" s="46">
        <f>Calculations!P33*About!$A$22</f>
        <v>1756860000</v>
      </c>
      <c r="Q5" s="46">
        <f>Calculations!Q33*About!$A$22</f>
        <v>1766730000.0000002</v>
      </c>
      <c r="R5" s="46">
        <f>Calculations!R33*About!$A$22</f>
        <v>1779561000</v>
      </c>
      <c r="S5" s="46">
        <f>Calculations!S33*About!$A$22</f>
        <v>1789431000.0000002</v>
      </c>
      <c r="T5" s="46">
        <f>Calculations!T33*About!$A$22</f>
        <v>1814105999.9999998</v>
      </c>
      <c r="U5" s="46">
        <f>Calculations!U33*About!$A$22</f>
        <v>1838781000</v>
      </c>
      <c r="V5" s="46">
        <f>Calculations!V33*About!$A$22</f>
        <v>1870365000</v>
      </c>
      <c r="W5" s="46">
        <f>Calculations!W33*About!$A$22</f>
        <v>1899975000</v>
      </c>
      <c r="X5" s="46">
        <f>Calculations!X33*About!$A$22</f>
        <v>1934520000</v>
      </c>
      <c r="Y5" s="46">
        <f>Calculations!Y33*About!$A$22</f>
        <v>1954260000</v>
      </c>
      <c r="Z5" s="46">
        <f>Calculations!Z33*About!$A$22</f>
        <v>1974987000</v>
      </c>
      <c r="AA5" s="46">
        <f>Calculations!AA33*About!$A$22</f>
        <v>1991766000.0000002</v>
      </c>
      <c r="AB5" s="46">
        <f>Calculations!AB33*About!$A$22</f>
        <v>2009532000</v>
      </c>
      <c r="AC5" s="46">
        <f>Calculations!AC33*About!$A$22</f>
        <v>2037737423.0769196</v>
      </c>
      <c r="AD5" s="46">
        <f>Calculations!AD33*About!$A$22</f>
        <v>2060921076.9230762</v>
      </c>
      <c r="AE5" s="46">
        <f>Calculations!AE33*About!$A$22</f>
        <v>2084104730.7692325</v>
      </c>
      <c r="AF5" s="46">
        <f>Calculations!AF33*About!$A$22</f>
        <v>2107288384.6153815</v>
      </c>
      <c r="AG5" s="46">
        <f>Calculations!AG33*About!$A$22</f>
        <v>2130472038.4615381</v>
      </c>
      <c r="AH5" s="46">
        <f>Calculations!AH33*About!$A$22</f>
        <v>2153655692.3076944</v>
      </c>
      <c r="AI5" s="46">
        <f>Calculations!AI33*About!$A$22</f>
        <v>2176839346.1538434</v>
      </c>
      <c r="AJ5" s="46">
        <f>Calculations!AJ33*About!$A$22</f>
        <v>2200023000</v>
      </c>
      <c r="AK5" s="46">
        <f>Calculations!AK33*About!$A$22</f>
        <v>2223206653.8461566</v>
      </c>
      <c r="AL5" s="46">
        <f>Calculations!AL33*About!$A$22</f>
        <v>2246390307.6923056</v>
      </c>
    </row>
    <row r="6" spans="1:38" x14ac:dyDescent="0.35">
      <c r="A6" t="s">
        <v>1036</v>
      </c>
      <c r="B6" s="46">
        <f>Calculations!B34*About!$A$22</f>
        <v>35250705000</v>
      </c>
      <c r="C6" s="46">
        <f>Calculations!C34*About!$A$22</f>
        <v>35569506000</v>
      </c>
      <c r="D6" s="46">
        <f>Calculations!D34*About!$A$22</f>
        <v>35908047000</v>
      </c>
      <c r="E6" s="46">
        <f>Calculations!E34*About!$A$22</f>
        <v>38058719999.999992</v>
      </c>
      <c r="F6" s="46">
        <f>Calculations!F34*About!$A$22</f>
        <v>38308430999.999992</v>
      </c>
      <c r="G6" s="46">
        <f>Calculations!G34*About!$A$22</f>
        <v>38454507000</v>
      </c>
      <c r="H6" s="46">
        <f>Calculations!H34*About!$A$22</f>
        <v>38553207000</v>
      </c>
      <c r="I6" s="46">
        <f>Calculations!I34*About!$A$22</f>
        <v>38676581999.999992</v>
      </c>
      <c r="J6" s="46">
        <f>Calculations!J34*About!$A$22</f>
        <v>38760477000.000008</v>
      </c>
      <c r="K6" s="46">
        <f>Calculations!K34*About!$A$22</f>
        <v>38833515000.000015</v>
      </c>
      <c r="L6" s="46">
        <f>Calculations!L34*About!$A$22</f>
        <v>38994396000.000008</v>
      </c>
      <c r="M6" s="46">
        <f>Calculations!M34*About!$A$22</f>
        <v>39307275000</v>
      </c>
      <c r="N6" s="46">
        <f>Calculations!N34*About!$A$22</f>
        <v>39591531000</v>
      </c>
      <c r="O6" s="46">
        <f>Calculations!O34*About!$A$22</f>
        <v>39866904000.000008</v>
      </c>
      <c r="P6" s="46">
        <f>Calculations!P34*About!$A$22</f>
        <v>40167939000</v>
      </c>
      <c r="Q6" s="46">
        <f>Calculations!Q34*About!$A$22</f>
        <v>40507467000</v>
      </c>
      <c r="R6" s="46">
        <f>Calculations!R34*About!$A$22</f>
        <v>40814424000.000008</v>
      </c>
      <c r="S6" s="46">
        <f>Calculations!S34*About!$A$22</f>
        <v>41129277000</v>
      </c>
      <c r="T6" s="46">
        <f>Calculations!T34*About!$A$22</f>
        <v>41552700000</v>
      </c>
      <c r="U6" s="46">
        <f>Calculations!U34*About!$A$22</f>
        <v>41957370000.000008</v>
      </c>
      <c r="V6" s="46">
        <f>Calculations!V34*About!$A$22</f>
        <v>42440012999.999992</v>
      </c>
      <c r="W6" s="46">
        <f>Calculations!W34*About!$A$22</f>
        <v>43041096000</v>
      </c>
      <c r="X6" s="46">
        <f>Calculations!X34*About!$A$22</f>
        <v>43707321000.000015</v>
      </c>
      <c r="Y6" s="46">
        <f>Calculations!Y34*About!$A$22</f>
        <v>44219574000</v>
      </c>
      <c r="Z6" s="46">
        <f>Calculations!Z34*About!$A$22</f>
        <v>44637075000</v>
      </c>
      <c r="AA6" s="46">
        <f>Calculations!AA34*About!$A$22</f>
        <v>44913435000</v>
      </c>
      <c r="AB6" s="46">
        <f>Calculations!AB34*About!$A$22</f>
        <v>45125640000</v>
      </c>
      <c r="AC6" s="46">
        <f>Calculations!AC34*About!$A$22</f>
        <v>45775275807.692383</v>
      </c>
      <c r="AD6" s="46">
        <f>Calculations!AD34*About!$A$22</f>
        <v>46224344538.461617</v>
      </c>
      <c r="AE6" s="46">
        <f>Calculations!AE34*About!$A$22</f>
        <v>46673413269.23085</v>
      </c>
      <c r="AF6" s="46">
        <f>Calculations!AF34*About!$A$22</f>
        <v>47122482000.000084</v>
      </c>
      <c r="AG6" s="46">
        <f>Calculations!AG34*About!$A$22</f>
        <v>47571550730.769318</v>
      </c>
      <c r="AH6" s="46">
        <f>Calculations!AH34*About!$A$22</f>
        <v>48020619461.538551</v>
      </c>
      <c r="AI6" s="46">
        <f>Calculations!AI34*About!$A$22</f>
        <v>48469688192.307793</v>
      </c>
      <c r="AJ6" s="46">
        <f>Calculations!AJ34*About!$A$22</f>
        <v>48918756923.077026</v>
      </c>
      <c r="AK6" s="46">
        <f>Calculations!AK34*About!$A$22</f>
        <v>49367825653.84626</v>
      </c>
      <c r="AL6" s="46">
        <f>Calculations!AL34*About!$A$22</f>
        <v>49816894384.615494</v>
      </c>
    </row>
    <row r="7" spans="1:38" x14ac:dyDescent="0.35">
      <c r="A7" t="s">
        <v>1037</v>
      </c>
      <c r="B7" s="46">
        <f>Calculations!B35*About!$A$22</f>
        <v>0</v>
      </c>
      <c r="C7" s="46">
        <f>Calculations!C35*About!$A$22</f>
        <v>0</v>
      </c>
      <c r="D7" s="46">
        <f>Calculations!D35*About!$A$22</f>
        <v>0</v>
      </c>
      <c r="E7" s="46">
        <f>Calculations!E35*About!$A$22</f>
        <v>0</v>
      </c>
      <c r="F7" s="46">
        <f>Calculations!F35*About!$A$22</f>
        <v>0</v>
      </c>
      <c r="G7" s="46">
        <f>Calculations!G35*About!$A$22</f>
        <v>0</v>
      </c>
      <c r="H7" s="46">
        <f>Calculations!H35*About!$A$22</f>
        <v>0</v>
      </c>
      <c r="I7" s="46">
        <f>Calculations!I35*About!$A$22</f>
        <v>0</v>
      </c>
      <c r="J7" s="46">
        <f>Calculations!J35*About!$A$22</f>
        <v>0</v>
      </c>
      <c r="K7" s="46">
        <f>Calculations!K35*About!$A$22</f>
        <v>0</v>
      </c>
      <c r="L7" s="46">
        <f>Calculations!L35*About!$A$22</f>
        <v>0</v>
      </c>
      <c r="M7" s="46">
        <f>Calculations!M35*About!$A$22</f>
        <v>0</v>
      </c>
      <c r="N7" s="46">
        <f>Calculations!N35*About!$A$22</f>
        <v>0</v>
      </c>
      <c r="O7" s="46">
        <f>Calculations!O35*About!$A$22</f>
        <v>0</v>
      </c>
      <c r="P7" s="46">
        <f>Calculations!P35*About!$A$22</f>
        <v>0</v>
      </c>
      <c r="Q7" s="46">
        <f>Calculations!Q35*About!$A$22</f>
        <v>0</v>
      </c>
      <c r="R7" s="46">
        <f>Calculations!R35*About!$A$22</f>
        <v>0</v>
      </c>
      <c r="S7" s="46">
        <f>Calculations!S35*About!$A$22</f>
        <v>0</v>
      </c>
      <c r="T7" s="46">
        <f>Calculations!T35*About!$A$22</f>
        <v>0</v>
      </c>
      <c r="U7" s="46">
        <f>Calculations!U35*About!$A$22</f>
        <v>0</v>
      </c>
      <c r="V7" s="46">
        <f>Calculations!V35*About!$A$22</f>
        <v>0</v>
      </c>
      <c r="W7" s="46">
        <f>Calculations!W35*About!$A$22</f>
        <v>0</v>
      </c>
      <c r="X7" s="46">
        <f>Calculations!X35*About!$A$22</f>
        <v>0</v>
      </c>
      <c r="Y7" s="46">
        <f>Calculations!Y35*About!$A$22</f>
        <v>0</v>
      </c>
      <c r="Z7" s="46">
        <f>Calculations!Z35*About!$A$22</f>
        <v>0</v>
      </c>
      <c r="AA7" s="46">
        <f>Calculations!AA35*About!$A$22</f>
        <v>0</v>
      </c>
      <c r="AB7" s="46">
        <f>Calculations!AB35*About!$A$22</f>
        <v>0</v>
      </c>
      <c r="AC7" s="46">
        <f>Calculations!AC35*About!$A$22</f>
        <v>0</v>
      </c>
      <c r="AD7" s="46">
        <f>Calculations!AD35*About!$A$22</f>
        <v>0</v>
      </c>
      <c r="AE7" s="46">
        <f>Calculations!AE35*About!$A$22</f>
        <v>0</v>
      </c>
      <c r="AF7" s="46">
        <f>Calculations!AF35*About!$A$22</f>
        <v>0</v>
      </c>
      <c r="AG7" s="46">
        <f>Calculations!AG35*About!$A$22</f>
        <v>0</v>
      </c>
      <c r="AH7" s="46">
        <f>Calculations!AH35*About!$A$22</f>
        <v>0</v>
      </c>
      <c r="AI7" s="46">
        <f>Calculations!AI35*About!$A$22</f>
        <v>0</v>
      </c>
      <c r="AJ7" s="46">
        <f>Calculations!AJ35*About!$A$22</f>
        <v>0</v>
      </c>
      <c r="AK7" s="46">
        <f>Calculations!AK35*About!$A$22</f>
        <v>0</v>
      </c>
      <c r="AL7" s="46">
        <f>Calculations!AL35*About!$A$22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Shelley Wenzel</cp:lastModifiedBy>
  <dcterms:created xsi:type="dcterms:W3CDTF">2015-06-22T19:19:55Z</dcterms:created>
  <dcterms:modified xsi:type="dcterms:W3CDTF">2022-04-20T22:17:22Z</dcterms:modified>
</cp:coreProperties>
</file>