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bldgs\BRESaC\"/>
    </mc:Choice>
  </mc:AlternateContent>
  <xr:revisionPtr revIDLastSave="0" documentId="13_ncr:1_{4D0980DD-58D0-4DEE-A6B1-166C5AECA1A2}" xr6:coauthVersionLast="47" xr6:coauthVersionMax="47" xr10:uidLastSave="{00000000-0000-0000-0000-000000000000}"/>
  <bookViews>
    <workbookView xWindow="-120" yWindow="-120" windowWidth="57840" windowHeight="23640" tabRatio="909" activeTab="10" xr2:uid="{00000000-000D-0000-FFFF-FFFF00000000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13" r:id="rId5"/>
    <sheet name="CBECS_Table B10" sheetId="14" r:id="rId6"/>
    <sheet name="CBECS_Table C4" sheetId="9" r:id="rId7"/>
    <sheet name="State Codes" sheetId="6" r:id="rId8"/>
    <sheet name="AEO21 Table 4" sheetId="4" r:id="rId9"/>
    <sheet name="AEO22 Table 4" sheetId="15" r:id="rId10"/>
    <sheet name="AEO21 Table 5" sheetId="11" r:id="rId11"/>
    <sheet name="AEO22 Table 5" sheetId="16" r:id="rId12"/>
    <sheet name="BRESaC-energy" sheetId="10" r:id="rId13"/>
    <sheet name="BRESaC-cost" sheetId="12" r:id="rId14"/>
  </sheets>
  <definedNames>
    <definedName name="_xlnm._FilterDatabase" localSheetId="3" hidden="1">'County Climates'!$A$1:$F$3141</definedName>
    <definedName name="_xlnm.Print_Titles" localSheetId="5">'CBECS_Table B10'!$2:$5</definedName>
    <definedName name="_xlnm.Print_Titles" localSheetId="4">'CBECS_Table B5'!$2:$6</definedName>
  </definedNames>
  <calcPr calcId="191029"/>
  <pivotCaches>
    <pivotCache cacheId="1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B55" i="2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2" i="5"/>
  <c r="U4" i="5"/>
  <c r="U5" i="5"/>
  <c r="U7" i="5"/>
  <c r="U9" i="5"/>
  <c r="U10" i="5"/>
  <c r="U11" i="5"/>
  <c r="U3" i="5"/>
  <c r="D1" i="13"/>
  <c r="E1" i="13"/>
  <c r="F1" i="13"/>
  <c r="G1" i="13"/>
  <c r="H1" i="13"/>
  <c r="I1" i="13"/>
  <c r="J1" i="13"/>
  <c r="U8" i="5" s="1"/>
  <c r="K1" i="13"/>
  <c r="C1" i="13"/>
  <c r="L2" i="1"/>
  <c r="B53" i="2"/>
  <c r="C7" i="12"/>
  <c r="C6" i="12"/>
  <c r="C5" i="12"/>
  <c r="C4" i="12"/>
  <c r="U6" i="5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3" i="1"/>
  <c r="L4" i="1" s="1"/>
  <c r="L5" i="1" s="1"/>
  <c r="L6" i="1" s="1"/>
  <c r="N2" i="1" l="1"/>
  <c r="N6" i="1"/>
  <c r="N3" i="1"/>
  <c r="L18" i="5"/>
  <c r="L20" i="5"/>
  <c r="L24" i="5"/>
  <c r="M16" i="5"/>
  <c r="L19" i="5"/>
  <c r="E8" i="6"/>
  <c r="E9" i="6" s="1"/>
  <c r="E15" i="6"/>
  <c r="E16" i="6"/>
  <c r="E2452" i="5" s="1"/>
  <c r="E20" i="6"/>
  <c r="E21" i="6" s="1"/>
  <c r="E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E528" i="5"/>
  <c r="E536" i="5"/>
  <c r="E544" i="5"/>
  <c r="E552" i="5"/>
  <c r="E560" i="5"/>
  <c r="E568" i="5"/>
  <c r="E576" i="5"/>
  <c r="E584" i="5"/>
  <c r="E521" i="5"/>
  <c r="E529" i="5"/>
  <c r="E537" i="5"/>
  <c r="E545" i="5"/>
  <c r="E553" i="5"/>
  <c r="E561" i="5"/>
  <c r="E569" i="5"/>
  <c r="E577" i="5"/>
  <c r="E522" i="5"/>
  <c r="E530" i="5"/>
  <c r="E538" i="5"/>
  <c r="E546" i="5"/>
  <c r="E554" i="5"/>
  <c r="E562" i="5"/>
  <c r="E570" i="5"/>
  <c r="E578" i="5"/>
  <c r="E523" i="5"/>
  <c r="E531" i="5"/>
  <c r="E539" i="5"/>
  <c r="E547" i="5"/>
  <c r="E555" i="5"/>
  <c r="E563" i="5"/>
  <c r="E571" i="5"/>
  <c r="E579" i="5"/>
  <c r="E524" i="5"/>
  <c r="E532" i="5"/>
  <c r="E540" i="5"/>
  <c r="E548" i="5"/>
  <c r="E556" i="5"/>
  <c r="E564" i="5"/>
  <c r="E572" i="5"/>
  <c r="E580" i="5"/>
  <c r="E525" i="5"/>
  <c r="E533" i="5"/>
  <c r="E541" i="5"/>
  <c r="E549" i="5"/>
  <c r="E557" i="5"/>
  <c r="E565" i="5"/>
  <c r="E573" i="5"/>
  <c r="E581" i="5"/>
  <c r="E526" i="5"/>
  <c r="E534" i="5"/>
  <c r="E542" i="5"/>
  <c r="E550" i="5"/>
  <c r="E558" i="5"/>
  <c r="E566" i="5"/>
  <c r="E574" i="5"/>
  <c r="E582" i="5"/>
  <c r="E527" i="5"/>
  <c r="E535" i="5"/>
  <c r="E543" i="5"/>
  <c r="E551" i="5"/>
  <c r="E559" i="5"/>
  <c r="E567" i="5"/>
  <c r="E575" i="5"/>
  <c r="E583" i="5"/>
  <c r="E2059" i="5"/>
  <c r="E2067" i="5"/>
  <c r="E2075" i="5"/>
  <c r="E2083" i="5"/>
  <c r="E2091" i="5"/>
  <c r="E2099" i="5"/>
  <c r="E2107" i="5"/>
  <c r="E2060" i="5"/>
  <c r="E2068" i="5"/>
  <c r="E2076" i="5"/>
  <c r="E2084" i="5"/>
  <c r="E2092" i="5"/>
  <c r="E2100" i="5"/>
  <c r="E2108" i="5"/>
  <c r="E2062" i="5"/>
  <c r="E2070" i="5"/>
  <c r="E2078" i="5"/>
  <c r="E2086" i="5"/>
  <c r="E2094" i="5"/>
  <c r="E2102" i="5"/>
  <c r="E2056" i="5"/>
  <c r="E2064" i="5"/>
  <c r="E2072" i="5"/>
  <c r="E2080" i="5"/>
  <c r="E2088" i="5"/>
  <c r="E2096" i="5"/>
  <c r="E2104" i="5"/>
  <c r="E2057" i="5"/>
  <c r="E2065" i="5"/>
  <c r="E2073" i="5"/>
  <c r="E2081" i="5"/>
  <c r="E2089" i="5"/>
  <c r="E2097" i="5"/>
  <c r="E2105" i="5"/>
  <c r="E2071" i="5"/>
  <c r="E2093" i="5"/>
  <c r="E2074" i="5"/>
  <c r="E2095" i="5"/>
  <c r="E2055" i="5"/>
  <c r="E2077" i="5"/>
  <c r="E2098" i="5"/>
  <c r="E2058" i="5"/>
  <c r="E2079" i="5"/>
  <c r="E2101" i="5"/>
  <c r="E2061" i="5"/>
  <c r="E2082" i="5"/>
  <c r="E2103" i="5"/>
  <c r="E2063" i="5"/>
  <c r="E2085" i="5"/>
  <c r="E2106" i="5"/>
  <c r="E2066" i="5"/>
  <c r="E2069" i="5"/>
  <c r="E2087" i="5"/>
  <c r="E2090" i="5"/>
  <c r="E2109" i="5"/>
  <c r="E67" i="6"/>
  <c r="E1590" i="5"/>
  <c r="E1598" i="5"/>
  <c r="E1606" i="5"/>
  <c r="E1591" i="5"/>
  <c r="E1599" i="5"/>
  <c r="E1607" i="5"/>
  <c r="E1592" i="5"/>
  <c r="E1600" i="5"/>
  <c r="E1608" i="5"/>
  <c r="E1593" i="5"/>
  <c r="E1601" i="5"/>
  <c r="E1609" i="5"/>
  <c r="E1586" i="5"/>
  <c r="E1594" i="5"/>
  <c r="E1602" i="5"/>
  <c r="E1587" i="5"/>
  <c r="E1595" i="5"/>
  <c r="E1603" i="5"/>
  <c r="E1611" i="5"/>
  <c r="E1588" i="5"/>
  <c r="E1596" i="5"/>
  <c r="E1604" i="5"/>
  <c r="E1605" i="5"/>
  <c r="E1610" i="5"/>
  <c r="E1589" i="5"/>
  <c r="E1597" i="5"/>
  <c r="E2" i="5"/>
  <c r="E37" i="6"/>
  <c r="E38" i="6" s="1"/>
  <c r="E187" i="5"/>
  <c r="E188" i="5"/>
  <c r="E189" i="5"/>
  <c r="E2461" i="5"/>
  <c r="E2460" i="5"/>
  <c r="E28" i="6"/>
  <c r="E400" i="5"/>
  <c r="E408" i="5"/>
  <c r="E416" i="5"/>
  <c r="E424" i="5"/>
  <c r="E432" i="5"/>
  <c r="E440" i="5"/>
  <c r="E448" i="5"/>
  <c r="E401" i="5"/>
  <c r="E409" i="5"/>
  <c r="E417" i="5"/>
  <c r="E425" i="5"/>
  <c r="E433" i="5"/>
  <c r="E441" i="5"/>
  <c r="E449" i="5"/>
  <c r="E402" i="5"/>
  <c r="E410" i="5"/>
  <c r="E418" i="5"/>
  <c r="E426" i="5"/>
  <c r="E434" i="5"/>
  <c r="E442" i="5"/>
  <c r="E450" i="5"/>
  <c r="E403" i="5"/>
  <c r="E411" i="5"/>
  <c r="E419" i="5"/>
  <c r="E427" i="5"/>
  <c r="E435" i="5"/>
  <c r="E443" i="5"/>
  <c r="E451" i="5"/>
  <c r="E404" i="5"/>
  <c r="E412" i="5"/>
  <c r="E420" i="5"/>
  <c r="E428" i="5"/>
  <c r="E436" i="5"/>
  <c r="E444" i="5"/>
  <c r="E452" i="5"/>
  <c r="E405" i="5"/>
  <c r="E413" i="5"/>
  <c r="E421" i="5"/>
  <c r="E429" i="5"/>
  <c r="E437" i="5"/>
  <c r="E445" i="5"/>
  <c r="E453" i="5"/>
  <c r="E406" i="5"/>
  <c r="E414" i="5"/>
  <c r="E422" i="5"/>
  <c r="E430" i="5"/>
  <c r="E438" i="5"/>
  <c r="E446" i="5"/>
  <c r="E454" i="5"/>
  <c r="E399" i="5"/>
  <c r="E407" i="5"/>
  <c r="E415" i="5"/>
  <c r="E423" i="5"/>
  <c r="E431" i="5"/>
  <c r="E439" i="5"/>
  <c r="E447" i="5"/>
  <c r="E1979" i="5"/>
  <c r="E1987" i="5"/>
  <c r="E1995" i="5"/>
  <c r="E2003" i="5"/>
  <c r="E2011" i="5"/>
  <c r="E1972" i="5"/>
  <c r="E1980" i="5"/>
  <c r="E1988" i="5"/>
  <c r="E1996" i="5"/>
  <c r="E2004" i="5"/>
  <c r="E2012" i="5"/>
  <c r="E1974" i="5"/>
  <c r="E1982" i="5"/>
  <c r="E1990" i="5"/>
  <c r="E1998" i="5"/>
  <c r="E2006" i="5"/>
  <c r="E2014" i="5"/>
  <c r="E1976" i="5"/>
  <c r="E1984" i="5"/>
  <c r="E1992" i="5"/>
  <c r="E2000" i="5"/>
  <c r="E2008" i="5"/>
  <c r="E1977" i="5"/>
  <c r="E1985" i="5"/>
  <c r="E1993" i="5"/>
  <c r="E2001" i="5"/>
  <c r="E2009" i="5"/>
  <c r="E1986" i="5"/>
  <c r="E2007" i="5"/>
  <c r="E1989" i="5"/>
  <c r="E2010" i="5"/>
  <c r="E1991" i="5"/>
  <c r="E2013" i="5"/>
  <c r="E1973" i="5"/>
  <c r="E1994" i="5"/>
  <c r="E1975" i="5"/>
  <c r="E1997" i="5"/>
  <c r="E1978" i="5"/>
  <c r="E1999" i="5"/>
  <c r="E2453" i="5"/>
  <c r="E2005" i="5"/>
  <c r="E58" i="6"/>
  <c r="E1614" i="5"/>
  <c r="E1622" i="5"/>
  <c r="E1615" i="5"/>
  <c r="E1623" i="5"/>
  <c r="E1616" i="5"/>
  <c r="E1624" i="5"/>
  <c r="E1617" i="5"/>
  <c r="E1625" i="5"/>
  <c r="E1619" i="5"/>
  <c r="E1612" i="5"/>
  <c r="E1620" i="5"/>
  <c r="E1613" i="5"/>
  <c r="E1618" i="5"/>
  <c r="E1621" i="5"/>
  <c r="E1626" i="5"/>
  <c r="E22" i="6"/>
  <c r="E328" i="5"/>
  <c r="E336" i="5"/>
  <c r="E344" i="5"/>
  <c r="E352" i="5"/>
  <c r="E360" i="5"/>
  <c r="E368" i="5"/>
  <c r="E329" i="5"/>
  <c r="E337" i="5"/>
  <c r="E345" i="5"/>
  <c r="E353" i="5"/>
  <c r="E361" i="5"/>
  <c r="E369" i="5"/>
  <c r="E330" i="5"/>
  <c r="E338" i="5"/>
  <c r="E346" i="5"/>
  <c r="E354" i="5"/>
  <c r="E362" i="5"/>
  <c r="E370" i="5"/>
  <c r="E331" i="5"/>
  <c r="E339" i="5"/>
  <c r="E347" i="5"/>
  <c r="E355" i="5"/>
  <c r="E363" i="5"/>
  <c r="E371" i="5"/>
  <c r="E332" i="5"/>
  <c r="E340" i="5"/>
  <c r="E348" i="5"/>
  <c r="E356" i="5"/>
  <c r="E364" i="5"/>
  <c r="E325" i="5"/>
  <c r="E333" i="5"/>
  <c r="E341" i="5"/>
  <c r="E349" i="5"/>
  <c r="E357" i="5"/>
  <c r="E365" i="5"/>
  <c r="E326" i="5"/>
  <c r="E334" i="5"/>
  <c r="E342" i="5"/>
  <c r="E350" i="5"/>
  <c r="E358" i="5"/>
  <c r="E366" i="5"/>
  <c r="E327" i="5"/>
  <c r="E335" i="5"/>
  <c r="E343" i="5"/>
  <c r="E351" i="5"/>
  <c r="E359" i="5"/>
  <c r="E367" i="5"/>
  <c r="E1855" i="5"/>
  <c r="E1863" i="5"/>
  <c r="E1871" i="5"/>
  <c r="E1879" i="5"/>
  <c r="E1856" i="5"/>
  <c r="E1864" i="5"/>
  <c r="E1872" i="5"/>
  <c r="E1880" i="5"/>
  <c r="E1888" i="5"/>
  <c r="E1857" i="5"/>
  <c r="E1865" i="5"/>
  <c r="E1873" i="5"/>
  <c r="E1881" i="5"/>
  <c r="E1889" i="5"/>
  <c r="E1852" i="5"/>
  <c r="E1860" i="5"/>
  <c r="E1868" i="5"/>
  <c r="E1876" i="5"/>
  <c r="E1884" i="5"/>
  <c r="E1892" i="5"/>
  <c r="E1859" i="5"/>
  <c r="E1875" i="5"/>
  <c r="E1890" i="5"/>
  <c r="E1899" i="5"/>
  <c r="E1861" i="5"/>
  <c r="E1877" i="5"/>
  <c r="E1891" i="5"/>
  <c r="E1900" i="5"/>
  <c r="E1866" i="5"/>
  <c r="E1882" i="5"/>
  <c r="E1894" i="5"/>
  <c r="E1902" i="5"/>
  <c r="E1853" i="5"/>
  <c r="E1869" i="5"/>
  <c r="E1885" i="5"/>
  <c r="E1896" i="5"/>
  <c r="E1904" i="5"/>
  <c r="E1854" i="5"/>
  <c r="E1870" i="5"/>
  <c r="E1886" i="5"/>
  <c r="E1897" i="5"/>
  <c r="E1905" i="5"/>
  <c r="E1867" i="5"/>
  <c r="E1901" i="5"/>
  <c r="E1874" i="5"/>
  <c r="E1903" i="5"/>
  <c r="E1878" i="5"/>
  <c r="E1906" i="5"/>
  <c r="E1883" i="5"/>
  <c r="E1887" i="5"/>
  <c r="E1893" i="5"/>
  <c r="E1858" i="5"/>
  <c r="E1895" i="5"/>
  <c r="E2002" i="5"/>
  <c r="E1862" i="5"/>
  <c r="E52" i="6"/>
  <c r="E72" i="5"/>
  <c r="E80" i="5"/>
  <c r="E88" i="5"/>
  <c r="E96" i="5"/>
  <c r="E104" i="5"/>
  <c r="E112" i="5"/>
  <c r="E120" i="5"/>
  <c r="E73" i="5"/>
  <c r="E81" i="5"/>
  <c r="E89" i="5"/>
  <c r="E97" i="5"/>
  <c r="E105" i="5"/>
  <c r="E113" i="5"/>
  <c r="E121" i="5"/>
  <c r="E74" i="5"/>
  <c r="E82" i="5"/>
  <c r="E90" i="5"/>
  <c r="E98" i="5"/>
  <c r="E106" i="5"/>
  <c r="E114" i="5"/>
  <c r="E67" i="5"/>
  <c r="E75" i="5"/>
  <c r="E83" i="5"/>
  <c r="E91" i="5"/>
  <c r="E99" i="5"/>
  <c r="E107" i="5"/>
  <c r="E115" i="5"/>
  <c r="E68" i="5"/>
  <c r="E76" i="5"/>
  <c r="E84" i="5"/>
  <c r="E92" i="5"/>
  <c r="E100" i="5"/>
  <c r="E108" i="5"/>
  <c r="E116" i="5"/>
  <c r="E69" i="5"/>
  <c r="E77" i="5"/>
  <c r="E85" i="5"/>
  <c r="E93" i="5"/>
  <c r="E101" i="5"/>
  <c r="E109" i="5"/>
  <c r="E117" i="5"/>
  <c r="E70" i="5"/>
  <c r="E78" i="5"/>
  <c r="E86" i="5"/>
  <c r="E94" i="5"/>
  <c r="E102" i="5"/>
  <c r="E110" i="5"/>
  <c r="E118" i="5"/>
  <c r="E71" i="5"/>
  <c r="E79" i="5"/>
  <c r="E87" i="5"/>
  <c r="E95" i="5"/>
  <c r="E103" i="5"/>
  <c r="E111" i="5"/>
  <c r="E119" i="5"/>
  <c r="E1630" i="5"/>
  <c r="E1638" i="5"/>
  <c r="E1646" i="5"/>
  <c r="E1631" i="5"/>
  <c r="E1639" i="5"/>
  <c r="E1632" i="5"/>
  <c r="E1640" i="5"/>
  <c r="E1633" i="5"/>
  <c r="E1641" i="5"/>
  <c r="E1627" i="5"/>
  <c r="E1635" i="5"/>
  <c r="E1643" i="5"/>
  <c r="E1628" i="5"/>
  <c r="E1636" i="5"/>
  <c r="E1644" i="5"/>
  <c r="E1637" i="5"/>
  <c r="E1642" i="5"/>
  <c r="E1645" i="5"/>
  <c r="E1629" i="5"/>
  <c r="E1634" i="5"/>
  <c r="E17" i="6"/>
  <c r="E2446" i="5"/>
  <c r="E2454" i="5"/>
  <c r="E2462" i="5"/>
  <c r="E2447" i="5"/>
  <c r="E2455" i="5"/>
  <c r="E2463" i="5"/>
  <c r="E2448" i="5"/>
  <c r="E2456" i="5"/>
  <c r="E2464" i="5"/>
  <c r="E2449" i="5"/>
  <c r="E2457" i="5"/>
  <c r="E2465" i="5"/>
  <c r="E2450" i="5"/>
  <c r="E2458" i="5"/>
  <c r="E2466" i="5"/>
  <c r="E2451" i="5"/>
  <c r="E2459" i="5"/>
  <c r="E1983" i="5"/>
  <c r="E1981" i="5"/>
  <c r="E8" i="5"/>
  <c r="E16" i="5"/>
  <c r="E24" i="5"/>
  <c r="E32" i="5"/>
  <c r="E40" i="5"/>
  <c r="E48" i="5"/>
  <c r="E56" i="5"/>
  <c r="E64" i="5"/>
  <c r="E9" i="5"/>
  <c r="E17" i="5"/>
  <c r="E25" i="5"/>
  <c r="E33" i="5"/>
  <c r="E41" i="5"/>
  <c r="E49" i="5"/>
  <c r="E57" i="5"/>
  <c r="E65" i="5"/>
  <c r="E10" i="5"/>
  <c r="E18" i="5"/>
  <c r="E26" i="5"/>
  <c r="E34" i="5"/>
  <c r="E42" i="5"/>
  <c r="E50" i="5"/>
  <c r="E58" i="5"/>
  <c r="E66" i="5"/>
  <c r="E3" i="5"/>
  <c r="E11" i="5"/>
  <c r="E19" i="5"/>
  <c r="E27" i="5"/>
  <c r="E35" i="5"/>
  <c r="E43" i="5"/>
  <c r="E51" i="5"/>
  <c r="E59" i="5"/>
  <c r="E4" i="5"/>
  <c r="E12" i="5"/>
  <c r="E20" i="5"/>
  <c r="E28" i="5"/>
  <c r="E36" i="5"/>
  <c r="E44" i="5"/>
  <c r="E52" i="5"/>
  <c r="E60" i="5"/>
  <c r="E5" i="5"/>
  <c r="E13" i="5"/>
  <c r="E21" i="5"/>
  <c r="E29" i="5"/>
  <c r="E37" i="5"/>
  <c r="E45" i="5"/>
  <c r="E53" i="5"/>
  <c r="E61" i="5"/>
  <c r="E6" i="5"/>
  <c r="E14" i="5"/>
  <c r="E22" i="5"/>
  <c r="E30" i="5"/>
  <c r="E38" i="5"/>
  <c r="E46" i="5"/>
  <c r="E54" i="5"/>
  <c r="E62" i="5"/>
  <c r="E7" i="5"/>
  <c r="E15" i="5"/>
  <c r="E23" i="5"/>
  <c r="E31" i="5"/>
  <c r="E39" i="5"/>
  <c r="E47" i="5"/>
  <c r="E55" i="5"/>
  <c r="E63" i="5"/>
  <c r="E1584" i="5"/>
  <c r="E1585" i="5"/>
  <c r="E10" i="6"/>
  <c r="E184" i="5"/>
  <c r="E185" i="5"/>
  <c r="E186" i="5"/>
  <c r="E179" i="5"/>
  <c r="E180" i="5"/>
  <c r="E181" i="5"/>
  <c r="E182" i="5"/>
  <c r="E183" i="5"/>
  <c r="L23" i="5"/>
  <c r="L22" i="5"/>
  <c r="L17" i="5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E384" i="5"/>
  <c r="E392" i="5"/>
  <c r="E377" i="5"/>
  <c r="E385" i="5"/>
  <c r="E393" i="5"/>
  <c r="E378" i="5"/>
  <c r="E386" i="5"/>
  <c r="E394" i="5"/>
  <c r="E379" i="5"/>
  <c r="E387" i="5"/>
  <c r="E395" i="5"/>
  <c r="E372" i="5"/>
  <c r="E380" i="5"/>
  <c r="E388" i="5"/>
  <c r="E396" i="5"/>
  <c r="E373" i="5"/>
  <c r="E381" i="5"/>
  <c r="E389" i="5"/>
  <c r="E397" i="5"/>
  <c r="E374" i="5"/>
  <c r="E382" i="5"/>
  <c r="E390" i="5"/>
  <c r="E398" i="5"/>
  <c r="E375" i="5"/>
  <c r="E383" i="5"/>
  <c r="E391" i="5"/>
  <c r="E1907" i="5"/>
  <c r="E1915" i="5"/>
  <c r="E1923" i="5"/>
  <c r="E1931" i="5"/>
  <c r="E1939" i="5"/>
  <c r="E1947" i="5"/>
  <c r="E1955" i="5"/>
  <c r="E1963" i="5"/>
  <c r="E1971" i="5"/>
  <c r="E1908" i="5"/>
  <c r="E1916" i="5"/>
  <c r="E1924" i="5"/>
  <c r="E1932" i="5"/>
  <c r="E1940" i="5"/>
  <c r="E1948" i="5"/>
  <c r="E1956" i="5"/>
  <c r="E1964" i="5"/>
  <c r="E1910" i="5"/>
  <c r="E1918" i="5"/>
  <c r="E1926" i="5"/>
  <c r="E1934" i="5"/>
  <c r="E1942" i="5"/>
  <c r="E1950" i="5"/>
  <c r="E1958" i="5"/>
  <c r="E1966" i="5"/>
  <c r="E1912" i="5"/>
  <c r="E1920" i="5"/>
  <c r="E1928" i="5"/>
  <c r="E1936" i="5"/>
  <c r="E1944" i="5"/>
  <c r="E1952" i="5"/>
  <c r="E1960" i="5"/>
  <c r="E1968" i="5"/>
  <c r="E1913" i="5"/>
  <c r="E1921" i="5"/>
  <c r="E1929" i="5"/>
  <c r="E1937" i="5"/>
  <c r="E1945" i="5"/>
  <c r="E1953" i="5"/>
  <c r="E1961" i="5"/>
  <c r="E1969" i="5"/>
  <c r="E1922" i="5"/>
  <c r="E1943" i="5"/>
  <c r="E1965" i="5"/>
  <c r="E1925" i="5"/>
  <c r="E1946" i="5"/>
  <c r="E1967" i="5"/>
  <c r="E1927" i="5"/>
  <c r="E1949" i="5"/>
  <c r="E1970" i="5"/>
  <c r="E1909" i="5"/>
  <c r="E1930" i="5"/>
  <c r="E1951" i="5"/>
  <c r="E1911" i="5"/>
  <c r="E1933" i="5"/>
  <c r="E1954" i="5"/>
  <c r="E1914" i="5"/>
  <c r="E1935" i="5"/>
  <c r="E1957" i="5"/>
  <c r="E1917" i="5"/>
  <c r="E1938" i="5"/>
  <c r="E1962" i="5"/>
  <c r="E1919" i="5"/>
  <c r="E1941" i="5"/>
  <c r="E1959" i="5"/>
  <c r="M17" i="5"/>
  <c r="N17" i="5"/>
  <c r="O17" i="5"/>
  <c r="Q17" i="5"/>
  <c r="R17" i="5"/>
  <c r="P17" i="5"/>
  <c r="E53" i="6"/>
  <c r="E585" i="5"/>
  <c r="E586" i="5"/>
  <c r="E587" i="5"/>
  <c r="E588" i="5"/>
  <c r="E589" i="5"/>
  <c r="E590" i="5"/>
  <c r="E591" i="5"/>
  <c r="E2115" i="5"/>
  <c r="E2123" i="5"/>
  <c r="E2131" i="5"/>
  <c r="E2139" i="5"/>
  <c r="E2147" i="5"/>
  <c r="E2155" i="5"/>
  <c r="E2163" i="5"/>
  <c r="E2116" i="5"/>
  <c r="E2124" i="5"/>
  <c r="E2132" i="5"/>
  <c r="E2140" i="5"/>
  <c r="E2148" i="5"/>
  <c r="E2156" i="5"/>
  <c r="E2164" i="5"/>
  <c r="E2110" i="5"/>
  <c r="E2118" i="5"/>
  <c r="E2126" i="5"/>
  <c r="E2134" i="5"/>
  <c r="E2142" i="5"/>
  <c r="E2150" i="5"/>
  <c r="E2158" i="5"/>
  <c r="E2166" i="5"/>
  <c r="E2112" i="5"/>
  <c r="E2120" i="5"/>
  <c r="E2128" i="5"/>
  <c r="E2136" i="5"/>
  <c r="E2144" i="5"/>
  <c r="E2152" i="5"/>
  <c r="E2160" i="5"/>
  <c r="E2113" i="5"/>
  <c r="E2121" i="5"/>
  <c r="E2129" i="5"/>
  <c r="E2137" i="5"/>
  <c r="E2145" i="5"/>
  <c r="E2153" i="5"/>
  <c r="E2161" i="5"/>
  <c r="E2114" i="5"/>
  <c r="E2135" i="5"/>
  <c r="E2157" i="5"/>
  <c r="E2117" i="5"/>
  <c r="E2138" i="5"/>
  <c r="E2159" i="5"/>
  <c r="E2119" i="5"/>
  <c r="E2141" i="5"/>
  <c r="E2162" i="5"/>
  <c r="E2122" i="5"/>
  <c r="E2143" i="5"/>
  <c r="E2165" i="5"/>
  <c r="E2125" i="5"/>
  <c r="E2146" i="5"/>
  <c r="E2127" i="5"/>
  <c r="E2149" i="5"/>
  <c r="E2133" i="5"/>
  <c r="E2151" i="5"/>
  <c r="E2154" i="5"/>
  <c r="E2111" i="5"/>
  <c r="E2130" i="5"/>
  <c r="E11" i="6"/>
  <c r="E592" i="5"/>
  <c r="E600" i="5"/>
  <c r="E593" i="5"/>
  <c r="E601" i="5"/>
  <c r="E594" i="5"/>
  <c r="E602" i="5"/>
  <c r="E595" i="5"/>
  <c r="E603" i="5"/>
  <c r="E596" i="5"/>
  <c r="E604" i="5"/>
  <c r="E597" i="5"/>
  <c r="E605" i="5"/>
  <c r="E598" i="5"/>
  <c r="E606" i="5"/>
  <c r="E599" i="5"/>
  <c r="E607" i="5"/>
  <c r="E29" i="6"/>
  <c r="E456" i="5"/>
  <c r="E464" i="5"/>
  <c r="E472" i="5"/>
  <c r="E480" i="5"/>
  <c r="E488" i="5"/>
  <c r="E496" i="5"/>
  <c r="E504" i="5"/>
  <c r="E512" i="5"/>
  <c r="E457" i="5"/>
  <c r="E465" i="5"/>
  <c r="E473" i="5"/>
  <c r="E481" i="5"/>
  <c r="E489" i="5"/>
  <c r="E497" i="5"/>
  <c r="E505" i="5"/>
  <c r="E513" i="5"/>
  <c r="E458" i="5"/>
  <c r="E466" i="5"/>
  <c r="E474" i="5"/>
  <c r="E482" i="5"/>
  <c r="E490" i="5"/>
  <c r="E498" i="5"/>
  <c r="E506" i="5"/>
  <c r="E514" i="5"/>
  <c r="E459" i="5"/>
  <c r="E467" i="5"/>
  <c r="E475" i="5"/>
  <c r="E483" i="5"/>
  <c r="E491" i="5"/>
  <c r="E499" i="5"/>
  <c r="E507" i="5"/>
  <c r="E515" i="5"/>
  <c r="E460" i="5"/>
  <c r="E468" i="5"/>
  <c r="E476" i="5"/>
  <c r="E484" i="5"/>
  <c r="E492" i="5"/>
  <c r="E500" i="5"/>
  <c r="E508" i="5"/>
  <c r="E516" i="5"/>
  <c r="E461" i="5"/>
  <c r="E469" i="5"/>
  <c r="E477" i="5"/>
  <c r="E485" i="5"/>
  <c r="E493" i="5"/>
  <c r="E501" i="5"/>
  <c r="E509" i="5"/>
  <c r="E517" i="5"/>
  <c r="E462" i="5"/>
  <c r="E470" i="5"/>
  <c r="E478" i="5"/>
  <c r="E486" i="5"/>
  <c r="E494" i="5"/>
  <c r="E502" i="5"/>
  <c r="E510" i="5"/>
  <c r="E518" i="5"/>
  <c r="E455" i="5"/>
  <c r="E463" i="5"/>
  <c r="E471" i="5"/>
  <c r="E479" i="5"/>
  <c r="E487" i="5"/>
  <c r="E495" i="5"/>
  <c r="E503" i="5"/>
  <c r="E511" i="5"/>
  <c r="E519" i="5"/>
  <c r="E2019" i="5"/>
  <c r="E2027" i="5"/>
  <c r="E2035" i="5"/>
  <c r="E2043" i="5"/>
  <c r="E2051" i="5"/>
  <c r="E2020" i="5"/>
  <c r="E2028" i="5"/>
  <c r="E2036" i="5"/>
  <c r="E2044" i="5"/>
  <c r="E2052" i="5"/>
  <c r="E2022" i="5"/>
  <c r="E2030" i="5"/>
  <c r="E2038" i="5"/>
  <c r="E2046" i="5"/>
  <c r="E2054" i="5"/>
  <c r="E2016" i="5"/>
  <c r="E2024" i="5"/>
  <c r="E2032" i="5"/>
  <c r="E2040" i="5"/>
  <c r="E2048" i="5"/>
  <c r="E2017" i="5"/>
  <c r="E2025" i="5"/>
  <c r="E2033" i="5"/>
  <c r="E2041" i="5"/>
  <c r="E2049" i="5"/>
  <c r="E2029" i="5"/>
  <c r="E2050" i="5"/>
  <c r="E2031" i="5"/>
  <c r="E2053" i="5"/>
  <c r="E2034" i="5"/>
  <c r="E2015" i="5"/>
  <c r="E2037" i="5"/>
  <c r="E2018" i="5"/>
  <c r="E2039" i="5"/>
  <c r="E2021" i="5"/>
  <c r="E2042" i="5"/>
  <c r="E2047" i="5"/>
  <c r="E2023" i="5"/>
  <c r="E2026" i="5"/>
  <c r="E2045" i="5"/>
  <c r="E39" i="6"/>
  <c r="E192" i="5"/>
  <c r="E193" i="5"/>
  <c r="E194" i="5"/>
  <c r="E190" i="5"/>
  <c r="E191" i="5"/>
  <c r="E1718" i="5"/>
  <c r="E1726" i="5"/>
  <c r="E1734" i="5"/>
  <c r="E1742" i="5"/>
  <c r="E1750" i="5"/>
  <c r="E1758" i="5"/>
  <c r="E1766" i="5"/>
  <c r="E1719" i="5"/>
  <c r="E1727" i="5"/>
  <c r="E1735" i="5"/>
  <c r="E1743" i="5"/>
  <c r="E1751" i="5"/>
  <c r="E1759" i="5"/>
  <c r="E1767" i="5"/>
  <c r="E1712" i="5"/>
  <c r="E1720" i="5"/>
  <c r="E1728" i="5"/>
  <c r="E1736" i="5"/>
  <c r="E1744" i="5"/>
  <c r="E1752" i="5"/>
  <c r="E1760" i="5"/>
  <c r="E1768" i="5"/>
  <c r="E1713" i="5"/>
  <c r="E1721" i="5"/>
  <c r="E1729" i="5"/>
  <c r="E1737" i="5"/>
  <c r="E1745" i="5"/>
  <c r="E1753" i="5"/>
  <c r="E1761" i="5"/>
  <c r="E1769" i="5"/>
  <c r="E1716" i="5"/>
  <c r="E1724" i="5"/>
  <c r="E1732" i="5"/>
  <c r="E1740" i="5"/>
  <c r="E1748" i="5"/>
  <c r="E1756" i="5"/>
  <c r="E1764" i="5"/>
  <c r="E1772" i="5"/>
  <c r="E1715" i="5"/>
  <c r="E1738" i="5"/>
  <c r="E1717" i="5"/>
  <c r="E1739" i="5"/>
  <c r="E1762" i="5"/>
  <c r="E1722" i="5"/>
  <c r="E1741" i="5"/>
  <c r="E1763" i="5"/>
  <c r="E1725" i="5"/>
  <c r="E1747" i="5"/>
  <c r="E1770" i="5"/>
  <c r="E1731" i="5"/>
  <c r="E1754" i="5"/>
  <c r="E1773" i="5"/>
  <c r="E1714" i="5"/>
  <c r="E1733" i="5"/>
  <c r="E1755" i="5"/>
  <c r="E1765" i="5"/>
  <c r="E1771" i="5"/>
  <c r="E1723" i="5"/>
  <c r="E1730" i="5"/>
  <c r="E1746" i="5"/>
  <c r="E1749" i="5"/>
  <c r="E1757" i="5"/>
  <c r="E68" i="6"/>
  <c r="E128" i="5"/>
  <c r="E129" i="5"/>
  <c r="E122" i="5"/>
  <c r="E130" i="5"/>
  <c r="E123" i="5"/>
  <c r="E131" i="5"/>
  <c r="E124" i="5"/>
  <c r="E125" i="5"/>
  <c r="E126" i="5"/>
  <c r="E127" i="5"/>
  <c r="E1654" i="5"/>
  <c r="E1662" i="5"/>
  <c r="E1670" i="5"/>
  <c r="E1678" i="5"/>
  <c r="E1686" i="5"/>
  <c r="E1694" i="5"/>
  <c r="E1647" i="5"/>
  <c r="E1655" i="5"/>
  <c r="E1663" i="5"/>
  <c r="E1671" i="5"/>
  <c r="E1679" i="5"/>
  <c r="E1687" i="5"/>
  <c r="E1648" i="5"/>
  <c r="E1656" i="5"/>
  <c r="E1664" i="5"/>
  <c r="E1672" i="5"/>
  <c r="E1680" i="5"/>
  <c r="E1688" i="5"/>
  <c r="E1649" i="5"/>
  <c r="E1657" i="5"/>
  <c r="E1665" i="5"/>
  <c r="E1673" i="5"/>
  <c r="E1681" i="5"/>
  <c r="E1689" i="5"/>
  <c r="E1651" i="5"/>
  <c r="E1659" i="5"/>
  <c r="E1667" i="5"/>
  <c r="E1675" i="5"/>
  <c r="E1652" i="5"/>
  <c r="E1660" i="5"/>
  <c r="E1668" i="5"/>
  <c r="E1676" i="5"/>
  <c r="E1684" i="5"/>
  <c r="E1692" i="5"/>
  <c r="E1669" i="5"/>
  <c r="E1693" i="5"/>
  <c r="E1674" i="5"/>
  <c r="E1677" i="5"/>
  <c r="E1650" i="5"/>
  <c r="E1653" i="5"/>
  <c r="E1683" i="5"/>
  <c r="E1661" i="5"/>
  <c r="E1690" i="5"/>
  <c r="E1666" i="5"/>
  <c r="E1691" i="5"/>
  <c r="E1685" i="5"/>
  <c r="E1658" i="5"/>
  <c r="E1682" i="5"/>
  <c r="E59" i="6"/>
  <c r="E136" i="5"/>
  <c r="E144" i="5"/>
  <c r="E152" i="5"/>
  <c r="E160" i="5"/>
  <c r="E168" i="5"/>
  <c r="E176" i="5"/>
  <c r="E137" i="5"/>
  <c r="E145" i="5"/>
  <c r="E153" i="5"/>
  <c r="E161" i="5"/>
  <c r="E169" i="5"/>
  <c r="E177" i="5"/>
  <c r="E138" i="5"/>
  <c r="E146" i="5"/>
  <c r="E154" i="5"/>
  <c r="E162" i="5"/>
  <c r="E170" i="5"/>
  <c r="E178" i="5"/>
  <c r="E139" i="5"/>
  <c r="E147" i="5"/>
  <c r="E155" i="5"/>
  <c r="E163" i="5"/>
  <c r="E171" i="5"/>
  <c r="E132" i="5"/>
  <c r="E140" i="5"/>
  <c r="E148" i="5"/>
  <c r="E156" i="5"/>
  <c r="E164" i="5"/>
  <c r="E172" i="5"/>
  <c r="E133" i="5"/>
  <c r="E141" i="5"/>
  <c r="E149" i="5"/>
  <c r="E157" i="5"/>
  <c r="E165" i="5"/>
  <c r="E173" i="5"/>
  <c r="E134" i="5"/>
  <c r="E142" i="5"/>
  <c r="E150" i="5"/>
  <c r="E158" i="5"/>
  <c r="E166" i="5"/>
  <c r="E174" i="5"/>
  <c r="E135" i="5"/>
  <c r="E143" i="5"/>
  <c r="E151" i="5"/>
  <c r="E159" i="5"/>
  <c r="E167" i="5"/>
  <c r="E175" i="5"/>
  <c r="E1702" i="5"/>
  <c r="E1710" i="5"/>
  <c r="E1695" i="5"/>
  <c r="E1703" i="5"/>
  <c r="E1711" i="5"/>
  <c r="E1696" i="5"/>
  <c r="E1704" i="5"/>
  <c r="E1697" i="5"/>
  <c r="E1705" i="5"/>
  <c r="E1700" i="5"/>
  <c r="E1708" i="5"/>
  <c r="E1698" i="5"/>
  <c r="E1699" i="5"/>
  <c r="E1706" i="5"/>
  <c r="E1709" i="5"/>
  <c r="E1701" i="5"/>
  <c r="E1707" i="5"/>
  <c r="B3" i="10"/>
  <c r="C3" i="10" s="1"/>
  <c r="B2" i="10"/>
  <c r="C2" i="10" s="1"/>
  <c r="E18" i="6"/>
  <c r="E922" i="5"/>
  <c r="E930" i="5"/>
  <c r="E938" i="5"/>
  <c r="E946" i="5"/>
  <c r="E954" i="5"/>
  <c r="E962" i="5"/>
  <c r="E970" i="5"/>
  <c r="E923" i="5"/>
  <c r="E931" i="5"/>
  <c r="E939" i="5"/>
  <c r="E947" i="5"/>
  <c r="E955" i="5"/>
  <c r="E963" i="5"/>
  <c r="E971" i="5"/>
  <c r="E924" i="5"/>
  <c r="E932" i="5"/>
  <c r="E940" i="5"/>
  <c r="E948" i="5"/>
  <c r="E956" i="5"/>
  <c r="E964" i="5"/>
  <c r="E972" i="5"/>
  <c r="E925" i="5"/>
  <c r="E933" i="5"/>
  <c r="E941" i="5"/>
  <c r="E949" i="5"/>
  <c r="E957" i="5"/>
  <c r="E965" i="5"/>
  <c r="E973" i="5"/>
  <c r="E918" i="5"/>
  <c r="E926" i="5"/>
  <c r="E934" i="5"/>
  <c r="E942" i="5"/>
  <c r="E950" i="5"/>
  <c r="E958" i="5"/>
  <c r="E966" i="5"/>
  <c r="E974" i="5"/>
  <c r="E919" i="5"/>
  <c r="E927" i="5"/>
  <c r="E935" i="5"/>
  <c r="E943" i="5"/>
  <c r="E951" i="5"/>
  <c r="E959" i="5"/>
  <c r="E967" i="5"/>
  <c r="E920" i="5"/>
  <c r="E928" i="5"/>
  <c r="E936" i="5"/>
  <c r="E944" i="5"/>
  <c r="E952" i="5"/>
  <c r="E960" i="5"/>
  <c r="E968" i="5"/>
  <c r="E921" i="5"/>
  <c r="E929" i="5"/>
  <c r="E937" i="5"/>
  <c r="E945" i="5"/>
  <c r="E953" i="5"/>
  <c r="E961" i="5"/>
  <c r="E969" i="5"/>
  <c r="E2494" i="5"/>
  <c r="E2495" i="5"/>
  <c r="E2496" i="5"/>
  <c r="E2492" i="5"/>
  <c r="E2493" i="5"/>
  <c r="E49" i="6"/>
  <c r="E722" i="5"/>
  <c r="E730" i="5"/>
  <c r="E738" i="5"/>
  <c r="E746" i="5"/>
  <c r="E754" i="5"/>
  <c r="E762" i="5"/>
  <c r="E715" i="5"/>
  <c r="E723" i="5"/>
  <c r="E731" i="5"/>
  <c r="E739" i="5"/>
  <c r="E747" i="5"/>
  <c r="E755" i="5"/>
  <c r="E763" i="5"/>
  <c r="E716" i="5"/>
  <c r="E724" i="5"/>
  <c r="E732" i="5"/>
  <c r="E740" i="5"/>
  <c r="E748" i="5"/>
  <c r="E756" i="5"/>
  <c r="E764" i="5"/>
  <c r="E717" i="5"/>
  <c r="E725" i="5"/>
  <c r="E733" i="5"/>
  <c r="E741" i="5"/>
  <c r="E749" i="5"/>
  <c r="E757" i="5"/>
  <c r="E765" i="5"/>
  <c r="E718" i="5"/>
  <c r="E726" i="5"/>
  <c r="E734" i="5"/>
  <c r="E742" i="5"/>
  <c r="E750" i="5"/>
  <c r="E758" i="5"/>
  <c r="E766" i="5"/>
  <c r="E719" i="5"/>
  <c r="E727" i="5"/>
  <c r="E735" i="5"/>
  <c r="E743" i="5"/>
  <c r="E751" i="5"/>
  <c r="E759" i="5"/>
  <c r="E767" i="5"/>
  <c r="E720" i="5"/>
  <c r="E728" i="5"/>
  <c r="E736" i="5"/>
  <c r="E744" i="5"/>
  <c r="E752" i="5"/>
  <c r="E760" i="5"/>
  <c r="E729" i="5"/>
  <c r="E737" i="5"/>
  <c r="E745" i="5"/>
  <c r="E753" i="5"/>
  <c r="E761" i="5"/>
  <c r="E721" i="5"/>
  <c r="E2275" i="5"/>
  <c r="E2283" i="5"/>
  <c r="E2291" i="5"/>
  <c r="E2268" i="5"/>
  <c r="E2276" i="5"/>
  <c r="E2284" i="5"/>
  <c r="E2292" i="5"/>
  <c r="E2270" i="5"/>
  <c r="E2278" i="5"/>
  <c r="E2286" i="5"/>
  <c r="E2294" i="5"/>
  <c r="E2272" i="5"/>
  <c r="E2280" i="5"/>
  <c r="E2288" i="5"/>
  <c r="E2296" i="5"/>
  <c r="E2273" i="5"/>
  <c r="E2281" i="5"/>
  <c r="E2289" i="5"/>
  <c r="E2285" i="5"/>
  <c r="E2287" i="5"/>
  <c r="E2269" i="5"/>
  <c r="E2290" i="5"/>
  <c r="E2271" i="5"/>
  <c r="E2293" i="5"/>
  <c r="E2274" i="5"/>
  <c r="E2295" i="5"/>
  <c r="E2277" i="5"/>
  <c r="E2279" i="5"/>
  <c r="E2282" i="5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R21" i="5"/>
  <c r="R25" i="5" s="1"/>
  <c r="S21" i="5"/>
  <c r="S25" i="5" s="1"/>
  <c r="Q25" i="5" l="1"/>
  <c r="E40" i="6"/>
  <c r="E200" i="5"/>
  <c r="E208" i="5"/>
  <c r="E216" i="5"/>
  <c r="E224" i="5"/>
  <c r="E232" i="5"/>
  <c r="E240" i="5"/>
  <c r="E248" i="5"/>
  <c r="E256" i="5"/>
  <c r="E264" i="5"/>
  <c r="E272" i="5"/>
  <c r="E280" i="5"/>
  <c r="E201" i="5"/>
  <c r="E209" i="5"/>
  <c r="E217" i="5"/>
  <c r="E225" i="5"/>
  <c r="E233" i="5"/>
  <c r="E241" i="5"/>
  <c r="E249" i="5"/>
  <c r="E257" i="5"/>
  <c r="E265" i="5"/>
  <c r="E273" i="5"/>
  <c r="E281" i="5"/>
  <c r="E202" i="5"/>
  <c r="E210" i="5"/>
  <c r="E218" i="5"/>
  <c r="E226" i="5"/>
  <c r="E234" i="5"/>
  <c r="E242" i="5"/>
  <c r="E250" i="5"/>
  <c r="E258" i="5"/>
  <c r="E266" i="5"/>
  <c r="E274" i="5"/>
  <c r="E282" i="5"/>
  <c r="E195" i="5"/>
  <c r="E203" i="5"/>
  <c r="E211" i="5"/>
  <c r="E219" i="5"/>
  <c r="E227" i="5"/>
  <c r="E235" i="5"/>
  <c r="E243" i="5"/>
  <c r="E251" i="5"/>
  <c r="E259" i="5"/>
  <c r="E267" i="5"/>
  <c r="E275" i="5"/>
  <c r="E283" i="5"/>
  <c r="E196" i="5"/>
  <c r="E204" i="5"/>
  <c r="E212" i="5"/>
  <c r="E220" i="5"/>
  <c r="E228" i="5"/>
  <c r="E236" i="5"/>
  <c r="E244" i="5"/>
  <c r="E252" i="5"/>
  <c r="E260" i="5"/>
  <c r="E268" i="5"/>
  <c r="E276" i="5"/>
  <c r="E284" i="5"/>
  <c r="E197" i="5"/>
  <c r="E205" i="5"/>
  <c r="E213" i="5"/>
  <c r="E221" i="5"/>
  <c r="E229" i="5"/>
  <c r="E237" i="5"/>
  <c r="E245" i="5"/>
  <c r="E253" i="5"/>
  <c r="E261" i="5"/>
  <c r="E269" i="5"/>
  <c r="E277" i="5"/>
  <c r="E285" i="5"/>
  <c r="E198" i="5"/>
  <c r="E206" i="5"/>
  <c r="E214" i="5"/>
  <c r="E222" i="5"/>
  <c r="E230" i="5"/>
  <c r="E238" i="5"/>
  <c r="E246" i="5"/>
  <c r="E254" i="5"/>
  <c r="E262" i="5"/>
  <c r="E270" i="5"/>
  <c r="E278" i="5"/>
  <c r="E199" i="5"/>
  <c r="E207" i="5"/>
  <c r="E215" i="5"/>
  <c r="E223" i="5"/>
  <c r="E231" i="5"/>
  <c r="E239" i="5"/>
  <c r="E247" i="5"/>
  <c r="E255" i="5"/>
  <c r="E263" i="5"/>
  <c r="E271" i="5"/>
  <c r="E279" i="5"/>
  <c r="E1774" i="5"/>
  <c r="E1782" i="5"/>
  <c r="E1790" i="5"/>
  <c r="E1798" i="5"/>
  <c r="E1806" i="5"/>
  <c r="E1814" i="5"/>
  <c r="E1822" i="5"/>
  <c r="E1830" i="5"/>
  <c r="E1775" i="5"/>
  <c r="E1783" i="5"/>
  <c r="E1791" i="5"/>
  <c r="E1799" i="5"/>
  <c r="E1807" i="5"/>
  <c r="E1815" i="5"/>
  <c r="E1823" i="5"/>
  <c r="E1831" i="5"/>
  <c r="E1839" i="5"/>
  <c r="E1776" i="5"/>
  <c r="E1784" i="5"/>
  <c r="E1792" i="5"/>
  <c r="E1800" i="5"/>
  <c r="E1808" i="5"/>
  <c r="E1816" i="5"/>
  <c r="E1824" i="5"/>
  <c r="E1832" i="5"/>
  <c r="E1840" i="5"/>
  <c r="E1777" i="5"/>
  <c r="E1785" i="5"/>
  <c r="E1793" i="5"/>
  <c r="E1801" i="5"/>
  <c r="E1809" i="5"/>
  <c r="E1817" i="5"/>
  <c r="E1825" i="5"/>
  <c r="E1833" i="5"/>
  <c r="E1841" i="5"/>
  <c r="E1780" i="5"/>
  <c r="E1788" i="5"/>
  <c r="E1796" i="5"/>
  <c r="E1804" i="5"/>
  <c r="E1812" i="5"/>
  <c r="E1820" i="5"/>
  <c r="E1828" i="5"/>
  <c r="E1836" i="5"/>
  <c r="E1781" i="5"/>
  <c r="E1803" i="5"/>
  <c r="E1826" i="5"/>
  <c r="E1786" i="5"/>
  <c r="E1805" i="5"/>
  <c r="E1827" i="5"/>
  <c r="E1789" i="5"/>
  <c r="E1811" i="5"/>
  <c r="E1834" i="5"/>
  <c r="E1795" i="5"/>
  <c r="E1818" i="5"/>
  <c r="E1837" i="5"/>
  <c r="E1778" i="5"/>
  <c r="E1797" i="5"/>
  <c r="E1819" i="5"/>
  <c r="E1838" i="5"/>
  <c r="E1821" i="5"/>
  <c r="E1829" i="5"/>
  <c r="E1779" i="5"/>
  <c r="E1835" i="5"/>
  <c r="E1787" i="5"/>
  <c r="E1794" i="5"/>
  <c r="E1802" i="5"/>
  <c r="E1810" i="5"/>
  <c r="E1813" i="5"/>
  <c r="E60" i="6"/>
  <c r="E296" i="5"/>
  <c r="E304" i="5"/>
  <c r="E312" i="5"/>
  <c r="E320" i="5"/>
  <c r="E297" i="5"/>
  <c r="E305" i="5"/>
  <c r="E313" i="5"/>
  <c r="E321" i="5"/>
  <c r="E298" i="5"/>
  <c r="E306" i="5"/>
  <c r="E314" i="5"/>
  <c r="E322" i="5"/>
  <c r="E291" i="5"/>
  <c r="E299" i="5"/>
  <c r="E307" i="5"/>
  <c r="E315" i="5"/>
  <c r="E323" i="5"/>
  <c r="E292" i="5"/>
  <c r="E300" i="5"/>
  <c r="E308" i="5"/>
  <c r="E316" i="5"/>
  <c r="E324" i="5"/>
  <c r="E293" i="5"/>
  <c r="E301" i="5"/>
  <c r="E309" i="5"/>
  <c r="E317" i="5"/>
  <c r="E294" i="5"/>
  <c r="E302" i="5"/>
  <c r="E310" i="5"/>
  <c r="E318" i="5"/>
  <c r="E295" i="5"/>
  <c r="E303" i="5"/>
  <c r="E311" i="5"/>
  <c r="E319" i="5"/>
  <c r="E1847" i="5"/>
  <c r="E1848" i="5"/>
  <c r="E1849" i="5"/>
  <c r="E1844" i="5"/>
  <c r="E1843" i="5"/>
  <c r="E1845" i="5"/>
  <c r="E1850" i="5"/>
  <c r="E1842" i="5"/>
  <c r="E1846" i="5"/>
  <c r="E1851" i="5"/>
  <c r="E30" i="6"/>
  <c r="E665" i="5"/>
  <c r="E673" i="5"/>
  <c r="E666" i="5"/>
  <c r="E674" i="5"/>
  <c r="E682" i="5"/>
  <c r="E668" i="5"/>
  <c r="E676" i="5"/>
  <c r="E671" i="5"/>
  <c r="E669" i="5"/>
  <c r="E681" i="5"/>
  <c r="E690" i="5"/>
  <c r="E698" i="5"/>
  <c r="E706" i="5"/>
  <c r="E714" i="5"/>
  <c r="E670" i="5"/>
  <c r="E683" i="5"/>
  <c r="E691" i="5"/>
  <c r="E699" i="5"/>
  <c r="E707" i="5"/>
  <c r="E672" i="5"/>
  <c r="E684" i="5"/>
  <c r="E692" i="5"/>
  <c r="E700" i="5"/>
  <c r="E708" i="5"/>
  <c r="E675" i="5"/>
  <c r="E685" i="5"/>
  <c r="E693" i="5"/>
  <c r="E701" i="5"/>
  <c r="E709" i="5"/>
  <c r="E677" i="5"/>
  <c r="E686" i="5"/>
  <c r="E694" i="5"/>
  <c r="E702" i="5"/>
  <c r="E710" i="5"/>
  <c r="E678" i="5"/>
  <c r="E687" i="5"/>
  <c r="E695" i="5"/>
  <c r="E703" i="5"/>
  <c r="E711" i="5"/>
  <c r="E664" i="5"/>
  <c r="E679" i="5"/>
  <c r="E688" i="5"/>
  <c r="E696" i="5"/>
  <c r="E704" i="5"/>
  <c r="E712" i="5"/>
  <c r="E667" i="5"/>
  <c r="E680" i="5"/>
  <c r="E689" i="5"/>
  <c r="E697" i="5"/>
  <c r="E705" i="5"/>
  <c r="E713" i="5"/>
  <c r="E2235" i="5"/>
  <c r="E2243" i="5"/>
  <c r="E2251" i="5"/>
  <c r="E2259" i="5"/>
  <c r="E2267" i="5"/>
  <c r="E2236" i="5"/>
  <c r="E2244" i="5"/>
  <c r="E2252" i="5"/>
  <c r="E2260" i="5"/>
  <c r="E2238" i="5"/>
  <c r="E2246" i="5"/>
  <c r="E2254" i="5"/>
  <c r="E2262" i="5"/>
  <c r="E2232" i="5"/>
  <c r="E2240" i="5"/>
  <c r="E2248" i="5"/>
  <c r="E2256" i="5"/>
  <c r="E2264" i="5"/>
  <c r="E2233" i="5"/>
  <c r="E2241" i="5"/>
  <c r="E2249" i="5"/>
  <c r="E2257" i="5"/>
  <c r="E2265" i="5"/>
  <c r="E2242" i="5"/>
  <c r="E2263" i="5"/>
  <c r="E2245" i="5"/>
  <c r="E2266" i="5"/>
  <c r="E2247" i="5"/>
  <c r="E2250" i="5"/>
  <c r="E2253" i="5"/>
  <c r="E2234" i="5"/>
  <c r="E2255" i="5"/>
  <c r="E2237" i="5"/>
  <c r="E2239" i="5"/>
  <c r="E2258" i="5"/>
  <c r="E2261" i="5"/>
  <c r="E12" i="6"/>
  <c r="E633" i="5"/>
  <c r="E641" i="5"/>
  <c r="E634" i="5"/>
  <c r="E642" i="5"/>
  <c r="E635" i="5"/>
  <c r="E636" i="5"/>
  <c r="E644" i="5"/>
  <c r="E637" i="5"/>
  <c r="E645" i="5"/>
  <c r="E639" i="5"/>
  <c r="E632" i="5"/>
  <c r="E638" i="5"/>
  <c r="E640" i="5"/>
  <c r="E643" i="5"/>
  <c r="E69" i="6"/>
  <c r="E288" i="5"/>
  <c r="E289" i="5"/>
  <c r="E290" i="5"/>
  <c r="E286" i="5"/>
  <c r="E287" i="5"/>
  <c r="E54" i="6"/>
  <c r="E1098" i="5"/>
  <c r="E1091" i="5"/>
  <c r="E1099" i="5"/>
  <c r="E1092" i="5"/>
  <c r="E1100" i="5"/>
  <c r="E1093" i="5"/>
  <c r="E1101" i="5"/>
  <c r="E1094" i="5"/>
  <c r="E1102" i="5"/>
  <c r="E1095" i="5"/>
  <c r="E1103" i="5"/>
  <c r="E1096" i="5"/>
  <c r="E1104" i="5"/>
  <c r="E1097" i="5"/>
  <c r="E2622" i="5"/>
  <c r="E2630" i="5"/>
  <c r="E2638" i="5"/>
  <c r="E2646" i="5"/>
  <c r="E2654" i="5"/>
  <c r="E2662" i="5"/>
  <c r="E2670" i="5"/>
  <c r="E2678" i="5"/>
  <c r="E2623" i="5"/>
  <c r="E2631" i="5"/>
  <c r="E2639" i="5"/>
  <c r="E2647" i="5"/>
  <c r="E2655" i="5"/>
  <c r="E2663" i="5"/>
  <c r="E2671" i="5"/>
  <c r="E2679" i="5"/>
  <c r="E2624" i="5"/>
  <c r="E2632" i="5"/>
  <c r="E2640" i="5"/>
  <c r="E2648" i="5"/>
  <c r="E2656" i="5"/>
  <c r="E2664" i="5"/>
  <c r="E2672" i="5"/>
  <c r="E2680" i="5"/>
  <c r="E2625" i="5"/>
  <c r="E2633" i="5"/>
  <c r="E2641" i="5"/>
  <c r="E2649" i="5"/>
  <c r="E2657" i="5"/>
  <c r="E2665" i="5"/>
  <c r="E2673" i="5"/>
  <c r="E2681" i="5"/>
  <c r="E2626" i="5"/>
  <c r="E2634" i="5"/>
  <c r="E2642" i="5"/>
  <c r="E2650" i="5"/>
  <c r="E2658" i="5"/>
  <c r="E2666" i="5"/>
  <c r="E2674" i="5"/>
  <c r="E2682" i="5"/>
  <c r="E2627" i="5"/>
  <c r="E2635" i="5"/>
  <c r="E2643" i="5"/>
  <c r="E2651" i="5"/>
  <c r="E2659" i="5"/>
  <c r="E2667" i="5"/>
  <c r="E2675" i="5"/>
  <c r="E2683" i="5"/>
  <c r="E2629" i="5"/>
  <c r="E2661" i="5"/>
  <c r="E2636" i="5"/>
  <c r="E2668" i="5"/>
  <c r="E2637" i="5"/>
  <c r="E2669" i="5"/>
  <c r="E2644" i="5"/>
  <c r="E2676" i="5"/>
  <c r="E2645" i="5"/>
  <c r="E2677" i="5"/>
  <c r="E2652" i="5"/>
  <c r="E2684" i="5"/>
  <c r="E2653" i="5"/>
  <c r="E2628" i="5"/>
  <c r="E2660" i="5"/>
  <c r="B3" i="12"/>
  <c r="C3" i="12" s="1"/>
  <c r="B2" i="12"/>
  <c r="C2" i="12" s="1"/>
  <c r="E19" i="6"/>
  <c r="E1146" i="5"/>
  <c r="E1154" i="5"/>
  <c r="E1162" i="5"/>
  <c r="E1139" i="5"/>
  <c r="E1147" i="5"/>
  <c r="E1155" i="5"/>
  <c r="E1163" i="5"/>
  <c r="E1140" i="5"/>
  <c r="E1148" i="5"/>
  <c r="E1156" i="5"/>
  <c r="E1164" i="5"/>
  <c r="E1141" i="5"/>
  <c r="E1149" i="5"/>
  <c r="E1157" i="5"/>
  <c r="E1165" i="5"/>
  <c r="E1142" i="5"/>
  <c r="E1150" i="5"/>
  <c r="E1158" i="5"/>
  <c r="E1166" i="5"/>
  <c r="E1143" i="5"/>
  <c r="E1151" i="5"/>
  <c r="E1159" i="5"/>
  <c r="E1167" i="5"/>
  <c r="E1144" i="5"/>
  <c r="E1152" i="5"/>
  <c r="E1160" i="5"/>
  <c r="E1168" i="5"/>
  <c r="E1145" i="5"/>
  <c r="E1153" i="5"/>
  <c r="E1161" i="5"/>
  <c r="E1169" i="5"/>
  <c r="E2694" i="5"/>
  <c r="E2702" i="5"/>
  <c r="E2710" i="5"/>
  <c r="E2718" i="5"/>
  <c r="E2687" i="5"/>
  <c r="E2695" i="5"/>
  <c r="E2703" i="5"/>
  <c r="E2711" i="5"/>
  <c r="E2719" i="5"/>
  <c r="E2688" i="5"/>
  <c r="E2696" i="5"/>
  <c r="E2704" i="5"/>
  <c r="E2712" i="5"/>
  <c r="E2720" i="5"/>
  <c r="E2689" i="5"/>
  <c r="E2697" i="5"/>
  <c r="E2705" i="5"/>
  <c r="E2713" i="5"/>
  <c r="E2721" i="5"/>
  <c r="E2690" i="5"/>
  <c r="E2698" i="5"/>
  <c r="E2706" i="5"/>
  <c r="E2714" i="5"/>
  <c r="E2722" i="5"/>
  <c r="E2691" i="5"/>
  <c r="E2699" i="5"/>
  <c r="E2707" i="5"/>
  <c r="E2715" i="5"/>
  <c r="E2693" i="5"/>
  <c r="E2700" i="5"/>
  <c r="E2701" i="5"/>
  <c r="E2708" i="5"/>
  <c r="E2709" i="5"/>
  <c r="E2716" i="5"/>
  <c r="E2717" i="5"/>
  <c r="E2692" i="5"/>
  <c r="E1235" i="5"/>
  <c r="E1243" i="5"/>
  <c r="E1251" i="5"/>
  <c r="E1259" i="5"/>
  <c r="E1267" i="5"/>
  <c r="E1275" i="5"/>
  <c r="E1283" i="5"/>
  <c r="E1236" i="5"/>
  <c r="E1244" i="5"/>
  <c r="E1252" i="5"/>
  <c r="E1260" i="5"/>
  <c r="E1268" i="5"/>
  <c r="E1276" i="5"/>
  <c r="E1284" i="5"/>
  <c r="E1237" i="5"/>
  <c r="E1245" i="5"/>
  <c r="E1253" i="5"/>
  <c r="E1261" i="5"/>
  <c r="E1269" i="5"/>
  <c r="E1277" i="5"/>
  <c r="E1285" i="5"/>
  <c r="E1238" i="5"/>
  <c r="E1246" i="5"/>
  <c r="E1254" i="5"/>
  <c r="E1262" i="5"/>
  <c r="E1270" i="5"/>
  <c r="E1278" i="5"/>
  <c r="E1286" i="5"/>
  <c r="E1239" i="5"/>
  <c r="E1247" i="5"/>
  <c r="E1255" i="5"/>
  <c r="E1263" i="5"/>
  <c r="E1271" i="5"/>
  <c r="E1279" i="5"/>
  <c r="E1287" i="5"/>
  <c r="E1249" i="5"/>
  <c r="E1272" i="5"/>
  <c r="E1250" i="5"/>
  <c r="E1273" i="5"/>
  <c r="E1256" i="5"/>
  <c r="E1274" i="5"/>
  <c r="E1257" i="5"/>
  <c r="E1280" i="5"/>
  <c r="E1240" i="5"/>
  <c r="E1258" i="5"/>
  <c r="E1281" i="5"/>
  <c r="E1241" i="5"/>
  <c r="E1264" i="5"/>
  <c r="E1282" i="5"/>
  <c r="E1242" i="5"/>
  <c r="E1265" i="5"/>
  <c r="E1248" i="5"/>
  <c r="E1266" i="5"/>
  <c r="E2782" i="5"/>
  <c r="E2790" i="5"/>
  <c r="E2798" i="5"/>
  <c r="E2806" i="5"/>
  <c r="E2775" i="5"/>
  <c r="E2783" i="5"/>
  <c r="E2791" i="5"/>
  <c r="E2799" i="5"/>
  <c r="E2807" i="5"/>
  <c r="E2815" i="5"/>
  <c r="E2776" i="5"/>
  <c r="E2784" i="5"/>
  <c r="E2792" i="5"/>
  <c r="E2800" i="5"/>
  <c r="E2808" i="5"/>
  <c r="E2777" i="5"/>
  <c r="E2785" i="5"/>
  <c r="E2793" i="5"/>
  <c r="E2801" i="5"/>
  <c r="E2809" i="5"/>
  <c r="E2778" i="5"/>
  <c r="E2786" i="5"/>
  <c r="E2794" i="5"/>
  <c r="E2802" i="5"/>
  <c r="E2810" i="5"/>
  <c r="E2779" i="5"/>
  <c r="E2787" i="5"/>
  <c r="E2795" i="5"/>
  <c r="E2803" i="5"/>
  <c r="E2811" i="5"/>
  <c r="E2789" i="5"/>
  <c r="E2816" i="5"/>
  <c r="E2796" i="5"/>
  <c r="E2797" i="5"/>
  <c r="E2804" i="5"/>
  <c r="E2805" i="5"/>
  <c r="E2780" i="5"/>
  <c r="E2812" i="5"/>
  <c r="E2781" i="5"/>
  <c r="E2813" i="5"/>
  <c r="E2788" i="5"/>
  <c r="E2814" i="5"/>
  <c r="E24" i="6"/>
  <c r="E649" i="5"/>
  <c r="E657" i="5"/>
  <c r="E650" i="5"/>
  <c r="E658" i="5"/>
  <c r="E652" i="5"/>
  <c r="E660" i="5"/>
  <c r="E647" i="5"/>
  <c r="E655" i="5"/>
  <c r="E663" i="5"/>
  <c r="E653" i="5"/>
  <c r="E654" i="5"/>
  <c r="E656" i="5"/>
  <c r="E659" i="5"/>
  <c r="E661" i="5"/>
  <c r="E646" i="5"/>
  <c r="E662" i="5"/>
  <c r="E648" i="5"/>
  <c r="E651" i="5"/>
  <c r="E2171" i="5"/>
  <c r="E2179" i="5"/>
  <c r="E2187" i="5"/>
  <c r="E2195" i="5"/>
  <c r="E2203" i="5"/>
  <c r="E2211" i="5"/>
  <c r="E2219" i="5"/>
  <c r="E2227" i="5"/>
  <c r="E2172" i="5"/>
  <c r="E2180" i="5"/>
  <c r="E2188" i="5"/>
  <c r="E2196" i="5"/>
  <c r="E2204" i="5"/>
  <c r="E2212" i="5"/>
  <c r="E2220" i="5"/>
  <c r="E2228" i="5"/>
  <c r="E2174" i="5"/>
  <c r="E2182" i="5"/>
  <c r="E2190" i="5"/>
  <c r="E2198" i="5"/>
  <c r="E2206" i="5"/>
  <c r="E2214" i="5"/>
  <c r="E2222" i="5"/>
  <c r="E2230" i="5"/>
  <c r="E2168" i="5"/>
  <c r="E2176" i="5"/>
  <c r="E2184" i="5"/>
  <c r="E2192" i="5"/>
  <c r="E2200" i="5"/>
  <c r="E2208" i="5"/>
  <c r="E2216" i="5"/>
  <c r="E2224" i="5"/>
  <c r="E2169" i="5"/>
  <c r="E2177" i="5"/>
  <c r="E2185" i="5"/>
  <c r="E2193" i="5"/>
  <c r="E2201" i="5"/>
  <c r="E2209" i="5"/>
  <c r="E2217" i="5"/>
  <c r="E2225" i="5"/>
  <c r="E2178" i="5"/>
  <c r="E2199" i="5"/>
  <c r="E2221" i="5"/>
  <c r="E2181" i="5"/>
  <c r="E2202" i="5"/>
  <c r="E2223" i="5"/>
  <c r="E2183" i="5"/>
  <c r="E2205" i="5"/>
  <c r="E2226" i="5"/>
  <c r="E2186" i="5"/>
  <c r="E2207" i="5"/>
  <c r="E2229" i="5"/>
  <c r="E2167" i="5"/>
  <c r="E2189" i="5"/>
  <c r="E2210" i="5"/>
  <c r="E2231" i="5"/>
  <c r="E2170" i="5"/>
  <c r="E2191" i="5"/>
  <c r="E2213" i="5"/>
  <c r="E2218" i="5"/>
  <c r="E2173" i="5"/>
  <c r="E2175" i="5"/>
  <c r="E2194" i="5"/>
  <c r="E2197" i="5"/>
  <c r="E2215" i="5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E1050" i="5"/>
  <c r="E1058" i="5"/>
  <c r="E1066" i="5"/>
  <c r="E1074" i="5"/>
  <c r="E1082" i="5"/>
  <c r="E1090" i="5"/>
  <c r="E1043" i="5"/>
  <c r="E1051" i="5"/>
  <c r="E1059" i="5"/>
  <c r="E1067" i="5"/>
  <c r="E1075" i="5"/>
  <c r="E1083" i="5"/>
  <c r="E1044" i="5"/>
  <c r="E1052" i="5"/>
  <c r="E1060" i="5"/>
  <c r="E1068" i="5"/>
  <c r="E1076" i="5"/>
  <c r="E1084" i="5"/>
  <c r="E1045" i="5"/>
  <c r="E1053" i="5"/>
  <c r="E1061" i="5"/>
  <c r="E1069" i="5"/>
  <c r="E1077" i="5"/>
  <c r="E1085" i="5"/>
  <c r="E1046" i="5"/>
  <c r="E1054" i="5"/>
  <c r="E1062" i="5"/>
  <c r="E1070" i="5"/>
  <c r="E1078" i="5"/>
  <c r="E1086" i="5"/>
  <c r="E1047" i="5"/>
  <c r="E1055" i="5"/>
  <c r="E1063" i="5"/>
  <c r="E1071" i="5"/>
  <c r="E1079" i="5"/>
  <c r="E1087" i="5"/>
  <c r="E1040" i="5"/>
  <c r="E1048" i="5"/>
  <c r="E1056" i="5"/>
  <c r="E1064" i="5"/>
  <c r="E1072" i="5"/>
  <c r="E1080" i="5"/>
  <c r="E1088" i="5"/>
  <c r="E1049" i="5"/>
  <c r="E1057" i="5"/>
  <c r="E1065" i="5"/>
  <c r="E1073" i="5"/>
  <c r="E1081" i="5"/>
  <c r="E1089" i="5"/>
  <c r="E2590" i="5"/>
  <c r="E2598" i="5"/>
  <c r="E2606" i="5"/>
  <c r="E2614" i="5"/>
  <c r="E2591" i="5"/>
  <c r="E2599" i="5"/>
  <c r="E2607" i="5"/>
  <c r="E2615" i="5"/>
  <c r="E2592" i="5"/>
  <c r="E2600" i="5"/>
  <c r="E2608" i="5"/>
  <c r="E2616" i="5"/>
  <c r="E2585" i="5"/>
  <c r="E2593" i="5"/>
  <c r="E2601" i="5"/>
  <c r="E2609" i="5"/>
  <c r="E2617" i="5"/>
  <c r="E2586" i="5"/>
  <c r="E2594" i="5"/>
  <c r="E2602" i="5"/>
  <c r="E2610" i="5"/>
  <c r="E2618" i="5"/>
  <c r="E2587" i="5"/>
  <c r="E2595" i="5"/>
  <c r="E2603" i="5"/>
  <c r="E2611" i="5"/>
  <c r="E2619" i="5"/>
  <c r="E2597" i="5"/>
  <c r="E2604" i="5"/>
  <c r="E2605" i="5"/>
  <c r="E2612" i="5"/>
  <c r="E2613" i="5"/>
  <c r="E2588" i="5"/>
  <c r="E2620" i="5"/>
  <c r="E2589" i="5"/>
  <c r="E2621" i="5"/>
  <c r="E1041" i="5"/>
  <c r="E2596" i="5"/>
  <c r="E13" i="6"/>
  <c r="E2438" i="5"/>
  <c r="E2439" i="5"/>
  <c r="E2440" i="5"/>
  <c r="E2441" i="5"/>
  <c r="E2442" i="5"/>
  <c r="E2443" i="5"/>
  <c r="E2437" i="5"/>
  <c r="E2444" i="5"/>
  <c r="E2445" i="5"/>
  <c r="E2436" i="5"/>
  <c r="E31" i="6"/>
  <c r="E770" i="5"/>
  <c r="E778" i="5"/>
  <c r="E786" i="5"/>
  <c r="E794" i="5"/>
  <c r="E802" i="5"/>
  <c r="E810" i="5"/>
  <c r="E771" i="5"/>
  <c r="E779" i="5"/>
  <c r="E787" i="5"/>
  <c r="E795" i="5"/>
  <c r="E803" i="5"/>
  <c r="E811" i="5"/>
  <c r="E772" i="5"/>
  <c r="E780" i="5"/>
  <c r="E788" i="5"/>
  <c r="E796" i="5"/>
  <c r="E804" i="5"/>
  <c r="E812" i="5"/>
  <c r="E773" i="5"/>
  <c r="E781" i="5"/>
  <c r="E789" i="5"/>
  <c r="E797" i="5"/>
  <c r="E805" i="5"/>
  <c r="E813" i="5"/>
  <c r="E774" i="5"/>
  <c r="E782" i="5"/>
  <c r="E790" i="5"/>
  <c r="E798" i="5"/>
  <c r="E806" i="5"/>
  <c r="E814" i="5"/>
  <c r="E775" i="5"/>
  <c r="E783" i="5"/>
  <c r="E791" i="5"/>
  <c r="E799" i="5"/>
  <c r="E807" i="5"/>
  <c r="E815" i="5"/>
  <c r="E768" i="5"/>
  <c r="E776" i="5"/>
  <c r="E784" i="5"/>
  <c r="E792" i="5"/>
  <c r="E800" i="5"/>
  <c r="E808" i="5"/>
  <c r="E816" i="5"/>
  <c r="E793" i="5"/>
  <c r="E801" i="5"/>
  <c r="E809" i="5"/>
  <c r="E817" i="5"/>
  <c r="E769" i="5"/>
  <c r="E777" i="5"/>
  <c r="E785" i="5"/>
  <c r="E2299" i="5"/>
  <c r="E2307" i="5"/>
  <c r="E2315" i="5"/>
  <c r="E2323" i="5"/>
  <c r="E2331" i="5"/>
  <c r="E2339" i="5"/>
  <c r="E2347" i="5"/>
  <c r="E2355" i="5"/>
  <c r="E2300" i="5"/>
  <c r="E2308" i="5"/>
  <c r="E2316" i="5"/>
  <c r="E2324" i="5"/>
  <c r="E2332" i="5"/>
  <c r="E2340" i="5"/>
  <c r="E2348" i="5"/>
  <c r="E2356" i="5"/>
  <c r="E2302" i="5"/>
  <c r="E2310" i="5"/>
  <c r="E2318" i="5"/>
  <c r="E2326" i="5"/>
  <c r="E2334" i="5"/>
  <c r="E2342" i="5"/>
  <c r="E2350" i="5"/>
  <c r="E2358" i="5"/>
  <c r="E2304" i="5"/>
  <c r="E2312" i="5"/>
  <c r="E2320" i="5"/>
  <c r="E2328" i="5"/>
  <c r="E2336" i="5"/>
  <c r="E2344" i="5"/>
  <c r="E2352" i="5"/>
  <c r="E2360" i="5"/>
  <c r="E2297" i="5"/>
  <c r="E2305" i="5"/>
  <c r="E2313" i="5"/>
  <c r="E2321" i="5"/>
  <c r="E2329" i="5"/>
  <c r="E2337" i="5"/>
  <c r="E2345" i="5"/>
  <c r="E2353" i="5"/>
  <c r="E2361" i="5"/>
  <c r="E2306" i="5"/>
  <c r="E2327" i="5"/>
  <c r="E2349" i="5"/>
  <c r="E2309" i="5"/>
  <c r="E2330" i="5"/>
  <c r="E2351" i="5"/>
  <c r="E2311" i="5"/>
  <c r="E2333" i="5"/>
  <c r="E2354" i="5"/>
  <c r="E2314" i="5"/>
  <c r="E2335" i="5"/>
  <c r="E2357" i="5"/>
  <c r="E2317" i="5"/>
  <c r="E2338" i="5"/>
  <c r="E2359" i="5"/>
  <c r="E2298" i="5"/>
  <c r="E2319" i="5"/>
  <c r="E2341" i="5"/>
  <c r="E2303" i="5"/>
  <c r="E2322" i="5"/>
  <c r="E2325" i="5"/>
  <c r="E2343" i="5"/>
  <c r="E2346" i="5"/>
  <c r="E2301" i="5"/>
  <c r="E70" i="6"/>
  <c r="E1106" i="5"/>
  <c r="E1114" i="5"/>
  <c r="E1122" i="5"/>
  <c r="E1130" i="5"/>
  <c r="E1138" i="5"/>
  <c r="E1107" i="5"/>
  <c r="E1115" i="5"/>
  <c r="E1123" i="5"/>
  <c r="E1131" i="5"/>
  <c r="E1108" i="5"/>
  <c r="E1116" i="5"/>
  <c r="E1124" i="5"/>
  <c r="E1132" i="5"/>
  <c r="E1109" i="5"/>
  <c r="E1117" i="5"/>
  <c r="E1125" i="5"/>
  <c r="E1133" i="5"/>
  <c r="E1110" i="5"/>
  <c r="E1118" i="5"/>
  <c r="E1126" i="5"/>
  <c r="E1134" i="5"/>
  <c r="E1111" i="5"/>
  <c r="E1119" i="5"/>
  <c r="E1127" i="5"/>
  <c r="E1135" i="5"/>
  <c r="E1112" i="5"/>
  <c r="E1120" i="5"/>
  <c r="E1128" i="5"/>
  <c r="E1136" i="5"/>
  <c r="E1113" i="5"/>
  <c r="E1121" i="5"/>
  <c r="E1129" i="5"/>
  <c r="E1137" i="5"/>
  <c r="E1105" i="5"/>
  <c r="E2686" i="5"/>
  <c r="E2685" i="5"/>
  <c r="E55" i="6"/>
  <c r="E1291" i="5"/>
  <c r="E1299" i="5"/>
  <c r="E1307" i="5"/>
  <c r="E1315" i="5"/>
  <c r="E1323" i="5"/>
  <c r="E1331" i="5"/>
  <c r="E1292" i="5"/>
  <c r="E1300" i="5"/>
  <c r="E1308" i="5"/>
  <c r="E1316" i="5"/>
  <c r="E1324" i="5"/>
  <c r="E1293" i="5"/>
  <c r="E1301" i="5"/>
  <c r="E1309" i="5"/>
  <c r="E1317" i="5"/>
  <c r="E1325" i="5"/>
  <c r="E1294" i="5"/>
  <c r="E1302" i="5"/>
  <c r="E1310" i="5"/>
  <c r="E1318" i="5"/>
  <c r="E1326" i="5"/>
  <c r="E1334" i="5"/>
  <c r="E1295" i="5"/>
  <c r="E1303" i="5"/>
  <c r="E1311" i="5"/>
  <c r="E1319" i="5"/>
  <c r="E1327" i="5"/>
  <c r="E1335" i="5"/>
  <c r="E1290" i="5"/>
  <c r="E1313" i="5"/>
  <c r="E1332" i="5"/>
  <c r="E1342" i="5"/>
  <c r="E1350" i="5"/>
  <c r="E1358" i="5"/>
  <c r="E1366" i="5"/>
  <c r="E1374" i="5"/>
  <c r="E1382" i="5"/>
  <c r="E1390" i="5"/>
  <c r="E1398" i="5"/>
  <c r="E1406" i="5"/>
  <c r="E1296" i="5"/>
  <c r="E1314" i="5"/>
  <c r="E1333" i="5"/>
  <c r="E1343" i="5"/>
  <c r="E1351" i="5"/>
  <c r="E1359" i="5"/>
  <c r="E1367" i="5"/>
  <c r="E1375" i="5"/>
  <c r="E1383" i="5"/>
  <c r="E1391" i="5"/>
  <c r="E1399" i="5"/>
  <c r="E1407" i="5"/>
  <c r="E1297" i="5"/>
  <c r="E1320" i="5"/>
  <c r="E1336" i="5"/>
  <c r="E1344" i="5"/>
  <c r="E1352" i="5"/>
  <c r="E1360" i="5"/>
  <c r="E1368" i="5"/>
  <c r="E1376" i="5"/>
  <c r="E1384" i="5"/>
  <c r="E1392" i="5"/>
  <c r="E1400" i="5"/>
  <c r="E1408" i="5"/>
  <c r="E1298" i="5"/>
  <c r="E1321" i="5"/>
  <c r="E1337" i="5"/>
  <c r="E1345" i="5"/>
  <c r="E1353" i="5"/>
  <c r="E1361" i="5"/>
  <c r="E1369" i="5"/>
  <c r="E1377" i="5"/>
  <c r="E1385" i="5"/>
  <c r="E1393" i="5"/>
  <c r="E1401" i="5"/>
  <c r="E1409" i="5"/>
  <c r="E1304" i="5"/>
  <c r="E1322" i="5"/>
  <c r="E1338" i="5"/>
  <c r="E1346" i="5"/>
  <c r="E1354" i="5"/>
  <c r="E1362" i="5"/>
  <c r="E1370" i="5"/>
  <c r="E1378" i="5"/>
  <c r="E1386" i="5"/>
  <c r="E1394" i="5"/>
  <c r="E1402" i="5"/>
  <c r="E1410" i="5"/>
  <c r="E1305" i="5"/>
  <c r="E1328" i="5"/>
  <c r="E1339" i="5"/>
  <c r="E1347" i="5"/>
  <c r="E1355" i="5"/>
  <c r="E1363" i="5"/>
  <c r="E1371" i="5"/>
  <c r="E1379" i="5"/>
  <c r="E1387" i="5"/>
  <c r="E1395" i="5"/>
  <c r="E1403" i="5"/>
  <c r="E1411" i="5"/>
  <c r="E1288" i="5"/>
  <c r="E1306" i="5"/>
  <c r="E1329" i="5"/>
  <c r="E1340" i="5"/>
  <c r="E1348" i="5"/>
  <c r="E1356" i="5"/>
  <c r="E1364" i="5"/>
  <c r="E1372" i="5"/>
  <c r="E1380" i="5"/>
  <c r="E1388" i="5"/>
  <c r="E1396" i="5"/>
  <c r="E1404" i="5"/>
  <c r="E1349" i="5"/>
  <c r="E1357" i="5"/>
  <c r="E1365" i="5"/>
  <c r="E1373" i="5"/>
  <c r="E1289" i="5"/>
  <c r="E1381" i="5"/>
  <c r="E1330" i="5"/>
  <c r="E1397" i="5"/>
  <c r="E1341" i="5"/>
  <c r="E1405" i="5"/>
  <c r="E1312" i="5"/>
  <c r="E1389" i="5"/>
  <c r="E2823" i="5"/>
  <c r="E2831" i="5"/>
  <c r="E2839" i="5"/>
  <c r="E2817" i="5"/>
  <c r="E2825" i="5"/>
  <c r="E2833" i="5"/>
  <c r="E2841" i="5"/>
  <c r="E2849" i="5"/>
  <c r="E2857" i="5"/>
  <c r="E2818" i="5"/>
  <c r="E2826" i="5"/>
  <c r="E2834" i="5"/>
  <c r="E2842" i="5"/>
  <c r="E2850" i="5"/>
  <c r="E2858" i="5"/>
  <c r="E2829" i="5"/>
  <c r="E2843" i="5"/>
  <c r="E2853" i="5"/>
  <c r="E2863" i="5"/>
  <c r="E2871" i="5"/>
  <c r="E2879" i="5"/>
  <c r="E2887" i="5"/>
  <c r="E2895" i="5"/>
  <c r="E2903" i="5"/>
  <c r="E2911" i="5"/>
  <c r="E2919" i="5"/>
  <c r="E2927" i="5"/>
  <c r="E2935" i="5"/>
  <c r="E2943" i="5"/>
  <c r="E2819" i="5"/>
  <c r="E2830" i="5"/>
  <c r="E2844" i="5"/>
  <c r="E2854" i="5"/>
  <c r="E2864" i="5"/>
  <c r="E2872" i="5"/>
  <c r="E2880" i="5"/>
  <c r="E2888" i="5"/>
  <c r="E2896" i="5"/>
  <c r="E2904" i="5"/>
  <c r="E2912" i="5"/>
  <c r="E2920" i="5"/>
  <c r="E2928" i="5"/>
  <c r="E2936" i="5"/>
  <c r="E2944" i="5"/>
  <c r="E2820" i="5"/>
  <c r="E2832" i="5"/>
  <c r="E2845" i="5"/>
  <c r="E2855" i="5"/>
  <c r="E2865" i="5"/>
  <c r="E2873" i="5"/>
  <c r="E2881" i="5"/>
  <c r="E2889" i="5"/>
  <c r="E2897" i="5"/>
  <c r="E2905" i="5"/>
  <c r="E2913" i="5"/>
  <c r="E2921" i="5"/>
  <c r="E2929" i="5"/>
  <c r="E2937" i="5"/>
  <c r="E2945" i="5"/>
  <c r="E2821" i="5"/>
  <c r="E2835" i="5"/>
  <c r="E2846" i="5"/>
  <c r="E2856" i="5"/>
  <c r="E2866" i="5"/>
  <c r="E2874" i="5"/>
  <c r="E2882" i="5"/>
  <c r="E2890" i="5"/>
  <c r="E2898" i="5"/>
  <c r="E2906" i="5"/>
  <c r="E2914" i="5"/>
  <c r="E2922" i="5"/>
  <c r="E2930" i="5"/>
  <c r="E2938" i="5"/>
  <c r="E2946" i="5"/>
  <c r="E2822" i="5"/>
  <c r="E2836" i="5"/>
  <c r="E2847" i="5"/>
  <c r="E2859" i="5"/>
  <c r="E2867" i="5"/>
  <c r="E2875" i="5"/>
  <c r="E2883" i="5"/>
  <c r="E2891" i="5"/>
  <c r="E2899" i="5"/>
  <c r="E2907" i="5"/>
  <c r="E2915" i="5"/>
  <c r="E2923" i="5"/>
  <c r="E2931" i="5"/>
  <c r="E2939" i="5"/>
  <c r="E2824" i="5"/>
  <c r="E2837" i="5"/>
  <c r="E2848" i="5"/>
  <c r="E2860" i="5"/>
  <c r="E2868" i="5"/>
  <c r="E2876" i="5"/>
  <c r="E2884" i="5"/>
  <c r="E2892" i="5"/>
  <c r="E2900" i="5"/>
  <c r="E2908" i="5"/>
  <c r="E2916" i="5"/>
  <c r="E2924" i="5"/>
  <c r="E2932" i="5"/>
  <c r="E2940" i="5"/>
  <c r="E2827" i="5"/>
  <c r="E2838" i="5"/>
  <c r="E2851" i="5"/>
  <c r="E2861" i="5"/>
  <c r="E2869" i="5"/>
  <c r="E2877" i="5"/>
  <c r="E2885" i="5"/>
  <c r="E2893" i="5"/>
  <c r="E2901" i="5"/>
  <c r="E2909" i="5"/>
  <c r="E2917" i="5"/>
  <c r="E2925" i="5"/>
  <c r="E2933" i="5"/>
  <c r="E2941" i="5"/>
  <c r="E2828" i="5"/>
  <c r="E2840" i="5"/>
  <c r="E2852" i="5"/>
  <c r="E2862" i="5"/>
  <c r="E2870" i="5"/>
  <c r="E2878" i="5"/>
  <c r="E2886" i="5"/>
  <c r="E2894" i="5"/>
  <c r="E2902" i="5"/>
  <c r="E2910" i="5"/>
  <c r="E2918" i="5"/>
  <c r="E2926" i="5"/>
  <c r="E2934" i="5"/>
  <c r="E2942" i="5"/>
  <c r="E61" i="6"/>
  <c r="E818" i="5"/>
  <c r="E826" i="5"/>
  <c r="E834" i="5"/>
  <c r="E842" i="5"/>
  <c r="E819" i="5"/>
  <c r="E827" i="5"/>
  <c r="E835" i="5"/>
  <c r="E843" i="5"/>
  <c r="E820" i="5"/>
  <c r="E828" i="5"/>
  <c r="E836" i="5"/>
  <c r="E844" i="5"/>
  <c r="E821" i="5"/>
  <c r="E829" i="5"/>
  <c r="E837" i="5"/>
  <c r="E822" i="5"/>
  <c r="E830" i="5"/>
  <c r="E838" i="5"/>
  <c r="E823" i="5"/>
  <c r="E831" i="5"/>
  <c r="E839" i="5"/>
  <c r="E824" i="5"/>
  <c r="E832" i="5"/>
  <c r="E840" i="5"/>
  <c r="E825" i="5"/>
  <c r="E833" i="5"/>
  <c r="E841" i="5"/>
  <c r="E2363" i="5"/>
  <c r="E2371" i="5"/>
  <c r="E2379" i="5"/>
  <c r="E2387" i="5"/>
  <c r="E2364" i="5"/>
  <c r="E2372" i="5"/>
  <c r="E2380" i="5"/>
  <c r="E2388" i="5"/>
  <c r="E2366" i="5"/>
  <c r="E2374" i="5"/>
  <c r="E2382" i="5"/>
  <c r="E2390" i="5"/>
  <c r="E2368" i="5"/>
  <c r="E2376" i="5"/>
  <c r="E2384" i="5"/>
  <c r="E2369" i="5"/>
  <c r="E2377" i="5"/>
  <c r="E2385" i="5"/>
  <c r="E2370" i="5"/>
  <c r="E2373" i="5"/>
  <c r="E2375" i="5"/>
  <c r="E2378" i="5"/>
  <c r="E2381" i="5"/>
  <c r="E2362" i="5"/>
  <c r="E2383" i="5"/>
  <c r="E2389" i="5"/>
  <c r="E2365" i="5"/>
  <c r="E2367" i="5"/>
  <c r="E2386" i="5"/>
  <c r="E41" i="6"/>
  <c r="E608" i="5"/>
  <c r="E616" i="5"/>
  <c r="E609" i="5"/>
  <c r="E617" i="5"/>
  <c r="E625" i="5"/>
  <c r="E610" i="5"/>
  <c r="E618" i="5"/>
  <c r="E626" i="5"/>
  <c r="E611" i="5"/>
  <c r="E619" i="5"/>
  <c r="E627" i="5"/>
  <c r="E612" i="5"/>
  <c r="E620" i="5"/>
  <c r="E628" i="5"/>
  <c r="E613" i="5"/>
  <c r="E621" i="5"/>
  <c r="E629" i="5"/>
  <c r="E614" i="5"/>
  <c r="E622" i="5"/>
  <c r="E615" i="5"/>
  <c r="E623" i="5"/>
  <c r="E631" i="5"/>
  <c r="E630" i="5"/>
  <c r="E624" i="5"/>
  <c r="I4" i="1"/>
  <c r="I3" i="1"/>
  <c r="K8" i="1" s="1"/>
  <c r="D3" i="12" l="1"/>
  <c r="D2" i="12"/>
  <c r="E42" i="6"/>
  <c r="E978" i="5"/>
  <c r="E986" i="5"/>
  <c r="E994" i="5"/>
  <c r="E1002" i="5"/>
  <c r="E1010" i="5"/>
  <c r="E979" i="5"/>
  <c r="E987" i="5"/>
  <c r="E995" i="5"/>
  <c r="E1003" i="5"/>
  <c r="E1011" i="5"/>
  <c r="E980" i="5"/>
  <c r="E988" i="5"/>
  <c r="E996" i="5"/>
  <c r="E1004" i="5"/>
  <c r="E1012" i="5"/>
  <c r="E981" i="5"/>
  <c r="E989" i="5"/>
  <c r="E997" i="5"/>
  <c r="E1005" i="5"/>
  <c r="E1013" i="5"/>
  <c r="E982" i="5"/>
  <c r="E990" i="5"/>
  <c r="E998" i="5"/>
  <c r="E1006" i="5"/>
  <c r="E1014" i="5"/>
  <c r="E975" i="5"/>
  <c r="E983" i="5"/>
  <c r="E991" i="5"/>
  <c r="E999" i="5"/>
  <c r="E1007" i="5"/>
  <c r="E976" i="5"/>
  <c r="E984" i="5"/>
  <c r="E992" i="5"/>
  <c r="E1000" i="5"/>
  <c r="E1008" i="5"/>
  <c r="E985" i="5"/>
  <c r="E993" i="5"/>
  <c r="E1001" i="5"/>
  <c r="E1009" i="5"/>
  <c r="E977" i="5"/>
  <c r="E2502" i="5"/>
  <c r="E2510" i="5"/>
  <c r="E2518" i="5"/>
  <c r="E2526" i="5"/>
  <c r="E2534" i="5"/>
  <c r="E2542" i="5"/>
  <c r="E2550" i="5"/>
  <c r="E2503" i="5"/>
  <c r="E2511" i="5"/>
  <c r="E2519" i="5"/>
  <c r="E2527" i="5"/>
  <c r="E2535" i="5"/>
  <c r="E2543" i="5"/>
  <c r="E2551" i="5"/>
  <c r="E2504" i="5"/>
  <c r="E2512" i="5"/>
  <c r="E2520" i="5"/>
  <c r="E2528" i="5"/>
  <c r="E2536" i="5"/>
  <c r="E2544" i="5"/>
  <c r="E2552" i="5"/>
  <c r="E2497" i="5"/>
  <c r="E2505" i="5"/>
  <c r="E2513" i="5"/>
  <c r="E2521" i="5"/>
  <c r="E2529" i="5"/>
  <c r="E2537" i="5"/>
  <c r="E2545" i="5"/>
  <c r="E2553" i="5"/>
  <c r="E2498" i="5"/>
  <c r="E2506" i="5"/>
  <c r="E2514" i="5"/>
  <c r="E2522" i="5"/>
  <c r="E2530" i="5"/>
  <c r="E2538" i="5"/>
  <c r="E2546" i="5"/>
  <c r="E2554" i="5"/>
  <c r="E2499" i="5"/>
  <c r="E2507" i="5"/>
  <c r="E2515" i="5"/>
  <c r="E2523" i="5"/>
  <c r="E2531" i="5"/>
  <c r="E2539" i="5"/>
  <c r="E2547" i="5"/>
  <c r="E2555" i="5"/>
  <c r="E2501" i="5"/>
  <c r="E2533" i="5"/>
  <c r="E2508" i="5"/>
  <c r="E2540" i="5"/>
  <c r="E2509" i="5"/>
  <c r="E2541" i="5"/>
  <c r="E2516" i="5"/>
  <c r="E2548" i="5"/>
  <c r="E2517" i="5"/>
  <c r="E2549" i="5"/>
  <c r="E2524" i="5"/>
  <c r="E2556" i="5"/>
  <c r="E2525" i="5"/>
  <c r="E2500" i="5"/>
  <c r="E2532" i="5"/>
  <c r="E62" i="6"/>
  <c r="E906" i="5"/>
  <c r="E907" i="5"/>
  <c r="E908" i="5"/>
  <c r="E909" i="5"/>
  <c r="E902" i="5"/>
  <c r="E903" i="5"/>
  <c r="E904" i="5"/>
  <c r="E905" i="5"/>
  <c r="E2428" i="5"/>
  <c r="E2430" i="5"/>
  <c r="E2431" i="5"/>
  <c r="E2432" i="5"/>
  <c r="E2433" i="5"/>
  <c r="E2434" i="5"/>
  <c r="E2435" i="5"/>
  <c r="E2427" i="5"/>
  <c r="E2429" i="5"/>
  <c r="E32" i="6"/>
  <c r="E850" i="5"/>
  <c r="E858" i="5"/>
  <c r="E866" i="5"/>
  <c r="E874" i="5"/>
  <c r="E882" i="5"/>
  <c r="E890" i="5"/>
  <c r="E898" i="5"/>
  <c r="E851" i="5"/>
  <c r="E859" i="5"/>
  <c r="E867" i="5"/>
  <c r="E875" i="5"/>
  <c r="E883" i="5"/>
  <c r="E891" i="5"/>
  <c r="E899" i="5"/>
  <c r="E852" i="5"/>
  <c r="E860" i="5"/>
  <c r="E868" i="5"/>
  <c r="E876" i="5"/>
  <c r="E884" i="5"/>
  <c r="E892" i="5"/>
  <c r="E900" i="5"/>
  <c r="E845" i="5"/>
  <c r="E853" i="5"/>
  <c r="E861" i="5"/>
  <c r="E869" i="5"/>
  <c r="E877" i="5"/>
  <c r="E885" i="5"/>
  <c r="E893" i="5"/>
  <c r="E901" i="5"/>
  <c r="E846" i="5"/>
  <c r="E854" i="5"/>
  <c r="E862" i="5"/>
  <c r="E870" i="5"/>
  <c r="E878" i="5"/>
  <c r="E886" i="5"/>
  <c r="E894" i="5"/>
  <c r="E847" i="5"/>
  <c r="E855" i="5"/>
  <c r="E863" i="5"/>
  <c r="E871" i="5"/>
  <c r="E879" i="5"/>
  <c r="E887" i="5"/>
  <c r="E895" i="5"/>
  <c r="E848" i="5"/>
  <c r="E856" i="5"/>
  <c r="E864" i="5"/>
  <c r="E872" i="5"/>
  <c r="E880" i="5"/>
  <c r="E888" i="5"/>
  <c r="E896" i="5"/>
  <c r="E857" i="5"/>
  <c r="E865" i="5"/>
  <c r="E873" i="5"/>
  <c r="E881" i="5"/>
  <c r="E889" i="5"/>
  <c r="E897" i="5"/>
  <c r="E2395" i="5"/>
  <c r="E2403" i="5"/>
  <c r="E2411" i="5"/>
  <c r="E849" i="5"/>
  <c r="E2396" i="5"/>
  <c r="E2404" i="5"/>
  <c r="E2412" i="5"/>
  <c r="E2420" i="5"/>
  <c r="E2398" i="5"/>
  <c r="E2406" i="5"/>
  <c r="E2414" i="5"/>
  <c r="E2393" i="5"/>
  <c r="E2401" i="5"/>
  <c r="E2409" i="5"/>
  <c r="E2417" i="5"/>
  <c r="E2391" i="5"/>
  <c r="E2407" i="5"/>
  <c r="E2421" i="5"/>
  <c r="E2392" i="5"/>
  <c r="E2408" i="5"/>
  <c r="E2422" i="5"/>
  <c r="E2394" i="5"/>
  <c r="E2410" i="5"/>
  <c r="E2423" i="5"/>
  <c r="E2397" i="5"/>
  <c r="E2413" i="5"/>
  <c r="E2424" i="5"/>
  <c r="E2399" i="5"/>
  <c r="E2415" i="5"/>
  <c r="E2425" i="5"/>
  <c r="E2400" i="5"/>
  <c r="E2416" i="5"/>
  <c r="E2426" i="5"/>
  <c r="E2402" i="5"/>
  <c r="E2405" i="5"/>
  <c r="E2418" i="5"/>
  <c r="E2419" i="5"/>
  <c r="E14" i="6"/>
  <c r="E2726" i="5"/>
  <c r="E2727" i="5"/>
  <c r="E2723" i="5"/>
  <c r="E2725" i="5"/>
  <c r="E2724" i="5"/>
  <c r="E1495" i="5"/>
  <c r="E1496" i="5"/>
  <c r="E1497" i="5"/>
  <c r="E1498" i="5"/>
  <c r="E3047" i="5"/>
  <c r="E3055" i="5"/>
  <c r="E3063" i="5"/>
  <c r="E3071" i="5"/>
  <c r="E3048" i="5"/>
  <c r="E3056" i="5"/>
  <c r="E3064" i="5"/>
  <c r="E3072" i="5"/>
  <c r="E3049" i="5"/>
  <c r="E3057" i="5"/>
  <c r="E3065" i="5"/>
  <c r="E3073" i="5"/>
  <c r="E3042" i="5"/>
  <c r="E3050" i="5"/>
  <c r="E3058" i="5"/>
  <c r="E3066" i="5"/>
  <c r="E3074" i="5"/>
  <c r="E3043" i="5"/>
  <c r="E3051" i="5"/>
  <c r="E3059" i="5"/>
  <c r="E3067" i="5"/>
  <c r="E3075" i="5"/>
  <c r="E3044" i="5"/>
  <c r="E3052" i="5"/>
  <c r="E3060" i="5"/>
  <c r="E3068" i="5"/>
  <c r="E3076" i="5"/>
  <c r="E3045" i="5"/>
  <c r="E3053" i="5"/>
  <c r="E3061" i="5"/>
  <c r="E3069" i="5"/>
  <c r="E3046" i="5"/>
  <c r="E3054" i="5"/>
  <c r="E3062" i="5"/>
  <c r="E3070" i="5"/>
  <c r="E1558" i="5"/>
  <c r="E1559" i="5"/>
  <c r="E1560" i="5"/>
  <c r="E1554" i="5"/>
  <c r="E1555" i="5"/>
  <c r="E1556" i="5"/>
  <c r="E1557" i="5"/>
  <c r="E3079" i="5"/>
  <c r="E3087" i="5"/>
  <c r="E3095" i="5"/>
  <c r="E3103" i="5"/>
  <c r="E3111" i="5"/>
  <c r="E3119" i="5"/>
  <c r="E3127" i="5"/>
  <c r="E3135" i="5"/>
  <c r="E3080" i="5"/>
  <c r="E3088" i="5"/>
  <c r="E3096" i="5"/>
  <c r="E3104" i="5"/>
  <c r="E3112" i="5"/>
  <c r="E3120" i="5"/>
  <c r="E3128" i="5"/>
  <c r="E3136" i="5"/>
  <c r="E3081" i="5"/>
  <c r="E3089" i="5"/>
  <c r="E3097" i="5"/>
  <c r="E3105" i="5"/>
  <c r="E3113" i="5"/>
  <c r="E3121" i="5"/>
  <c r="E3129" i="5"/>
  <c r="E3137" i="5"/>
  <c r="E3082" i="5"/>
  <c r="E3090" i="5"/>
  <c r="E3098" i="5"/>
  <c r="E3106" i="5"/>
  <c r="E3114" i="5"/>
  <c r="E3122" i="5"/>
  <c r="E3130" i="5"/>
  <c r="E3138" i="5"/>
  <c r="E3083" i="5"/>
  <c r="E3091" i="5"/>
  <c r="E3099" i="5"/>
  <c r="E3107" i="5"/>
  <c r="E3115" i="5"/>
  <c r="E3123" i="5"/>
  <c r="E3131" i="5"/>
  <c r="E3139" i="5"/>
  <c r="E3084" i="5"/>
  <c r="E3092" i="5"/>
  <c r="E3100" i="5"/>
  <c r="E3108" i="5"/>
  <c r="E3116" i="5"/>
  <c r="E3124" i="5"/>
  <c r="E3132" i="5"/>
  <c r="E3140" i="5"/>
  <c r="E3077" i="5"/>
  <c r="E3085" i="5"/>
  <c r="E3093" i="5"/>
  <c r="E3101" i="5"/>
  <c r="E3109" i="5"/>
  <c r="E3117" i="5"/>
  <c r="E3125" i="5"/>
  <c r="E3133" i="5"/>
  <c r="E3141" i="5"/>
  <c r="E3078" i="5"/>
  <c r="E3086" i="5"/>
  <c r="E3094" i="5"/>
  <c r="E3102" i="5"/>
  <c r="E3110" i="5"/>
  <c r="E3118" i="5"/>
  <c r="E3126" i="5"/>
  <c r="E3134" i="5"/>
  <c r="K9" i="1"/>
  <c r="K11" i="1" s="1"/>
  <c r="E63" i="6" l="1"/>
  <c r="E914" i="5"/>
  <c r="E915" i="5"/>
  <c r="E916" i="5"/>
  <c r="E917" i="5"/>
  <c r="E910" i="5"/>
  <c r="E911" i="5"/>
  <c r="E912" i="5"/>
  <c r="E913" i="5"/>
  <c r="E2470" i="5"/>
  <c r="E2478" i="5"/>
  <c r="E2486" i="5"/>
  <c r="E2471" i="5"/>
  <c r="E2479" i="5"/>
  <c r="E2487" i="5"/>
  <c r="E2472" i="5"/>
  <c r="E2480" i="5"/>
  <c r="E2488" i="5"/>
  <c r="E2473" i="5"/>
  <c r="E2481" i="5"/>
  <c r="E2489" i="5"/>
  <c r="E2474" i="5"/>
  <c r="E2482" i="5"/>
  <c r="E2490" i="5"/>
  <c r="E2467" i="5"/>
  <c r="E2475" i="5"/>
  <c r="E2483" i="5"/>
  <c r="E2491" i="5"/>
  <c r="E2469" i="5"/>
  <c r="E2476" i="5"/>
  <c r="E2477" i="5"/>
  <c r="E2484" i="5"/>
  <c r="E2485" i="5"/>
  <c r="E2468" i="5"/>
  <c r="E2959" i="5"/>
  <c r="E2967" i="5"/>
  <c r="E2960" i="5"/>
  <c r="E2968" i="5"/>
  <c r="E2961" i="5"/>
  <c r="E2969" i="5"/>
  <c r="E2962" i="5"/>
  <c r="E2970" i="5"/>
  <c r="E2963" i="5"/>
  <c r="E2971" i="5"/>
  <c r="E2964" i="5"/>
  <c r="E2965" i="5"/>
  <c r="E2958" i="5"/>
  <c r="E2966" i="5"/>
  <c r="D3" i="10"/>
  <c r="D2" i="10"/>
  <c r="E43" i="6"/>
  <c r="E1170" i="5"/>
  <c r="E1178" i="5"/>
  <c r="E1171" i="5"/>
  <c r="E1179" i="5"/>
  <c r="E1187" i="5"/>
  <c r="E1172" i="5"/>
  <c r="E1180" i="5"/>
  <c r="E1188" i="5"/>
  <c r="E1173" i="5"/>
  <c r="E1181" i="5"/>
  <c r="E1189" i="5"/>
  <c r="E1174" i="5"/>
  <c r="E1182" i="5"/>
  <c r="E1190" i="5"/>
  <c r="E1175" i="5"/>
  <c r="E1183" i="5"/>
  <c r="E1191" i="5"/>
  <c r="E1176" i="5"/>
  <c r="E1184" i="5"/>
  <c r="E1177" i="5"/>
  <c r="E1185" i="5"/>
  <c r="E1186" i="5"/>
  <c r="E2734" i="5"/>
  <c r="E2742" i="5"/>
  <c r="E2750" i="5"/>
  <c r="E2735" i="5"/>
  <c r="E2743" i="5"/>
  <c r="E2751" i="5"/>
  <c r="E2728" i="5"/>
  <c r="E2736" i="5"/>
  <c r="E2744" i="5"/>
  <c r="E2729" i="5"/>
  <c r="E2737" i="5"/>
  <c r="E2745" i="5"/>
  <c r="E2730" i="5"/>
  <c r="E2738" i="5"/>
  <c r="E2746" i="5"/>
  <c r="E2731" i="5"/>
  <c r="E2739" i="5"/>
  <c r="E2747" i="5"/>
  <c r="E2732" i="5"/>
  <c r="E2733" i="5"/>
  <c r="E2740" i="5"/>
  <c r="E2741" i="5"/>
  <c r="E2748" i="5"/>
  <c r="E2749" i="5"/>
  <c r="E33" i="6"/>
  <c r="E1018" i="5"/>
  <c r="E1026" i="5"/>
  <c r="E1034" i="5"/>
  <c r="E1019" i="5"/>
  <c r="E1027" i="5"/>
  <c r="E1035" i="5"/>
  <c r="E1020" i="5"/>
  <c r="E1028" i="5"/>
  <c r="E1036" i="5"/>
  <c r="E1021" i="5"/>
  <c r="E1029" i="5"/>
  <c r="E1037" i="5"/>
  <c r="E1022" i="5"/>
  <c r="E1030" i="5"/>
  <c r="E1038" i="5"/>
  <c r="E1015" i="5"/>
  <c r="E1023" i="5"/>
  <c r="E1031" i="5"/>
  <c r="E1039" i="5"/>
  <c r="E1016" i="5"/>
  <c r="E1024" i="5"/>
  <c r="E1032" i="5"/>
  <c r="E1017" i="5"/>
  <c r="E1025" i="5"/>
  <c r="E1033" i="5"/>
  <c r="E2558" i="5"/>
  <c r="E2566" i="5"/>
  <c r="E2574" i="5"/>
  <c r="E2582" i="5"/>
  <c r="E2559" i="5"/>
  <c r="E2567" i="5"/>
  <c r="E2575" i="5"/>
  <c r="E2583" i="5"/>
  <c r="E2560" i="5"/>
  <c r="E2568" i="5"/>
  <c r="E2576" i="5"/>
  <c r="E2584" i="5"/>
  <c r="E2561" i="5"/>
  <c r="E2569" i="5"/>
  <c r="E2577" i="5"/>
  <c r="E2562" i="5"/>
  <c r="E2570" i="5"/>
  <c r="E2578" i="5"/>
  <c r="E2563" i="5"/>
  <c r="E2571" i="5"/>
  <c r="E2579" i="5"/>
  <c r="E2565" i="5"/>
  <c r="E2572" i="5"/>
  <c r="E2573" i="5"/>
  <c r="E2580" i="5"/>
  <c r="E2581" i="5"/>
  <c r="E2557" i="5"/>
  <c r="E2564" i="5"/>
  <c r="E44" i="6" l="1"/>
  <c r="E1430" i="5"/>
  <c r="E1438" i="5"/>
  <c r="E1446" i="5"/>
  <c r="E1454" i="5"/>
  <c r="E1462" i="5"/>
  <c r="E1470" i="5"/>
  <c r="E1478" i="5"/>
  <c r="E1486" i="5"/>
  <c r="E1494" i="5"/>
  <c r="E1431" i="5"/>
  <c r="E1439" i="5"/>
  <c r="E1447" i="5"/>
  <c r="E1455" i="5"/>
  <c r="E1463" i="5"/>
  <c r="E1471" i="5"/>
  <c r="E1479" i="5"/>
  <c r="E1487" i="5"/>
  <c r="E1432" i="5"/>
  <c r="E1440" i="5"/>
  <c r="E1448" i="5"/>
  <c r="E1456" i="5"/>
  <c r="E1464" i="5"/>
  <c r="E1472" i="5"/>
  <c r="E1480" i="5"/>
  <c r="E1488" i="5"/>
  <c r="E1433" i="5"/>
  <c r="E1441" i="5"/>
  <c r="E1449" i="5"/>
  <c r="E1457" i="5"/>
  <c r="E1465" i="5"/>
  <c r="E1473" i="5"/>
  <c r="E1481" i="5"/>
  <c r="E1489" i="5"/>
  <c r="E1434" i="5"/>
  <c r="E1442" i="5"/>
  <c r="E1450" i="5"/>
  <c r="E1458" i="5"/>
  <c r="E1466" i="5"/>
  <c r="E1474" i="5"/>
  <c r="E1482" i="5"/>
  <c r="E1490" i="5"/>
  <c r="E1435" i="5"/>
  <c r="E1443" i="5"/>
  <c r="E1451" i="5"/>
  <c r="E1459" i="5"/>
  <c r="E1467" i="5"/>
  <c r="E1475" i="5"/>
  <c r="E1483" i="5"/>
  <c r="E1491" i="5"/>
  <c r="E1436" i="5"/>
  <c r="E1444" i="5"/>
  <c r="E1452" i="5"/>
  <c r="E1460" i="5"/>
  <c r="E1468" i="5"/>
  <c r="E1476" i="5"/>
  <c r="E1484" i="5"/>
  <c r="E1492" i="5"/>
  <c r="E1477" i="5"/>
  <c r="E1485" i="5"/>
  <c r="E1493" i="5"/>
  <c r="E1437" i="5"/>
  <c r="E1445" i="5"/>
  <c r="E1461" i="5"/>
  <c r="E1469" i="5"/>
  <c r="E1453" i="5"/>
  <c r="E2975" i="5"/>
  <c r="E2983" i="5"/>
  <c r="E2991" i="5"/>
  <c r="E2999" i="5"/>
  <c r="E3007" i="5"/>
  <c r="E3015" i="5"/>
  <c r="E3023" i="5"/>
  <c r="E3031" i="5"/>
  <c r="E3039" i="5"/>
  <c r="E2976" i="5"/>
  <c r="E2984" i="5"/>
  <c r="E2992" i="5"/>
  <c r="E3000" i="5"/>
  <c r="E3008" i="5"/>
  <c r="E3016" i="5"/>
  <c r="E3024" i="5"/>
  <c r="E3032" i="5"/>
  <c r="E3040" i="5"/>
  <c r="E2977" i="5"/>
  <c r="E2985" i="5"/>
  <c r="E2993" i="5"/>
  <c r="E3001" i="5"/>
  <c r="E3009" i="5"/>
  <c r="E3017" i="5"/>
  <c r="E3025" i="5"/>
  <c r="E3033" i="5"/>
  <c r="E3041" i="5"/>
  <c r="E2978" i="5"/>
  <c r="E2986" i="5"/>
  <c r="E2994" i="5"/>
  <c r="E3002" i="5"/>
  <c r="E3010" i="5"/>
  <c r="E3018" i="5"/>
  <c r="E3026" i="5"/>
  <c r="E3034" i="5"/>
  <c r="E2979" i="5"/>
  <c r="E2987" i="5"/>
  <c r="E2995" i="5"/>
  <c r="E3003" i="5"/>
  <c r="E3011" i="5"/>
  <c r="E3019" i="5"/>
  <c r="E3027" i="5"/>
  <c r="E3035" i="5"/>
  <c r="E2972" i="5"/>
  <c r="E2980" i="5"/>
  <c r="E2988" i="5"/>
  <c r="E2996" i="5"/>
  <c r="E3004" i="5"/>
  <c r="E3012" i="5"/>
  <c r="E3020" i="5"/>
  <c r="E3028" i="5"/>
  <c r="E3036" i="5"/>
  <c r="E2973" i="5"/>
  <c r="E2981" i="5"/>
  <c r="E2989" i="5"/>
  <c r="E2997" i="5"/>
  <c r="E3005" i="5"/>
  <c r="E3013" i="5"/>
  <c r="E3021" i="5"/>
  <c r="E3029" i="5"/>
  <c r="E3037" i="5"/>
  <c r="E2974" i="5"/>
  <c r="E2982" i="5"/>
  <c r="E2990" i="5"/>
  <c r="E2998" i="5"/>
  <c r="E3006" i="5"/>
  <c r="E3014" i="5"/>
  <c r="E3022" i="5"/>
  <c r="E3030" i="5"/>
  <c r="E3038" i="5"/>
  <c r="E34" i="6"/>
  <c r="E1195" i="5"/>
  <c r="E1203" i="5"/>
  <c r="E1211" i="5"/>
  <c r="E1219" i="5"/>
  <c r="E1227" i="5"/>
  <c r="E1196" i="5"/>
  <c r="E1204" i="5"/>
  <c r="E1212" i="5"/>
  <c r="E1220" i="5"/>
  <c r="E1228" i="5"/>
  <c r="E1197" i="5"/>
  <c r="E1205" i="5"/>
  <c r="E1213" i="5"/>
  <c r="E1221" i="5"/>
  <c r="E1229" i="5"/>
  <c r="E1198" i="5"/>
  <c r="E1206" i="5"/>
  <c r="E1214" i="5"/>
  <c r="E1222" i="5"/>
  <c r="E1230" i="5"/>
  <c r="E1199" i="5"/>
  <c r="E1207" i="5"/>
  <c r="E1215" i="5"/>
  <c r="E1223" i="5"/>
  <c r="E1231" i="5"/>
  <c r="E1192" i="5"/>
  <c r="E1208" i="5"/>
  <c r="E1226" i="5"/>
  <c r="E1209" i="5"/>
  <c r="E1232" i="5"/>
  <c r="E1210" i="5"/>
  <c r="E1233" i="5"/>
  <c r="E1193" i="5"/>
  <c r="E1216" i="5"/>
  <c r="E1234" i="5"/>
  <c r="E1194" i="5"/>
  <c r="E1217" i="5"/>
  <c r="E1200" i="5"/>
  <c r="E1218" i="5"/>
  <c r="E1201" i="5"/>
  <c r="E1224" i="5"/>
  <c r="E1202" i="5"/>
  <c r="E1225" i="5"/>
  <c r="E2758" i="5"/>
  <c r="E2766" i="5"/>
  <c r="E2774" i="5"/>
  <c r="E2759" i="5"/>
  <c r="E2767" i="5"/>
  <c r="E2752" i="5"/>
  <c r="E2760" i="5"/>
  <c r="E2768" i="5"/>
  <c r="E2753" i="5"/>
  <c r="E2761" i="5"/>
  <c r="E2769" i="5"/>
  <c r="E2754" i="5"/>
  <c r="E2762" i="5"/>
  <c r="E2770" i="5"/>
  <c r="E2755" i="5"/>
  <c r="E2763" i="5"/>
  <c r="E2771" i="5"/>
  <c r="E2757" i="5"/>
  <c r="E2764" i="5"/>
  <c r="E2765" i="5"/>
  <c r="E2772" i="5"/>
  <c r="E2773" i="5"/>
  <c r="E2756" i="5"/>
  <c r="E64" i="6"/>
  <c r="E1414" i="5"/>
  <c r="E1422" i="5"/>
  <c r="E1415" i="5"/>
  <c r="E1423" i="5"/>
  <c r="E1416" i="5"/>
  <c r="E1424" i="5"/>
  <c r="E1417" i="5"/>
  <c r="E1425" i="5"/>
  <c r="E1418" i="5"/>
  <c r="E1426" i="5"/>
  <c r="E1419" i="5"/>
  <c r="E1427" i="5"/>
  <c r="E1412" i="5"/>
  <c r="E1420" i="5"/>
  <c r="E1428" i="5"/>
  <c r="E1413" i="5"/>
  <c r="E1421" i="5"/>
  <c r="E1429" i="5"/>
  <c r="E2951" i="5"/>
  <c r="E2952" i="5"/>
  <c r="E2953" i="5"/>
  <c r="E2954" i="5"/>
  <c r="E2947" i="5"/>
  <c r="E2955" i="5"/>
  <c r="E2948" i="5"/>
  <c r="E2956" i="5"/>
  <c r="E2949" i="5"/>
  <c r="E2957" i="5"/>
  <c r="E2950" i="5"/>
  <c r="E1566" i="5" l="1"/>
  <c r="E1574" i="5"/>
  <c r="E1582" i="5"/>
  <c r="E1567" i="5"/>
  <c r="E1575" i="5"/>
  <c r="E1583" i="5"/>
  <c r="E1568" i="5"/>
  <c r="E1576" i="5"/>
  <c r="E1561" i="5"/>
  <c r="E1569" i="5"/>
  <c r="E1577" i="5"/>
  <c r="E1562" i="5"/>
  <c r="E1570" i="5"/>
  <c r="E1578" i="5"/>
  <c r="E1563" i="5"/>
  <c r="E1571" i="5"/>
  <c r="E1579" i="5"/>
  <c r="E1564" i="5"/>
  <c r="E1572" i="5"/>
  <c r="E1580" i="5"/>
  <c r="E1565" i="5"/>
  <c r="E1573" i="5"/>
  <c r="E1581" i="5"/>
  <c r="E1502" i="5"/>
  <c r="E1510" i="5"/>
  <c r="E1518" i="5"/>
  <c r="E1526" i="5"/>
  <c r="E1534" i="5"/>
  <c r="E1542" i="5"/>
  <c r="E1550" i="5"/>
  <c r="E1503" i="5"/>
  <c r="E1511" i="5"/>
  <c r="E1519" i="5"/>
  <c r="E1527" i="5"/>
  <c r="E1535" i="5"/>
  <c r="E1543" i="5"/>
  <c r="E1551" i="5"/>
  <c r="E1504" i="5"/>
  <c r="E1512" i="5"/>
  <c r="E1520" i="5"/>
  <c r="E1528" i="5"/>
  <c r="E1536" i="5"/>
  <c r="E1544" i="5"/>
  <c r="E1552" i="5"/>
  <c r="E1505" i="5"/>
  <c r="E1513" i="5"/>
  <c r="E1521" i="5"/>
  <c r="E1529" i="5"/>
  <c r="E1537" i="5"/>
  <c r="E1545" i="5"/>
  <c r="E1553" i="5"/>
  <c r="E1506" i="5"/>
  <c r="E1514" i="5"/>
  <c r="E1522" i="5"/>
  <c r="E1530" i="5"/>
  <c r="E1538" i="5"/>
  <c r="E1546" i="5"/>
  <c r="E1499" i="5"/>
  <c r="E1507" i="5"/>
  <c r="E1515" i="5"/>
  <c r="E1523" i="5"/>
  <c r="E1531" i="5"/>
  <c r="E1539" i="5"/>
  <c r="E1547" i="5"/>
  <c r="E1500" i="5"/>
  <c r="E1508" i="5"/>
  <c r="E1516" i="5"/>
  <c r="E1524" i="5"/>
  <c r="E1532" i="5"/>
  <c r="E1540" i="5"/>
  <c r="E1548" i="5"/>
  <c r="E1541" i="5"/>
  <c r="E1549" i="5"/>
  <c r="E1501" i="5"/>
  <c r="E1509" i="5"/>
  <c r="E1525" i="5"/>
  <c r="E1533" i="5"/>
  <c r="E1517" i="5"/>
</calcChain>
</file>

<file path=xl/sharedStrings.xml><?xml version="1.0" encoding="utf-8"?>
<sst xmlns="http://schemas.openxmlformats.org/spreadsheetml/2006/main" count="17228" uniqueCount="2910">
  <si>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</si>
  <si>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</si>
  <si>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</si>
  <si>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</si>
  <si>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</si>
  <si>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</si>
  <si>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</si>
  <si>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</si>
  <si>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</si>
  <si>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</si>
  <si>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</si>
  <si>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</si>
  <si>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</si>
  <si>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</si>
  <si>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</si>
  <si>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</si>
  <si>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</si>
  <si>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</si>
  <si>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</si>
  <si>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</si>
  <si>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</si>
  <si>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</si>
  <si>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</si>
  <si>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</si>
  <si>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</si>
  <si>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</si>
  <si>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</si>
  <si>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</si>
  <si>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</si>
  <si>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</si>
  <si>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</si>
  <si>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</si>
  <si>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</si>
  <si>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</si>
  <si>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</si>
  <si>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</si>
  <si>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</si>
  <si>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</si>
  <si>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</si>
  <si>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</si>
  <si>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</si>
  <si>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</si>
  <si>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</si>
  <si>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</si>
  <si>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</si>
  <si>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</si>
  <si>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</si>
  <si>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</si>
  <si>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</si>
  <si>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</si>
  <si>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</si>
  <si>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</si>
  <si>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</si>
  <si>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</si>
  <si>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</si>
  <si>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</si>
  <si>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</si>
  <si>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</si>
  <si>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</si>
  <si>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</si>
  <si>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</si>
  <si>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</si>
  <si>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</si>
  <si>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</si>
  <si>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</si>
  <si>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</si>
  <si>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</si>
  <si>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</si>
  <si>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</si>
  <si>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</si>
  <si>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</si>
  <si>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</si>
  <si>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</si>
  <si>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</si>
  <si>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</si>
  <si>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</si>
  <si>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</si>
  <si>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</si>
  <si>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</si>
  <si>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</si>
  <si>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</si>
  <si>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</si>
  <si>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</si>
  <si>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</si>
  <si>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</si>
  <si>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</si>
  <si>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</si>
  <si>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</si>
  <si>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</si>
  <si>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</si>
  <si>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</si>
  <si>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</si>
  <si>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</si>
  <si>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</si>
  <si>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</si>
  <si>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</si>
  <si>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</si>
  <si>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</si>
  <si>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</si>
  <si>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</si>
  <si>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</si>
  <si>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</si>
  <si>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</si>
  <si>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</si>
  <si>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</si>
  <si>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</si>
  <si>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</si>
  <si>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</si>
  <si>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</si>
  <si>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</si>
  <si>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</si>
  <si>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</si>
  <si>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</si>
  <si>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</si>
  <si>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</si>
  <si>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</si>
  <si>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</si>
  <si>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</si>
  <si>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</si>
  <si>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</si>
  <si>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</si>
  <si>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</si>
  <si>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</si>
  <si>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</si>
  <si>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</si>
  <si>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</si>
  <si>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</si>
  <si>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</si>
  <si>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</si>
  <si>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</si>
  <si>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</si>
  <si>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</si>
  <si>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</si>
  <si>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</si>
  <si>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</si>
  <si>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</si>
  <si>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</si>
  <si>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</si>
  <si>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</si>
  <si>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</si>
  <si>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</si>
  <si>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</si>
  <si>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</si>
  <si>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</si>
  <si>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</si>
  <si>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</si>
  <si>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</si>
  <si>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</si>
  <si>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</si>
  <si>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</si>
  <si>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</si>
  <si>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</si>
  <si>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</si>
  <si>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</si>
  <si>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</si>
  <si>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</si>
  <si>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</si>
  <si>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</si>
  <si>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</si>
  <si>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</si>
  <si>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</si>
  <si>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</si>
  <si>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</si>
  <si>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</si>
  <si>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</si>
  <si>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</si>
  <si>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</si>
  <si>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</si>
  <si>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</si>
  <si>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</si>
  <si>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</si>
  <si>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</si>
  <si>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</si>
  <si>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</si>
  <si>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</si>
  <si>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</si>
  <si>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</si>
  <si>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</si>
  <si>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</si>
  <si>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</si>
  <si>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</si>
  <si>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</si>
  <si>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</si>
  <si>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</si>
  <si>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</si>
  <si>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</si>
  <si>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</si>
  <si>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</si>
  <si>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</si>
  <si>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</si>
  <si>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</si>
  <si>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</si>
  <si>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</si>
  <si>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</si>
  <si>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</si>
  <si>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</si>
  <si>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</si>
  <si>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</si>
  <si>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</si>
  <si>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</si>
  <si>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</si>
  <si>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</si>
  <si>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</si>
  <si>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</si>
  <si>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</si>
  <si>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</si>
  <si>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</si>
  <si>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</si>
  <si>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</si>
  <si>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</si>
  <si>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</si>
  <si>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</si>
  <si>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</si>
  <si>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</si>
  <si>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</si>
  <si>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</si>
  <si>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</si>
  <si>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</si>
  <si>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</si>
  <si>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</si>
  <si>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</si>
  <si>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</si>
  <si>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</si>
  <si>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</si>
  <si>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</si>
  <si>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</si>
  <si>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</si>
  <si>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</si>
  <si>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</si>
  <si>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</si>
  <si>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</si>
  <si>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</si>
  <si>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</si>
  <si>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</si>
  <si>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</si>
  <si>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</si>
  <si>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</si>
  <si>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</si>
  <si>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</si>
  <si>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</si>
  <si>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</si>
  <si>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</si>
  <si>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</si>
  <si>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</si>
  <si>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</si>
  <si>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</si>
  <si>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</si>
  <si>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</si>
  <si>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</si>
  <si>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</si>
  <si>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</si>
  <si>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</si>
  <si>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</si>
  <si>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</si>
  <si>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</si>
  <si>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</si>
  <si>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</si>
  <si>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</si>
  <si>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</si>
  <si>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</si>
  <si>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</si>
  <si>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</si>
  <si>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</si>
  <si>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</si>
  <si>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</si>
  <si>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</si>
  <si>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</si>
  <si>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</si>
  <si>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</si>
  <si>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</si>
  <si>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</si>
  <si>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</si>
  <si>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</si>
  <si>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</si>
  <si>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</si>
  <si>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</si>
  <si>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</si>
  <si>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</si>
  <si>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</si>
  <si>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</si>
  <si>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</si>
  <si>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</si>
  <si>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</si>
  <si>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</si>
  <si>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</si>
  <si>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</si>
  <si>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</si>
  <si>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</si>
  <si>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</si>
  <si>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</si>
  <si>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</si>
  <si>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</si>
  <si>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</si>
  <si>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</si>
  <si>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</si>
  <si>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</si>
  <si>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</si>
  <si>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</si>
  <si>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</si>
  <si>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</si>
  <si>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</si>
  <si>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</si>
  <si>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</si>
  <si>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</si>
  <si>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</si>
  <si>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</si>
  <si>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</si>
  <si>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</si>
  <si>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</si>
  <si>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</si>
  <si>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</si>
  <si>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</si>
  <si>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</si>
  <si>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</si>
  <si>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</si>
  <si>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</si>
  <si>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</si>
  <si>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</si>
  <si>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</si>
  <si>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</si>
  <si>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</si>
  <si>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</si>
  <si>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</si>
  <si>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</si>
  <si>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</si>
  <si>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</si>
  <si>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</si>
  <si>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</si>
  <si>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</si>
  <si>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</si>
  <si>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</si>
  <si>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</si>
  <si>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</si>
  <si>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</si>
  <si>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</si>
  <si>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</si>
  <si>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</si>
  <si>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</si>
  <si>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</si>
  <si>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</si>
  <si>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</si>
  <si>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</si>
  <si>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</si>
  <si>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</si>
  <si>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</si>
  <si>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</si>
  <si>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</si>
  <si>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</si>
  <si>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</si>
  <si>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</si>
  <si>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</si>
  <si>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</si>
  <si>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</si>
  <si>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</si>
  <si>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</si>
  <si>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</si>
  <si>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</si>
  <si>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</si>
  <si>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</si>
  <si>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</si>
  <si>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</si>
  <si>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</si>
  <si>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</si>
  <si>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</si>
  <si>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</si>
  <si>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</si>
  <si>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</si>
  <si>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</si>
  <si>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</si>
  <si>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</si>
  <si>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</si>
  <si>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</si>
  <si>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</si>
  <si>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</si>
  <si>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</si>
  <si>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</si>
  <si>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</si>
  <si>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</si>
  <si>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</si>
  <si>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</si>
  <si>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</si>
  <si>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</si>
  <si>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</si>
  <si>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</si>
  <si>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</si>
  <si>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</si>
  <si>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</si>
  <si>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</si>
  <si>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</si>
  <si>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</si>
  <si>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</si>
  <si>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</si>
  <si>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</si>
  <si>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</si>
  <si>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</si>
  <si>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</si>
  <si>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</si>
  <si>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</si>
  <si>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</si>
  <si>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</si>
  <si>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</si>
  <si>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</si>
  <si>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</si>
  <si>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</si>
  <si>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</si>
  <si>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</si>
  <si>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</si>
  <si>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</si>
  <si>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</si>
  <si>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</si>
  <si>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</si>
  <si>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</si>
  <si>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</si>
  <si>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</si>
  <si>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</si>
  <si>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</si>
  <si>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</si>
  <si>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</si>
  <si>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</si>
  <si>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</si>
  <si>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</si>
  <si>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</si>
  <si>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</si>
  <si>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</si>
  <si>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</si>
  <si>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</si>
  <si>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</si>
  <si>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</si>
  <si>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</si>
  <si>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</si>
  <si>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</si>
  <si>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</si>
  <si>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</si>
  <si>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</si>
  <si>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</si>
  <si>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</si>
  <si>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</si>
  <si>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</si>
  <si>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</si>
  <si>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</si>
  <si>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</si>
  <si>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</si>
  <si>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</si>
  <si>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</si>
  <si>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</si>
  <si>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</si>
  <si>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</si>
  <si>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</si>
  <si>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</si>
  <si>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</si>
  <si>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</si>
  <si>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</si>
  <si>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</si>
  <si>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</si>
  <si>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</si>
  <si>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</si>
  <si>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</si>
  <si>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</si>
  <si>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</si>
  <si>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</si>
  <si>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</si>
  <si>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</si>
  <si>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</si>
  <si>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</si>
  <si>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</si>
  <si>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</si>
  <si>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</si>
  <si>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</si>
  <si>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</si>
  <si>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</si>
  <si>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</si>
  <si>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</si>
  <si>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</si>
  <si>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</si>
  <si>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</si>
  <si>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</si>
  <si>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</si>
  <si>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</si>
  <si>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</si>
  <si>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</si>
  <si>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</si>
  <si>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</si>
  <si>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</si>
  <si>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</si>
  <si>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</si>
  <si>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</si>
  <si>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</si>
  <si>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</si>
  <si>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</si>
  <si>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</si>
  <si>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</si>
  <si>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</si>
  <si>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</si>
  <si>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</si>
  <si>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</si>
  <si>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</si>
  <si>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</si>
  <si>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</si>
  <si>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</si>
  <si>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</si>
  <si>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</si>
  <si>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</si>
  <si>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</si>
  <si>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</si>
  <si>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</si>
  <si>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</si>
  <si>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</si>
  <si>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</si>
  <si>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</si>
  <si>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</si>
  <si>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</si>
  <si>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</si>
  <si>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</si>
  <si>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</si>
  <si>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</si>
  <si>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</si>
  <si>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</si>
  <si>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</si>
  <si>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</si>
  <si>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</si>
  <si>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</si>
  <si>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</si>
  <si>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</si>
  <si>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</si>
  <si>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</si>
  <si>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</si>
  <si>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</si>
  <si>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</si>
  <si>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</si>
  <si>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</si>
  <si>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</si>
  <si>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</si>
  <si>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</si>
  <si>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</si>
  <si>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</si>
  <si>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</si>
  <si>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</si>
  <si>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</si>
  <si>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</si>
  <si>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</si>
  <si>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</si>
  <si>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</si>
  <si>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</si>
  <si>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</si>
  <si>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</si>
  <si>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</si>
  <si>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</si>
  <si>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</si>
  <si>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</si>
  <si>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</si>
  <si>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</si>
  <si>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</si>
  <si>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</si>
  <si>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</si>
  <si>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</si>
  <si>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</si>
  <si>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</si>
  <si>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</si>
  <si>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</si>
  <si>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</si>
  <si>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</si>
  <si>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</si>
  <si>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</si>
  <si>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</si>
  <si>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</si>
  <si>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</si>
  <si>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</si>
  <si>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</si>
  <si>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</si>
  <si>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</si>
  <si>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</si>
  <si>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</si>
  <si>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</si>
  <si>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</si>
  <si>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</si>
  <si>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</si>
  <si>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</si>
  <si>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</si>
  <si>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</si>
  <si>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</si>
  <si>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</si>
  <si>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</si>
  <si>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</si>
  <si>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</si>
  <si>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</si>
  <si>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</si>
  <si>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</si>
  <si>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</si>
  <si>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</si>
  <si>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</si>
  <si>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</si>
  <si>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</si>
  <si>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</si>
  <si>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</si>
  <si>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</si>
  <si>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</si>
  <si>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</si>
  <si>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</si>
  <si>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</si>
  <si>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</si>
  <si>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</si>
  <si>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</si>
  <si>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</si>
  <si>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</si>
  <si>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</si>
  <si>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</si>
  <si>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</si>
  <si>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</si>
  <si>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</si>
  <si>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</si>
  <si>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</si>
  <si>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</si>
  <si>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</si>
  <si>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</si>
  <si>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</si>
  <si>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</si>
  <si>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</si>
  <si>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</si>
  <si>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</si>
  <si>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</si>
  <si>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</si>
  <si>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</si>
  <si>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</si>
  <si>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</si>
  <si>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</si>
  <si>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</si>
  <si>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</si>
  <si>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</si>
  <si>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</si>
  <si>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</si>
  <si>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</si>
  <si>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</si>
  <si>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</si>
  <si>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</si>
  <si>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</si>
  <si>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</si>
  <si>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</si>
  <si>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</si>
  <si>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</si>
  <si>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</si>
  <si>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</si>
  <si>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</si>
  <si>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</si>
  <si>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</si>
  <si>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</si>
  <si>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</si>
  <si>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</si>
  <si>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</si>
  <si>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</si>
  <si>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</si>
  <si>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</si>
  <si>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</si>
  <si>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</si>
  <si>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</si>
  <si>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</si>
  <si>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</si>
  <si>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</si>
  <si>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</si>
  <si>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</si>
  <si>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</si>
  <si>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</si>
  <si>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</si>
  <si>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</si>
  <si>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</si>
  <si>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</si>
  <si>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</si>
  <si>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</si>
  <si>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</si>
  <si>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</si>
  <si>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</si>
  <si>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</si>
  <si>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</si>
  <si>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</si>
  <si>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</si>
  <si>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</si>
  <si>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</si>
  <si>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</si>
  <si>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</si>
  <si>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</si>
  <si>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</si>
  <si>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</si>
  <si>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</si>
  <si>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</si>
  <si>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</si>
  <si>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</si>
  <si>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</si>
  <si>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</si>
  <si>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</si>
  <si>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</si>
  <si>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</si>
  <si>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</si>
  <si>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</si>
  <si>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</si>
  <si>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</si>
  <si>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</si>
  <si>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</si>
  <si>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</si>
  <si>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</si>
  <si>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</si>
  <si>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</si>
  <si>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</si>
  <si>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</si>
  <si>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</si>
  <si>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</si>
  <si>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</si>
  <si>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</si>
  <si>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</si>
  <si>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</si>
  <si>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</si>
  <si>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</si>
  <si>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</si>
  <si>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</si>
  <si>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</si>
  <si>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</si>
  <si>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</si>
  <si>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</si>
  <si>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</si>
  <si>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</si>
  <si>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</si>
  <si>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</si>
  <si>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</si>
  <si>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</si>
  <si>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</si>
  <si>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</si>
  <si>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</si>
  <si>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</si>
  <si>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</si>
  <si>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</si>
  <si>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</si>
  <si>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</si>
  <si>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</si>
  <si>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</si>
  <si>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</si>
  <si>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</si>
  <si>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</si>
  <si>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</si>
  <si>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</si>
  <si>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</si>
  <si>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</si>
  <si>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</si>
  <si>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</si>
  <si>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</si>
  <si>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</si>
  <si>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</si>
  <si>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</si>
  <si>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</si>
  <si>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</si>
  <si>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</si>
  <si>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</si>
  <si>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</si>
  <si>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</si>
  <si>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</si>
  <si>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</si>
  <si>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</si>
  <si>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</si>
  <si>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</si>
  <si>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</si>
  <si>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</si>
  <si>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</si>
  <si>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</si>
  <si>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</si>
  <si>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</si>
  <si>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</si>
  <si>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</si>
  <si>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</si>
  <si>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</si>
  <si>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</si>
  <si>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</si>
  <si>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</si>
  <si>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</si>
  <si>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</si>
  <si>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</si>
  <si>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</si>
  <si>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</si>
  <si>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</si>
  <si>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</si>
  <si>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</si>
  <si>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</si>
  <si>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</si>
  <si>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</si>
  <si>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</si>
  <si>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</si>
  <si>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</si>
  <si>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</si>
  <si>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</si>
  <si>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</si>
  <si>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</si>
  <si>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</si>
  <si>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</si>
  <si>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</si>
  <si>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</si>
  <si>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</si>
  <si>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</si>
  <si>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</si>
  <si>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</si>
  <si>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</si>
  <si>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</si>
  <si>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</si>
  <si>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</si>
  <si>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</si>
  <si>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</si>
  <si>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</si>
  <si>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</si>
  <si>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</si>
  <si>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</si>
  <si>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</si>
  <si>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</si>
  <si>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</si>
  <si>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</si>
  <si>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</si>
  <si>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</si>
  <si>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</si>
  <si>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</si>
  <si>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</si>
  <si>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</si>
  <si>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</si>
  <si>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</si>
  <si>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</si>
  <si>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</si>
  <si>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</si>
  <si>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</si>
  <si>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</si>
  <si>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</si>
  <si>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</si>
  <si>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</si>
  <si>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</si>
  <si>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</si>
  <si>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</si>
  <si>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</si>
  <si>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</si>
  <si>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</si>
  <si>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</si>
  <si>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</si>
  <si>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</si>
  <si>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</si>
  <si>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</si>
  <si>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</si>
  <si>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</si>
  <si>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</si>
  <si>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</si>
  <si>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</si>
  <si>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</si>
  <si>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</si>
  <si>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</si>
  <si>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</si>
  <si>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</si>
  <si>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</si>
  <si>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</si>
  <si>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</si>
  <si>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</si>
  <si>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</si>
  <si>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</si>
  <si>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</si>
  <si>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</si>
  <si>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</si>
  <si>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</si>
  <si>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</si>
  <si>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</si>
  <si>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</si>
  <si>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</si>
  <si>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</si>
  <si>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</si>
  <si>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</si>
  <si>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</si>
  <si>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</si>
  <si>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</si>
  <si>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</si>
  <si>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</si>
  <si>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</si>
  <si>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</si>
  <si>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</si>
  <si>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</si>
  <si>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</si>
  <si>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</si>
  <si>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</si>
  <si>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</si>
  <si>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</si>
  <si>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</si>
  <si>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</si>
  <si>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</si>
  <si>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</si>
  <si>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</si>
  <si>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</si>
  <si>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</si>
  <si>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</si>
  <si>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</si>
  <si>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</si>
  <si>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</si>
  <si>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</si>
  <si>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</si>
  <si>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</si>
  <si>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</si>
  <si>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</si>
  <si>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</si>
  <si>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</si>
  <si>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</si>
  <si>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</si>
  <si>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</si>
  <si>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</si>
  <si>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</si>
  <si>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</si>
  <si>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</si>
  <si>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</si>
  <si>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</si>
  <si>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</si>
  <si>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</si>
  <si>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</si>
  <si>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</si>
  <si>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</si>
  <si>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</si>
  <si>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</si>
  <si>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</si>
  <si>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</si>
  <si>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</si>
  <si>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</si>
  <si>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</si>
  <si>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</si>
  <si>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</si>
  <si>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</si>
  <si>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</si>
  <si>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</si>
  <si>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</si>
  <si>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</si>
  <si>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</si>
  <si>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</si>
  <si>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</si>
  <si>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</si>
  <si>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</si>
  <si>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</si>
  <si>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</si>
  <si>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</si>
  <si>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</si>
  <si>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</si>
  <si>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</si>
  <si>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</si>
  <si>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</si>
  <si>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</si>
  <si>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</si>
  <si>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</si>
  <si>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</si>
  <si>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</si>
  <si>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</si>
  <si>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</si>
  <si>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</si>
  <si>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</si>
  <si>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</si>
  <si>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</si>
  <si>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</si>
  <si>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</si>
  <si>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</si>
  <si>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</si>
  <si>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</si>
  <si>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</si>
  <si>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</si>
  <si>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</si>
  <si>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</si>
  <si>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</si>
  <si>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</si>
  <si>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</si>
  <si>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</si>
  <si>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</si>
  <si>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</si>
  <si>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</si>
  <si>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</si>
  <si>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</si>
  <si>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</si>
  <si>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</si>
  <si>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</si>
  <si>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</si>
  <si>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</si>
  <si>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</si>
  <si>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</si>
  <si>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</si>
  <si>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</si>
  <si>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</si>
  <si>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</si>
  <si>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</si>
  <si>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</si>
  <si>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</si>
  <si>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</si>
  <si>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</si>
  <si>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</si>
  <si>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</si>
  <si>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</si>
  <si>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</si>
  <si>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</si>
  <si>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</si>
  <si>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</si>
  <si>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</si>
  <si>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</si>
  <si>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</si>
  <si>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</si>
  <si>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</si>
  <si>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</si>
  <si>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</si>
  <si>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</si>
  <si>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</si>
  <si>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</si>
  <si>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</si>
  <si>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</si>
  <si>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</si>
  <si>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</si>
  <si>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</si>
  <si>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</si>
  <si>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</si>
  <si>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</si>
  <si>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</si>
  <si>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</si>
  <si>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</si>
  <si>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</si>
  <si>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</si>
  <si>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</si>
  <si>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</si>
  <si>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</si>
  <si>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</si>
  <si>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</si>
  <si>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</si>
  <si>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</si>
  <si>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</si>
  <si>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</si>
  <si>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</si>
  <si>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</si>
  <si>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</si>
  <si>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</si>
  <si>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</si>
  <si>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</si>
  <si>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</si>
  <si>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</si>
  <si>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</si>
  <si>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</si>
  <si>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</si>
  <si>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</si>
  <si>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</si>
  <si>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</si>
  <si>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</si>
  <si>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</si>
  <si>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</si>
  <si>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</si>
  <si>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</si>
  <si>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</si>
  <si>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</si>
  <si>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</si>
  <si>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</si>
  <si>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</si>
  <si>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</si>
  <si>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</si>
  <si>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</si>
  <si>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</si>
  <si>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</si>
  <si>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</si>
  <si>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</si>
  <si>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</si>
  <si>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</si>
  <si>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</si>
  <si>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</si>
  <si>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</si>
  <si>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</si>
  <si>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</si>
  <si>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</si>
  <si>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</si>
  <si>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</si>
  <si>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</si>
  <si>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</si>
  <si>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</si>
  <si>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</si>
  <si>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</si>
  <si>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</si>
  <si>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</si>
  <si>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</si>
  <si>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</si>
  <si>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</si>
  <si>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</si>
  <si>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</si>
  <si>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</si>
  <si>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</si>
  <si>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</si>
  <si>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</si>
  <si>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</si>
  <si>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</si>
  <si>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</si>
  <si>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</si>
  <si>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</si>
  <si>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</si>
  <si>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</si>
  <si>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</si>
  <si>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</si>
  <si>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</si>
  <si>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</si>
  <si>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</si>
  <si>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</si>
  <si>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</si>
  <si>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</si>
  <si>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</si>
  <si>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</si>
  <si>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</si>
  <si>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</si>
  <si>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</si>
  <si>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</si>
  <si>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</si>
  <si>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</si>
  <si>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</si>
  <si>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</si>
  <si>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</si>
  <si>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</si>
  <si>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</si>
  <si>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</si>
  <si>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</si>
  <si>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</si>
  <si>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</si>
  <si>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</si>
  <si>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</si>
  <si>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</si>
  <si>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</si>
  <si>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</si>
  <si>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</si>
  <si>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</si>
  <si>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</si>
  <si>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</si>
  <si>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</si>
  <si>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</si>
  <si>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</si>
  <si>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</si>
  <si>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</si>
  <si>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</si>
  <si>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</si>
  <si>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</si>
  <si>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</si>
  <si>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</si>
  <si>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</si>
  <si>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</si>
  <si>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</si>
  <si>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</si>
  <si>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</si>
  <si>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</si>
  <si>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</si>
  <si>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</si>
  <si>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</si>
  <si>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</si>
  <si>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</si>
  <si>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</si>
  <si>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</si>
  <si>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</si>
  <si>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</si>
  <si>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</si>
  <si>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</si>
  <si>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</si>
  <si>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</si>
  <si>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</si>
  <si>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</si>
  <si>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</si>
  <si>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</si>
  <si>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</si>
  <si>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</si>
  <si>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</si>
  <si>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</si>
  <si>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</si>
  <si>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</si>
  <si>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</si>
  <si>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</si>
  <si>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</si>
  <si>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</si>
  <si>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</si>
  <si>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</si>
  <si>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</si>
  <si>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</si>
  <si>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</si>
  <si>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</si>
  <si>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</si>
  <si>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</si>
  <si>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</si>
  <si>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</si>
  <si>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</si>
  <si>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</si>
  <si>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</si>
  <si>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</si>
  <si>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</si>
  <si>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</si>
  <si>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</si>
  <si>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</si>
  <si>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</si>
  <si>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</si>
  <si>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</si>
  <si>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</si>
  <si>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</si>
  <si>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</si>
  <si>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</si>
  <si>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</si>
  <si>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</si>
  <si>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</si>
  <si>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</si>
  <si>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</si>
  <si>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</si>
  <si>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</si>
  <si>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</si>
  <si>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</si>
  <si>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</si>
  <si>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</si>
  <si>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</si>
  <si>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</si>
  <si>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</si>
  <si>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</si>
  <si>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</si>
  <si>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</si>
  <si>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</si>
  <si>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</si>
  <si>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</si>
  <si>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</si>
  <si>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</si>
  <si>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</si>
  <si>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</si>
  <si>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</si>
  <si>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</si>
  <si>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</si>
  <si>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</si>
  <si>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</si>
  <si>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</si>
  <si>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</si>
  <si>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</si>
  <si>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</si>
  <si>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</si>
  <si>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</si>
  <si>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</si>
  <si>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</si>
  <si>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</si>
  <si>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</si>
  <si>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</si>
  <si>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</si>
  <si>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</si>
  <si>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</si>
  <si>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</si>
  <si>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</si>
  <si>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</si>
  <si>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</si>
  <si>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</si>
  <si>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</si>
  <si>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</si>
  <si>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</si>
  <si>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</si>
  <si>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</si>
  <si>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</si>
  <si>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</si>
  <si>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</si>
  <si>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</si>
  <si>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</si>
  <si>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</si>
  <si>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</si>
  <si>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</si>
  <si>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</si>
  <si>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</si>
  <si>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</si>
  <si>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</si>
  <si>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</si>
  <si>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</si>
  <si>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</si>
  <si>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</si>
  <si>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</si>
  <si>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</si>
  <si>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</si>
  <si>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</si>
  <si>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</si>
  <si>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</si>
  <si>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</si>
  <si>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</si>
  <si>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</si>
  <si>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</si>
  <si>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</si>
  <si>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</si>
  <si>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</si>
  <si>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</si>
  <si>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</si>
  <si>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</si>
  <si>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</si>
  <si>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</si>
  <si>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</si>
  <si>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</si>
  <si>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</si>
  <si>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</si>
  <si>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</si>
  <si>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</si>
  <si>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</si>
  <si>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</si>
  <si>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</si>
  <si>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</si>
  <si>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</si>
  <si>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</si>
  <si>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</si>
  <si>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</si>
  <si>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</si>
  <si>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</si>
  <si>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</si>
  <si>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</si>
  <si>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</si>
  <si>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</si>
  <si>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</si>
  <si>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</si>
  <si>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</si>
  <si>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</si>
  <si>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</si>
  <si>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</si>
  <si>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</si>
  <si>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</si>
  <si>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</si>
  <si>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</si>
  <si>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</si>
  <si>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</si>
  <si>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</si>
  <si>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</si>
  <si>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</si>
  <si>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</si>
  <si>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</si>
  <si>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</si>
  <si>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</si>
  <si>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</si>
  <si>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</si>
  <si>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</si>
  <si>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</si>
  <si>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</si>
  <si>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</si>
  <si>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</si>
  <si>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</si>
  <si>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</si>
  <si>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</si>
  <si>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</si>
  <si>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</si>
  <si>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</si>
  <si>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</si>
  <si>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</si>
  <si>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</si>
  <si>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</si>
  <si>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</si>
  <si>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</si>
  <si>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</si>
  <si>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</si>
  <si>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</si>
  <si>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</si>
  <si>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</si>
  <si>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</si>
  <si>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</si>
  <si>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</si>
  <si>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</si>
  <si>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</si>
  <si>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</si>
  <si>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</si>
  <si>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</si>
  <si>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</si>
  <si>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</si>
  <si>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</si>
  <si>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</si>
  <si>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</si>
  <si>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</si>
  <si>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</si>
  <si>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</si>
  <si>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</si>
  <si>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</si>
  <si>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</si>
  <si>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</si>
  <si>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</si>
  <si>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</si>
  <si>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</si>
  <si>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</si>
  <si>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</si>
  <si>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</si>
  <si>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</si>
  <si>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</si>
  <si>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</si>
  <si>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</si>
  <si>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</si>
  <si>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</si>
  <si>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</si>
  <si>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</si>
  <si>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</si>
  <si>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</si>
  <si>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</si>
  <si>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</si>
  <si>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</si>
  <si>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</si>
  <si>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</si>
  <si>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</si>
  <si>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</si>
  <si>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</si>
  <si>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</si>
  <si>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</si>
  <si>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</si>
  <si>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</si>
  <si>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</si>
  <si>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</si>
  <si>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</si>
  <si>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</si>
  <si>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</si>
  <si>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</si>
  <si>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</si>
  <si>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</si>
  <si>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</si>
  <si>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</si>
  <si>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</si>
  <si>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</si>
  <si>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</si>
  <si>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</si>
  <si>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</si>
  <si>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</si>
  <si>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</si>
  <si>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</si>
  <si>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</si>
  <si>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</si>
  <si>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</si>
  <si>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</si>
  <si>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</si>
  <si>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</si>
  <si>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</si>
  <si>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</si>
  <si>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</si>
  <si>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</si>
  <si>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</si>
  <si>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</si>
  <si>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</si>
  <si>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</si>
  <si>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</si>
  <si>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</si>
  <si>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</si>
  <si>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</si>
  <si>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</si>
  <si>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</si>
  <si>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</si>
  <si>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</si>
  <si>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</si>
  <si>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</si>
  <si>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</si>
  <si>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</si>
  <si>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</si>
  <si>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</si>
  <si>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</si>
  <si>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</si>
  <si>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</si>
  <si>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</si>
  <si>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</si>
  <si>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</si>
  <si>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</si>
  <si>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</si>
  <si>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</si>
  <si>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</si>
  <si>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</si>
  <si>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</si>
  <si>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</si>
  <si>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</si>
  <si>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</si>
  <si>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</si>
  <si>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</si>
  <si>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</si>
  <si>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</si>
  <si>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</si>
  <si>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</si>
  <si>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</si>
  <si>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</si>
  <si>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</si>
  <si>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</si>
  <si>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</si>
  <si>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</si>
  <si>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</si>
  <si>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</si>
  <si>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</si>
  <si>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</si>
  <si>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</si>
  <si>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</si>
  <si>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</si>
  <si>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</si>
  <si>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</si>
  <si>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</si>
  <si>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</si>
  <si>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</si>
  <si>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</si>
  <si>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</si>
  <si>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</si>
  <si>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</si>
  <si>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</si>
  <si>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</si>
  <si>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</si>
  <si>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</si>
  <si>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</si>
  <si>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</si>
  <si>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</si>
  <si>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</si>
  <si>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</si>
  <si>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</si>
  <si>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</si>
  <si>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</si>
  <si>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</si>
  <si>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</si>
  <si>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</si>
  <si>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</si>
  <si>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</si>
  <si>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</si>
  <si>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</si>
  <si>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</si>
  <si>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</si>
  <si>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</si>
  <si>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</si>
  <si>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</si>
  <si>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</si>
  <si>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</si>
  <si>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</si>
  <si>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</si>
  <si>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</si>
  <si>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</si>
  <si>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</si>
  <si>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</si>
  <si>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</si>
  <si>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</si>
  <si>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</si>
  <si>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</si>
  <si>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</si>
  <si>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</si>
  <si>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</si>
  <si>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</si>
  <si>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</si>
  <si>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</si>
  <si>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</si>
  <si>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</si>
  <si>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</si>
  <si>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</si>
  <si>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</si>
  <si>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</si>
  <si>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</si>
  <si>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</si>
  <si>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</si>
  <si>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</si>
  <si>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</si>
  <si>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</si>
  <si>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</si>
  <si>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</si>
  <si>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</si>
  <si>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</si>
  <si>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</si>
  <si>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</si>
  <si>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</si>
  <si>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</si>
  <si>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</si>
  <si>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</si>
  <si>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</si>
  <si>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</si>
  <si>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</si>
  <si>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</si>
  <si>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</si>
  <si>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</si>
  <si>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</si>
  <si>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</si>
  <si>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</si>
  <si>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</si>
  <si>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</si>
  <si>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</si>
  <si>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</si>
  <si>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</si>
  <si>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</si>
  <si>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</si>
  <si>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</si>
  <si>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</si>
  <si>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</si>
  <si>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</si>
  <si>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</si>
  <si>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</si>
  <si>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</si>
  <si>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</si>
  <si>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</si>
  <si>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</si>
  <si>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</si>
  <si>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</si>
  <si>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</si>
  <si>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</si>
  <si>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</si>
  <si>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</si>
  <si>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</si>
  <si>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</si>
  <si>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</si>
  <si>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</si>
  <si>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</si>
  <si>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</si>
  <si>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</si>
  <si>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</si>
  <si>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</si>
  <si>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</si>
  <si>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</si>
  <si>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</si>
  <si>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</si>
  <si>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</si>
  <si>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</si>
  <si>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</si>
  <si>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</si>
  <si>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</si>
  <si>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</si>
  <si>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</si>
  <si>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</si>
  <si>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</si>
  <si>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</si>
  <si>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</si>
  <si>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</si>
  <si>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</si>
  <si>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</si>
  <si>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</si>
  <si>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</si>
  <si>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</si>
  <si>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</si>
  <si>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</si>
  <si>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</si>
  <si>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</si>
  <si>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</si>
  <si>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</si>
  <si>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</si>
  <si>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</si>
  <si>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</si>
  <si>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</si>
  <si>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</si>
  <si>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</si>
  <si>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</si>
  <si>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</si>
  <si>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</si>
  <si>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</si>
  <si>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</si>
  <si>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</si>
  <si>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</si>
  <si>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</si>
  <si>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</si>
  <si>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</si>
  <si>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</si>
  <si>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</si>
  <si>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</si>
  <si>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</si>
  <si>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</si>
  <si>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</si>
  <si>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</si>
  <si>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</si>
  <si>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</si>
  <si>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</si>
  <si>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</si>
  <si>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</si>
  <si>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</si>
  <si>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</si>
  <si>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</si>
  <si>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</si>
  <si>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</si>
  <si>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</si>
  <si>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</si>
  <si>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</si>
  <si>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</si>
  <si>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</si>
  <si>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</si>
  <si>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</si>
  <si>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</si>
  <si>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</si>
  <si>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</si>
  <si>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</si>
  <si>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</si>
  <si>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</si>
  <si>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</si>
  <si>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</si>
  <si>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</si>
  <si>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</si>
  <si>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</si>
  <si>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</si>
  <si>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</si>
  <si>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</si>
  <si>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</si>
  <si>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</si>
  <si>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</si>
  <si>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</si>
  <si>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</si>
  <si>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</si>
  <si>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</si>
  <si>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</si>
  <si>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</si>
  <si>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</si>
  <si>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</si>
  <si>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</si>
  <si>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</si>
  <si>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</si>
  <si>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</si>
  <si>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</si>
  <si>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</si>
  <si>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</si>
  <si>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</si>
  <si>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</si>
  <si>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</si>
  <si>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</si>
  <si>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</si>
  <si>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</si>
  <si>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</si>
  <si>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</si>
  <si>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</si>
  <si>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</si>
  <si>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</si>
  <si>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</si>
  <si>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</si>
  <si>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</si>
  <si>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</si>
  <si>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</si>
  <si>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</si>
  <si>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</si>
  <si>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</si>
  <si>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</si>
  <si>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</si>
  <si>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</si>
  <si>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</si>
  <si>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</si>
  <si>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</si>
  <si>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</si>
  <si>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</si>
  <si>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</si>
  <si>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</si>
  <si>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</si>
  <si>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</si>
  <si>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</si>
  <si>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</si>
  <si>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</si>
  <si>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</si>
  <si>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</si>
  <si>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</si>
  <si>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</si>
  <si>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</si>
  <si>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</si>
  <si>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</si>
  <si>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</si>
  <si>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</si>
  <si>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</si>
  <si>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</si>
  <si>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</si>
  <si>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</si>
  <si>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</si>
  <si>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</si>
  <si>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</si>
  <si>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</si>
  <si>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</si>
  <si>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</si>
  <si>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</si>
  <si>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</si>
  <si>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</si>
  <si>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</si>
  <si>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</si>
  <si>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</si>
  <si>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</si>
  <si>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</si>
  <si>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</si>
  <si>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</si>
  <si>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</si>
  <si>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</si>
  <si>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</si>
  <si>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</si>
  <si>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</si>
  <si>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</si>
  <si>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</si>
  <si>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</si>
  <si>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</si>
  <si>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</si>
  <si>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</si>
  <si>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</si>
  <si>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</si>
  <si>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</si>
  <si>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</si>
  <si>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</si>
  <si>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</si>
  <si>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</si>
  <si>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</si>
  <si>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</si>
  <si>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</si>
  <si>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</si>
  <si>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</si>
  <si>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</si>
  <si>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</si>
  <si>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</si>
  <si>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</si>
  <si>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</si>
  <si>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</si>
  <si>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</si>
  <si>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</si>
  <si>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</si>
  <si>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</si>
  <si>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</si>
  <si>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</si>
  <si>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</si>
  <si>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</si>
  <si>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</si>
  <si>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</si>
  <si>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</si>
  <si>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</si>
  <si>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</si>
  <si>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</si>
  <si>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</si>
  <si>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</si>
  <si>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</si>
  <si>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</si>
  <si>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</si>
  <si>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</si>
  <si>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</si>
  <si>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</si>
  <si>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</si>
  <si>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</si>
  <si>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</si>
  <si>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</si>
  <si>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</si>
  <si>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</si>
  <si>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</si>
  <si>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</si>
  <si>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</si>
  <si>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</si>
  <si>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</si>
  <si>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</si>
  <si>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</si>
  <si>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</si>
  <si>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</si>
  <si>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</si>
  <si>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</si>
  <si>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</si>
  <si>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</si>
  <si>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</si>
  <si>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</si>
  <si>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</si>
  <si>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</si>
  <si>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</si>
  <si>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</si>
  <si>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</si>
  <si>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</si>
  <si>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</si>
  <si>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</si>
  <si>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</si>
  <si>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</si>
  <si>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</si>
  <si>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</si>
  <si>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</si>
  <si>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</si>
  <si>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</si>
  <si>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</si>
  <si>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</si>
  <si>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</si>
  <si>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</si>
  <si>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</si>
  <si>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</si>
  <si>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</si>
  <si>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</si>
  <si>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</si>
  <si>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</si>
  <si>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</si>
  <si>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</si>
  <si>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</si>
  <si>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</si>
  <si>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</si>
  <si>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</si>
  <si>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</si>
  <si>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</si>
  <si>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</si>
  <si>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</si>
  <si>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</si>
  <si>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</si>
  <si>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</si>
  <si>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</si>
  <si>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</si>
  <si>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</si>
  <si>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</si>
  <si>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</si>
  <si>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</si>
  <si>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</si>
  <si>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</si>
  <si>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</si>
  <si>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</si>
  <si>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</si>
  <si>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</si>
  <si>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</si>
  <si>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</si>
  <si>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</si>
  <si>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</si>
  <si>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</si>
  <si>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</si>
  <si>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</si>
  <si>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</si>
  <si>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</si>
  <si>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</si>
  <si>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</si>
  <si>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</si>
  <si>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</si>
  <si>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</si>
  <si>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</si>
  <si>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</si>
  <si>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</si>
  <si>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</si>
  <si>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</si>
  <si>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</si>
  <si>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</si>
  <si>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</si>
  <si>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</si>
  <si>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</si>
  <si>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</si>
  <si>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</si>
  <si>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</si>
  <si>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</si>
  <si>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</si>
  <si>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</si>
  <si>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</si>
  <si>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</si>
  <si>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</si>
  <si>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</si>
  <si>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</si>
  <si>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</si>
  <si>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</si>
  <si>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</si>
  <si>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</si>
  <si>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</si>
  <si>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</si>
  <si>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</si>
  <si>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</si>
  <si>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</si>
  <si>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</si>
  <si>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</si>
  <si>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</si>
  <si>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</si>
  <si>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</si>
  <si>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</si>
  <si>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</si>
  <si>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</si>
  <si>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</si>
  <si>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</si>
  <si>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</si>
  <si>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</si>
  <si>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</si>
  <si>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</si>
  <si>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</si>
  <si>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</si>
  <si>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</si>
  <si>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</si>
  <si>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</si>
  <si>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</si>
  <si>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</si>
  <si>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</si>
  <si>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</si>
  <si>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</si>
  <si>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</si>
  <si>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</si>
  <si>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</si>
  <si>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</si>
  <si>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</si>
  <si>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</si>
  <si>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</si>
  <si>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</si>
  <si>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</si>
  <si>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</si>
  <si>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</si>
  <si>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</si>
  <si>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</si>
  <si>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</si>
  <si>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</si>
  <si>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</si>
  <si>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</si>
  <si>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</si>
  <si>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</si>
  <si>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</si>
  <si>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</si>
  <si>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</si>
  <si>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</si>
  <si>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</si>
  <si>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</si>
  <si>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</si>
  <si>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</si>
  <si>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</si>
  <si>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</si>
  <si>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</si>
  <si>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</si>
  <si>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</si>
  <si>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</si>
  <si>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</si>
  <si>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</si>
  <si>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</si>
  <si>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</si>
  <si>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</si>
  <si>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</si>
  <si>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</si>
  <si>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</si>
  <si>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</si>
  <si>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</si>
  <si>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</si>
  <si>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</si>
  <si>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</si>
  <si>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</si>
  <si>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</si>
  <si>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</si>
  <si>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</si>
  <si>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</si>
  <si>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</si>
  <si>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</si>
  <si>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</si>
  <si>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</si>
  <si>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</si>
  <si>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</si>
  <si>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</si>
  <si>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</si>
  <si>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</si>
  <si>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</si>
  <si>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</si>
  <si>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</si>
  <si>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</si>
  <si>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</si>
  <si>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</si>
  <si>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</si>
  <si>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</si>
  <si>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</si>
  <si>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</si>
  <si>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</si>
  <si>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</si>
  <si>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</si>
  <si>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</si>
  <si>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</si>
  <si>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</si>
  <si>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</si>
  <si>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</si>
  <si>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</si>
  <si>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</si>
  <si>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</si>
  <si>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</si>
  <si>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</si>
  <si>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</si>
  <si>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</si>
  <si>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</si>
  <si>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</si>
  <si>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</si>
  <si>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</si>
  <si>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</si>
  <si>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</si>
  <si>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</si>
  <si>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</si>
  <si>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</si>
  <si>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</si>
  <si>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</si>
  <si>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</si>
  <si>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</si>
  <si>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</si>
  <si>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</si>
  <si>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</si>
  <si>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</si>
  <si>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</si>
  <si>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</si>
  <si>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</si>
  <si>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</si>
  <si>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</si>
  <si>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</si>
  <si>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</si>
  <si>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</si>
  <si>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</si>
  <si>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</si>
  <si>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</si>
  <si>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</si>
  <si>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</si>
  <si>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</si>
  <si>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</si>
  <si>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</si>
  <si>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</si>
  <si>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</si>
  <si>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</si>
  <si>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</si>
  <si>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</si>
  <si>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</si>
  <si>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</si>
  <si>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</si>
  <si>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</si>
  <si>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</si>
  <si>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</si>
  <si>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</si>
  <si>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</si>
  <si>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</si>
  <si>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</si>
  <si>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</si>
  <si>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</si>
  <si>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</si>
  <si>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</si>
  <si>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</si>
  <si>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</si>
  <si>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</si>
  <si>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</si>
  <si>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</si>
  <si>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</si>
  <si>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</si>
  <si>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</si>
  <si>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</si>
  <si>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</si>
  <si>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</si>
  <si>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</si>
  <si>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</si>
  <si>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</si>
  <si>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</si>
  <si>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</si>
  <si>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</si>
  <si>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</si>
  <si>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</si>
  <si>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</si>
  <si>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</si>
  <si>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</si>
  <si>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</si>
  <si>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</si>
  <si>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</si>
  <si>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</si>
  <si>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</si>
  <si>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</si>
  <si>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</si>
  <si>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</si>
  <si>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</si>
  <si>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</si>
  <si>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</si>
  <si>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</si>
  <si>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</si>
  <si>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</si>
  <si>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</si>
  <si>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</si>
  <si>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</si>
  <si>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</si>
  <si>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</si>
  <si>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</si>
  <si>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</si>
  <si>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</si>
  <si>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</si>
  <si>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</si>
  <si>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</si>
  <si>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</si>
  <si>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</si>
  <si>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</si>
  <si>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</si>
  <si>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</si>
  <si>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</si>
  <si>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</si>
  <si>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</si>
  <si>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</si>
  <si>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</si>
  <si>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</si>
  <si>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</si>
  <si>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</si>
  <si>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</si>
  <si>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</si>
  <si>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</si>
  <si>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</si>
  <si>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</si>
  <si>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</si>
  <si>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</si>
  <si>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</si>
  <si>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</si>
  <si>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</si>
  <si>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</si>
  <si>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</si>
  <si>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</si>
  <si>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</si>
  <si>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</si>
  <si>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</si>
  <si>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</si>
  <si>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</si>
  <si>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</si>
  <si>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</si>
  <si>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</si>
  <si>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</si>
  <si>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</si>
  <si>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</si>
  <si>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</si>
  <si>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</si>
  <si>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</si>
  <si>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</si>
  <si>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</si>
  <si>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</si>
  <si>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</si>
  <si>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</si>
  <si>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</si>
  <si>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</si>
  <si>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</si>
  <si>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</si>
  <si>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</si>
  <si>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</si>
  <si>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</si>
  <si>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</si>
  <si>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</si>
  <si>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</si>
  <si>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</si>
  <si>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</si>
  <si>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</si>
  <si>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</si>
  <si>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</si>
  <si>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</si>
  <si>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</si>
  <si>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</si>
  <si>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</si>
  <si>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</si>
  <si>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</si>
  <si>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</si>
  <si>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</si>
  <si>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</si>
  <si>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</si>
  <si>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</si>
  <si>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</si>
  <si>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</si>
  <si>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</si>
  <si>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</si>
  <si>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</si>
  <si>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</si>
  <si>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</si>
  <si>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</si>
  <si>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</si>
  <si>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</si>
  <si>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</si>
  <si>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</si>
  <si>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</si>
  <si>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</si>
  <si>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</si>
  <si>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</si>
  <si>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</si>
  <si>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</si>
  <si>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</si>
  <si>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</si>
  <si>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</si>
  <si>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</si>
  <si>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</si>
  <si>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</si>
  <si>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</si>
  <si>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</si>
  <si>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</si>
  <si>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</si>
  <si>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</si>
  <si>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</si>
  <si>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</si>
  <si>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</si>
  <si>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</si>
  <si>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</si>
  <si>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</si>
  <si>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</si>
  <si>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</si>
  <si>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</si>
  <si>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</si>
  <si>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</si>
  <si>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</si>
  <si>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</si>
  <si>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</si>
  <si>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</si>
  <si>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</si>
  <si>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</si>
  <si>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</si>
  <si>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</si>
  <si>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</si>
  <si>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</si>
  <si>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</si>
  <si>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</si>
  <si>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</si>
  <si>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</si>
  <si>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</si>
  <si>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</si>
  <si>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</si>
  <si>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</si>
  <si>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</si>
  <si>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</si>
  <si>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</si>
  <si>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</si>
  <si>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</si>
  <si>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</si>
  <si>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</si>
  <si>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</si>
  <si>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</si>
  <si>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</si>
  <si>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</si>
  <si>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</si>
  <si>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</si>
  <si>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</si>
  <si>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</si>
  <si>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</si>
  <si>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</si>
  <si>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</si>
  <si>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</si>
  <si>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</si>
  <si>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</si>
  <si>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</si>
  <si>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</si>
  <si>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</si>
  <si>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</si>
  <si>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</si>
  <si>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</si>
  <si>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</si>
  <si>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</si>
  <si>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</si>
  <si>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</si>
  <si>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</si>
  <si>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</si>
  <si>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</si>
  <si>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</si>
  <si>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</si>
  <si>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</si>
  <si>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</si>
  <si>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</si>
  <si>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</si>
  <si>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</si>
  <si>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</si>
  <si>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</si>
  <si>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</si>
  <si>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</si>
  <si>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</si>
  <si>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</si>
  <si>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</si>
  <si>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</si>
  <si>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</si>
  <si>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</si>
  <si>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</si>
  <si>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</si>
  <si>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</si>
  <si>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</si>
  <si>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</si>
  <si>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</si>
  <si>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</si>
  <si>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</si>
  <si>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</si>
  <si>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</si>
  <si>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</si>
  <si>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</si>
  <si>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</si>
  <si>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</si>
  <si>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</si>
  <si>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</si>
  <si>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</si>
  <si>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</si>
  <si>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</si>
  <si>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</si>
  <si>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</si>
  <si>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</si>
  <si>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</si>
  <si>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</si>
  <si>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</si>
  <si>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</si>
  <si>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</si>
  <si>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</si>
  <si>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</si>
  <si>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</si>
  <si>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</si>
  <si>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</si>
  <si>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</si>
  <si>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</si>
  <si>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</si>
  <si>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</si>
  <si>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</si>
  <si>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</si>
  <si>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</si>
  <si>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</si>
  <si>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</si>
  <si>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</si>
  <si>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</si>
  <si>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</si>
  <si>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</si>
  <si>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</si>
  <si>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</si>
  <si>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</si>
  <si>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</si>
  <si>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</si>
  <si>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</si>
  <si>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</si>
  <si>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</si>
  <si>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</si>
  <si>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</si>
  <si>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</si>
  <si>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</si>
  <si>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</si>
  <si>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</si>
  <si>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</si>
  <si>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</si>
  <si>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</si>
  <si>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</si>
  <si>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</si>
  <si>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</si>
  <si>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</si>
  <si>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</si>
  <si>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</si>
  <si>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</si>
  <si>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</si>
  <si>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</si>
  <si>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</si>
  <si>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</si>
  <si>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</si>
  <si>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</si>
  <si>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</si>
  <si>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</si>
  <si>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</si>
  <si>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</si>
  <si>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</si>
  <si>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</si>
  <si>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</si>
  <si>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</si>
  <si>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</si>
  <si>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</si>
  <si>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</si>
  <si>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</si>
  <si>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</si>
  <si>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</si>
  <si>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</si>
  <si>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</si>
  <si>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</si>
  <si>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</si>
  <si>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</si>
  <si>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</si>
  <si>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</si>
  <si>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</si>
  <si>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</si>
  <si>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</si>
  <si>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</si>
  <si>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</si>
  <si>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</si>
  <si>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</si>
  <si>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</si>
  <si>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</si>
  <si>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</si>
  <si>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</si>
  <si>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</si>
  <si>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</si>
  <si>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</si>
  <si>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</si>
  <si>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</si>
  <si>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</si>
  <si>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</si>
  <si>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</si>
  <si>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</si>
  <si>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</si>
  <si>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</si>
  <si>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</si>
  <si>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</si>
  <si>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</si>
  <si>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</si>
  <si>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</si>
  <si>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</si>
  <si>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</si>
  <si>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</si>
  <si>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</si>
  <si>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</si>
  <si>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</si>
  <si>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</si>
  <si>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</si>
  <si>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</si>
  <si>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</si>
  <si>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</si>
  <si>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</si>
  <si>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</si>
  <si>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</si>
  <si>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</si>
  <si>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</si>
  <si>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</si>
  <si>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</si>
  <si>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</si>
  <si>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</si>
  <si>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</si>
  <si>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</si>
  <si>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</si>
  <si>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</si>
  <si>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</si>
  <si>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</si>
  <si>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</si>
  <si>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</si>
  <si>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</si>
  <si>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</si>
  <si>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</si>
  <si>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</si>
  <si>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</si>
  <si>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</si>
  <si>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</si>
  <si>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</si>
  <si>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</si>
  <si>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</si>
  <si>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</si>
  <si>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</si>
  <si>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</si>
  <si>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</si>
  <si>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</si>
  <si>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</si>
  <si>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</si>
  <si>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</si>
  <si>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</si>
  <si>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</si>
  <si>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</si>
  <si>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</si>
  <si>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</si>
  <si>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</si>
  <si>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</si>
  <si>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</si>
  <si>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</si>
  <si>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</si>
  <si>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</si>
  <si>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</si>
  <si>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</si>
  <si>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</si>
  <si>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</si>
  <si>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</si>
  <si>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</si>
  <si>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</si>
  <si>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</si>
  <si>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</si>
  <si>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</si>
  <si>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</si>
  <si>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</si>
  <si>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</si>
  <si>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</si>
  <si>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</si>
  <si>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</si>
  <si>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</si>
  <si>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</si>
  <si>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</si>
  <si>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</si>
  <si>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</si>
  <si>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</si>
  <si>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</si>
  <si>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</si>
  <si>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</si>
  <si>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</si>
  <si>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</si>
  <si>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</si>
  <si>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</si>
  <si>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</si>
  <si>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</si>
  <si>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</si>
  <si>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</si>
  <si>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</si>
  <si>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</si>
  <si>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</si>
  <si>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</si>
  <si>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</si>
  <si>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</si>
  <si>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</si>
  <si>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</si>
  <si>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</si>
  <si>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</si>
  <si>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</si>
  <si>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</si>
  <si>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</si>
  <si>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</si>
  <si>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</si>
  <si>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</si>
  <si>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</si>
  <si>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</si>
  <si>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</si>
  <si>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</si>
  <si>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</si>
  <si>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</si>
  <si>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</si>
  <si>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</si>
  <si>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</si>
  <si>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</si>
  <si>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</si>
  <si>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</si>
  <si>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</si>
  <si>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</si>
  <si>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</si>
  <si>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</si>
  <si>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</si>
  <si>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</si>
  <si>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</si>
  <si>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</si>
  <si>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</si>
  <si>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</si>
  <si>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</si>
  <si>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</si>
  <si>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</si>
  <si>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</si>
  <si>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</si>
  <si>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</si>
  <si>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</si>
  <si>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</si>
  <si>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</si>
  <si>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</si>
  <si>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</si>
  <si>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Total Floor Space (million)</t>
  </si>
  <si>
    <t>Count of County</t>
  </si>
  <si>
    <t>Total Floor Area</t>
  </si>
  <si>
    <t>Share of Floorspace</t>
  </si>
  <si>
    <t>Total</t>
  </si>
  <si>
    <t>Floorspace allocation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</si>
  <si>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</si>
  <si>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</si>
  <si>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</si>
  <si>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</si>
  <si>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</si>
  <si>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</si>
  <si>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</si>
  <si>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</si>
  <si>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</si>
  <si>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</si>
  <si>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</si>
  <si>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</si>
  <si>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</si>
  <si>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</si>
  <si>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</si>
  <si>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</si>
  <si>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</si>
  <si>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</si>
  <si>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</si>
  <si>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</si>
  <si>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</si>
  <si>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</si>
  <si>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</si>
  <si>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</si>
  <si>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</si>
  <si>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</si>
  <si>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</si>
  <si>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</si>
  <si>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</si>
  <si>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</si>
  <si>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</si>
  <si>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</si>
  <si>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</si>
  <si>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</si>
  <si>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</si>
  <si>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</si>
  <si>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</si>
  <si>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</si>
  <si>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</si>
  <si>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</si>
  <si>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</si>
  <si>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</si>
  <si>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</si>
  <si>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</si>
  <si>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</si>
  <si>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</si>
  <si>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</si>
  <si>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</si>
  <si>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</si>
  <si>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</si>
  <si>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</si>
  <si>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</si>
  <si>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</si>
  <si>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</si>
  <si>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</si>
  <si>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</si>
  <si>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</si>
  <si>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</si>
  <si>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</si>
  <si>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</si>
  <si>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</si>
  <si>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</si>
  <si>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</si>
  <si>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</si>
  <si>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</si>
  <si>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</si>
  <si>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</si>
  <si>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</si>
  <si>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</si>
  <si>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</si>
  <si>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</si>
  <si>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</si>
  <si>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</si>
  <si>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</si>
  <si>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</si>
  <si>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</si>
  <si>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</si>
  <si>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</si>
  <si>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</si>
  <si>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</si>
  <si>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</si>
  <si>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</si>
  <si>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</si>
  <si>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</si>
  <si>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</si>
  <si>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</si>
  <si>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</si>
  <si>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</si>
  <si>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</si>
  <si>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</si>
  <si>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</si>
  <si>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</si>
  <si>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</si>
  <si>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</si>
  <si>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</si>
  <si>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</si>
  <si>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</si>
  <si>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</si>
  <si>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</si>
  <si>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</si>
  <si>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</si>
  <si>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</si>
  <si>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</si>
  <si>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</si>
  <si>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</si>
  <si>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</si>
  <si>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</si>
  <si>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</si>
  <si>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</si>
  <si>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</si>
  <si>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</si>
  <si>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</si>
  <si>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</si>
  <si>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</si>
  <si>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</si>
  <si>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</si>
  <si>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</si>
  <si>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</si>
  <si>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</si>
  <si>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</si>
  <si>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</si>
  <si>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</si>
  <si>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</si>
  <si>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</si>
  <si>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</si>
  <si>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</si>
  <si>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</si>
  <si>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</si>
  <si>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</si>
  <si>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</si>
  <si>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</si>
  <si>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</si>
  <si>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</si>
  <si>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</si>
  <si>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</si>
  <si>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</si>
  <si>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</si>
  <si>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</si>
  <si>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</si>
  <si>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</si>
  <si>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</si>
  <si>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</si>
  <si>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</si>
  <si>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</si>
  <si>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</si>
  <si>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</si>
  <si>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</si>
  <si>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</si>
  <si>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</si>
  <si>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</si>
  <si>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</si>
  <si>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</si>
  <si>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</si>
  <si>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</si>
  <si>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</si>
  <si>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</si>
  <si>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</si>
  <si>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</si>
  <si>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</si>
  <si>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</si>
  <si>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</si>
  <si>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</si>
  <si>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</si>
  <si>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</si>
  <si>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</si>
  <si>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</si>
  <si>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</si>
  <si>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</si>
  <si>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</si>
  <si>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</si>
  <si>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</si>
  <si>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</si>
  <si>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</si>
  <si>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</si>
  <si>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</si>
  <si>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</si>
  <si>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</si>
  <si>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</si>
  <si>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</si>
  <si>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</si>
  <si>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</si>
  <si>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</si>
  <si>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</si>
  <si>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</si>
  <si>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</si>
  <si>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</si>
  <si>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</si>
  <si>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</si>
  <si>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</si>
  <si>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</si>
  <si>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</si>
  <si>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</si>
  <si>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</si>
  <si>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</si>
  <si>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</si>
  <si>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</si>
  <si>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</si>
  <si>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</si>
  <si>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</si>
  <si>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</si>
  <si>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</si>
  <si>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</si>
  <si>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</si>
  <si>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</si>
  <si>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</si>
  <si>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</si>
  <si>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</si>
  <si>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</si>
  <si>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</si>
  <si>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</si>
  <si>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</si>
  <si>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</si>
  <si>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</si>
  <si>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</si>
  <si>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</si>
  <si>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</si>
  <si>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</si>
  <si>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</si>
  <si>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</si>
  <si>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</si>
  <si>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</si>
  <si>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</si>
  <si>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</si>
  <si>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</si>
  <si>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</si>
  <si>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</si>
  <si>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</si>
  <si>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</si>
  <si>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</si>
  <si>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</si>
  <si>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</si>
  <si>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</si>
  <si>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</si>
  <si>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</si>
  <si>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</si>
  <si>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</si>
  <si>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</si>
  <si>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</si>
  <si>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</si>
  <si>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</si>
  <si>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</si>
  <si>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</si>
  <si>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</si>
  <si>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</si>
  <si>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</si>
  <si>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</si>
  <si>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</si>
  <si>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</si>
  <si>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</si>
  <si>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</si>
  <si>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</si>
  <si>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</si>
  <si>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</si>
  <si>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</si>
  <si>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Notes</t>
  </si>
  <si>
    <t>This variable helps control the building retrofitting policy, whose effects are cumulative with other</t>
  </si>
  <si>
    <t>policies affecting the energy use of building components.</t>
  </si>
  <si>
    <t>Therefore, for energy savings, this variable should contain the percentage of energy savings from</t>
  </si>
  <si>
    <r>
      <t xml:space="preserve">retrofitting </t>
    </r>
    <r>
      <rPr>
        <b/>
        <sz val="11"/>
        <color theme="1"/>
        <rFont val="Calibri"/>
        <family val="2"/>
        <scheme val="minor"/>
      </rPr>
      <t>in a scenario where retrofitting is the only enabled policy</t>
    </r>
    <r>
      <rPr>
        <sz val="11"/>
        <color theme="1"/>
        <rFont val="Calibri"/>
        <family val="2"/>
        <scheme val="minor"/>
      </rPr>
      <t>.  For example, you should</t>
    </r>
  </si>
  <si>
    <t>incorporate any effects from future improvement of building codes that is part of the BAU case,</t>
  </si>
  <si>
    <t>but you should not incorporate any effects from future improvement of building codes above</t>
  </si>
  <si>
    <t>and beyond the improvement in the BAU case (caused by the building energy efficiency standards</t>
  </si>
  <si>
    <t>policy lever).</t>
  </si>
  <si>
    <r>
      <t xml:space="preserve">     </t>
    </r>
    <r>
      <rPr>
        <vertAlign val="superscript"/>
        <sz val="9"/>
        <color rgb="FF000000"/>
        <rFont val="Calibri"/>
        <family val="2"/>
      </rPr>
      <t>1</t>
    </r>
    <r>
      <rPr>
        <i/>
        <sz val="9"/>
        <color rgb="FF000000"/>
        <rFont val="Calibri"/>
        <family val="2"/>
      </rPr>
      <t>Other sources</t>
    </r>
    <r>
      <rPr>
        <sz val="9"/>
        <color rgb="FF000000"/>
        <rFont val="Calibri"/>
        <family val="2"/>
      </rPr>
      <t xml:space="preserve"> includes wood, coal, solar, and all other energy sources.
     </t>
    </r>
    <r>
      <rPr>
        <vertAlign val="superscript"/>
        <sz val="9"/>
        <color rgb="FF000000"/>
        <rFont val="Calibri"/>
        <family val="2"/>
      </rPr>
      <t>2</t>
    </r>
    <r>
      <rPr>
        <i/>
        <sz val="9"/>
        <color rgb="FF000000"/>
        <rFont val="Calibri"/>
        <family val="2"/>
      </rPr>
      <t>Office devices</t>
    </r>
    <r>
      <rPr>
        <sz val="9"/>
        <color rgb="FF000000"/>
        <rFont val="Calibri"/>
        <family val="2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</rPr>
      <t xml:space="preserve"> See </t>
    </r>
    <r>
      <rPr>
        <i/>
        <sz val="9"/>
        <rFont val="Calibri"/>
        <family val="2"/>
      </rPr>
      <t>Guide to the 2018 CBECS Tables</t>
    </r>
    <r>
      <rPr>
        <sz val="9"/>
        <rFont val="Calibri"/>
        <family val="2"/>
      </rPr>
      <t xml:space="preserve"> or </t>
    </r>
    <r>
      <rPr>
        <i/>
        <sz val="9"/>
        <rFont val="Calibri"/>
        <family val="2"/>
      </rPr>
      <t>CBECS Terminology</t>
    </r>
    <r>
      <rPr>
        <sz val="9"/>
        <rFont val="Calibri"/>
        <family val="2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rgb="FF000000"/>
        <rFont val="Calibri"/>
        <family val="2"/>
      </rPr>
      <t xml:space="preserve">
     Source: U.S. Energy Information Administration, Office of Energy Consumption and Efficiency Statistics, Form EIA-871A of the 2018 Commercial Buildings Energy Consumption Survey.</t>
    </r>
  </si>
  <si>
    <t>Charging stations associated with the building</t>
  </si>
  <si>
    <t>Electric vehicle (EV) charging</t>
  </si>
  <si>
    <t>Building automation system (BAS) for lighting</t>
  </si>
  <si>
    <t>Plug-load control</t>
  </si>
  <si>
    <t>Server closet</t>
  </si>
  <si>
    <t>Fast food/small restaurant</t>
  </si>
  <si>
    <t>Snack bar/concession stand/coffee shop</t>
  </si>
  <si>
    <t>Point-of-sales devices/cash registers</t>
  </si>
  <si>
    <t>Televisions/video displays</t>
  </si>
  <si>
    <t>Interactive whiteboards</t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</si>
  <si>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</si>
  <si>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</si>
  <si>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t>Tablets charged in building</t>
  </si>
  <si>
    <t>Other generation technology</t>
  </si>
  <si>
    <t>Solar panels</t>
  </si>
  <si>
    <t>Reciprocating engine generator</t>
  </si>
  <si>
    <t>Generation technologies (more than one may apply)</t>
  </si>
  <si>
    <t>Main equipment replaced since 
2000 (more than one may apply)</t>
  </si>
  <si>
    <t>Programmable thermostat</t>
  </si>
  <si>
    <t>Internet-connected/smart thermostat</t>
  </si>
  <si>
    <t>Building automation system (BAS) controls heating/cooling</t>
  </si>
  <si>
    <t>Demand controlled ventilation (DCV)</t>
  </si>
  <si>
    <t>Dedicated outside air system (DOAS)</t>
  </si>
  <si>
    <t>Variable air volume (VAV) system</t>
  </si>
  <si>
    <t>HVAC features 
(more than one may apply)</t>
  </si>
  <si>
    <t>Packaged air-conditioning units</t>
  </si>
  <si>
    <t>Duct reheat</t>
  </si>
  <si>
    <t>Percentage lit during off hours</t>
  </si>
  <si>
    <t>Percentage lit when open</t>
  </si>
  <si>
    <t>Percentage of floorspace cooled</t>
  </si>
  <si>
    <t>Percentage of floorspace heated</t>
  </si>
  <si>
    <t>Buildings with electricity generation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</si>
  <si>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1</t>
    </r>
  </si>
  <si>
    <t>Wood, coal, and other</t>
  </si>
  <si>
    <t xml:space="preserve">Solar  </t>
  </si>
  <si>
    <t>Buildings constructed 2013 or later</t>
  </si>
  <si>
    <t>Renovations since 2000 
(more than one may apply)</t>
  </si>
  <si>
    <t>Other cool roof property</t>
  </si>
  <si>
    <t>Ballasted roof system</t>
  </si>
  <si>
    <t>Aluminum coating</t>
  </si>
  <si>
    <t>White/reflective tiles or shingles</t>
  </si>
  <si>
    <t>White/reflective coating or paint</t>
  </si>
  <si>
    <t>Cool roof characteristics (more than one may apply)</t>
  </si>
  <si>
    <t>Party responsible for operation
of energy systems</t>
  </si>
  <si>
    <t>2010 to 2018</t>
  </si>
  <si>
    <t>2000 to 2009</t>
  </si>
  <si>
    <t>Table B5.  Census region and division, floorspace, 2018</t>
  </si>
  <si>
    <t>Release date: September 2021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</si>
  <si>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i/>
        <sz val="9"/>
        <color theme="1"/>
        <rFont val="Calibri"/>
        <family val="2"/>
        <scheme val="minor"/>
      </rPr>
      <t>Other sources</t>
    </r>
    <r>
      <rPr>
        <sz val="9"/>
        <color theme="1"/>
        <rFont val="Calibri"/>
        <family val="2"/>
        <scheme val="minor"/>
      </rPr>
      <t xml:space="preserve"> includes wood, coal, solar, and all other energy sources.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  <scheme val="minor"/>
      </rPr>
      <t xml:space="preserve"> See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or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2018 Commercial Buildings Energy Consumption Survey.</t>
    </r>
  </si>
  <si>
    <t>Data center</t>
  </si>
  <si>
    <t>Cafeteria/large restaurant</t>
  </si>
  <si>
    <t>Reciprocating engine generators</t>
  </si>
  <si>
    <t>Generation technologies 
(more than one may apply)</t>
  </si>
  <si>
    <t>Space-heating energy sources 
(more than one may apply)</t>
  </si>
  <si>
    <t>Solar</t>
  </si>
  <si>
    <t>Table B10.  Number of floors, number of buildings and floorspace, 2018</t>
  </si>
  <si>
    <t>https://www.eia.gov/consumption/commercial/data/2018/index.php?view=characteristics#b6-b10</t>
  </si>
  <si>
    <t>Table C4</t>
  </si>
  <si>
    <t>Commercial Building Energy Consumption Survey 2018</t>
  </si>
  <si>
    <t>Tables B5 and B10</t>
  </si>
  <si>
    <t>National Energy Modeling System run ref2022.d011222a.  Projections:  EIA, AEO2022 National Energy Modeling System run ref2022.d011222a.</t>
  </si>
  <si>
    <t>Sources:  2021:  U.S. Energy Information Administration (EIA), Short-Term Energy Outlook, November 2021 and EIA, AEO2022</t>
  </si>
  <si>
    <t>3/ Includes televisions, set-top boxes, home theater systems, over-the-top streaming devices, and video game consoles.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</si>
  <si>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</si>
  <si>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</si>
  <si>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</si>
  <si>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</si>
  <si>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</si>
  <si>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</si>
  <si>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</si>
  <si>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</si>
  <si>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</si>
  <si>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</si>
  <si>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U.S. Energy Information Administration</t>
  </si>
  <si>
    <t>2021 &amp; 2022</t>
  </si>
  <si>
    <t>Annual Energy Outlook 2021 &amp; Annual Energy Outlook 2022</t>
  </si>
  <si>
    <t>https://www.eia.gov/outlooks/aeo/data/browser/#/?id=4-AEO2021&amp;sourcekey=0</t>
  </si>
  <si>
    <t>https://www.eia.gov/outlooks/aeo/data/browser/#/?id=4-AEO2022&amp;sourcekey=0</t>
  </si>
  <si>
    <t>Table 4</t>
  </si>
  <si>
    <t>https://www.eia.gov/outlooks/aeo/data/browser/#/?id=5-AEO2021&amp;cases=ref2021&amp;sourcekey=0</t>
  </si>
  <si>
    <t>https://www.eia.gov/outlooks/aeo/data/browser/#/?id=5-AEO2022&amp;cases=ref2022&amp;sourcekey=0</t>
  </si>
  <si>
    <t>Table 5</t>
  </si>
  <si>
    <t>Residential Building Usage</t>
  </si>
  <si>
    <t>Commercial Building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</si>
</sst>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  <font>
      <i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</font>
    <font>
      <sz val="10"/>
      <color indexed="8"/>
      <name val="Arial"/>
      <family val="2"/>
    </font>
    <font>
      <b/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dashed">
        <color rgb="FFBFBFBF"/>
      </bottom>
      <diagonal/>
    </border>
    <border>
      <left/>
      <right/>
      <top/>
      <bottom style="thick">
        <color auto="1"/>
      </bottom>
      <diagonal/>
    </border>
  </borders>
  <cellStyleXfs count="2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  <xf numFmtId="0" fontId="16" fillId="0" borderId="11" applyNumberFormat="0" applyProtection="0">
      <alignment vertical="top" wrapText="1"/>
    </xf>
    <xf numFmtId="0" fontId="16" fillId="0" borderId="20" applyNumberFormat="0" applyFont="0" applyProtection="0">
      <alignment wrapText="1"/>
    </xf>
    <xf numFmtId="0" fontId="30" fillId="0" borderId="21" applyNumberFormat="0" applyProtection="0">
      <alignment wrapText="1"/>
    </xf>
    <xf numFmtId="0" fontId="30" fillId="0" borderId="1" applyNumberFormat="0" applyProtection="0">
      <alignment wrapText="1"/>
    </xf>
    <xf numFmtId="0" fontId="31" fillId="0" borderId="0" applyNumberFormat="0" applyProtection="0">
      <alignment horizontal="left"/>
    </xf>
    <xf numFmtId="0" fontId="4" fillId="0" borderId="5">
      <alignment wrapText="1"/>
    </xf>
    <xf numFmtId="0" fontId="5" fillId="0" borderId="3">
      <alignment wrapText="1"/>
    </xf>
    <xf numFmtId="0" fontId="4" fillId="0" borderId="4">
      <alignment wrapText="1"/>
    </xf>
    <xf numFmtId="0" fontId="5" fillId="0" borderId="2">
      <alignment wrapText="1"/>
    </xf>
    <xf numFmtId="0" fontId="4" fillId="0" borderId="0"/>
    <xf numFmtId="0" fontId="7" fillId="0" borderId="0">
      <alignment horizontal="left"/>
    </xf>
  </cellStyleXfs>
  <cellXfs count="240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0" fontId="15" fillId="0" borderId="2" xfId="5" applyFont="1">
      <alignment wrapText="1"/>
    </xf>
    <xf numFmtId="0" fontId="15" fillId="0" borderId="10" xfId="8" applyFont="1" applyBorder="1">
      <alignment wrapText="1"/>
    </xf>
    <xf numFmtId="0" fontId="15" fillId="0" borderId="3" xfId="7" applyFont="1" applyFill="1" applyAlignment="1">
      <alignment wrapText="1"/>
    </xf>
    <xf numFmtId="0" fontId="14" fillId="0" borderId="4" xfId="8" applyFont="1" applyFill="1">
      <alignment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0" fontId="0" fillId="0" borderId="0" xfId="0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0" fillId="0" borderId="0" xfId="0"/>
    <xf numFmtId="0" fontId="14" fillId="0" borderId="20" xfId="14" applyFont="1" applyAlignment="1">
      <alignment horizontal="left" wrapText="1" indent="1"/>
    </xf>
    <xf numFmtId="3" fontId="14" fillId="0" borderId="20" xfId="14" applyNumberFormat="1" applyFont="1" applyAlignment="1">
      <alignment horizontal="right" wrapText="1"/>
    </xf>
    <xf numFmtId="0" fontId="14" fillId="0" borderId="20" xfId="14" applyFont="1">
      <alignment wrapText="1"/>
    </xf>
    <xf numFmtId="3" fontId="14" fillId="0" borderId="8" xfId="14" applyNumberFormat="1" applyFont="1" applyBorder="1" applyAlignment="1">
      <alignment horizontal="right" wrapText="1"/>
    </xf>
    <xf numFmtId="0" fontId="15" fillId="0" borderId="8" xfId="14" applyFont="1" applyBorder="1">
      <alignment wrapText="1"/>
    </xf>
    <xf numFmtId="3" fontId="14" fillId="0" borderId="22" xfId="15" applyNumberFormat="1" applyFont="1" applyBorder="1" applyAlignment="1">
      <alignment horizontal="right" wrapText="1"/>
    </xf>
    <xf numFmtId="3" fontId="14" fillId="0" borderId="21" xfId="15" applyNumberFormat="1" applyFont="1" applyAlignment="1">
      <alignment horizontal="right" wrapText="1"/>
    </xf>
    <xf numFmtId="0" fontId="15" fillId="0" borderId="8" xfId="15" applyFont="1" applyBorder="1">
      <alignment wrapText="1"/>
    </xf>
    <xf numFmtId="3" fontId="14" fillId="0" borderId="23" xfId="14" applyNumberFormat="1" applyFont="1" applyBorder="1" applyAlignment="1">
      <alignment horizontal="right" wrapText="1"/>
    </xf>
    <xf numFmtId="0" fontId="15" fillId="0" borderId="23" xfId="15" applyFont="1" applyBorder="1">
      <alignment wrapText="1"/>
    </xf>
    <xf numFmtId="0" fontId="14" fillId="0" borderId="20" xfId="14" applyFont="1" applyAlignment="1">
      <alignment horizontal="left" wrapText="1"/>
    </xf>
    <xf numFmtId="0" fontId="15" fillId="0" borderId="23" xfId="14" applyFont="1" applyBorder="1">
      <alignment wrapText="1"/>
    </xf>
    <xf numFmtId="0" fontId="15" fillId="0" borderId="21" xfId="15" applyFont="1">
      <alignment wrapText="1"/>
    </xf>
    <xf numFmtId="0" fontId="14" fillId="0" borderId="24" xfId="14" applyFont="1" applyBorder="1">
      <alignment wrapText="1"/>
    </xf>
    <xf numFmtId="0" fontId="14" fillId="0" borderId="20" xfId="14" quotePrefix="1" applyFont="1">
      <alignment wrapText="1"/>
    </xf>
    <xf numFmtId="3" fontId="14" fillId="0" borderId="25" xfId="15" applyNumberFormat="1" applyFont="1" applyBorder="1" applyAlignment="1">
      <alignment horizontal="right" wrapText="1"/>
    </xf>
    <xf numFmtId="3" fontId="14" fillId="0" borderId="0" xfId="14" applyNumberFormat="1" applyFont="1" applyBorder="1" applyAlignment="1">
      <alignment horizontal="right" wrapText="1"/>
    </xf>
    <xf numFmtId="3" fontId="14" fillId="0" borderId="10" xfId="14" applyNumberFormat="1" applyFont="1" applyBorder="1" applyAlignment="1">
      <alignment horizontal="right" wrapText="1"/>
    </xf>
    <xf numFmtId="0" fontId="15" fillId="0" borderId="10" xfId="14" applyFont="1" applyBorder="1">
      <alignment wrapText="1"/>
    </xf>
    <xf numFmtId="3" fontId="15" fillId="0" borderId="1" xfId="16" applyNumberFormat="1" applyFont="1" applyAlignment="1">
      <alignment horizontal="right" wrapText="1"/>
    </xf>
    <xf numFmtId="0" fontId="15" fillId="0" borderId="1" xfId="16" applyFont="1">
      <alignment wrapText="1"/>
    </xf>
    <xf numFmtId="3" fontId="15" fillId="0" borderId="0" xfId="0" applyNumberFormat="1" applyFont="1" applyAlignment="1">
      <alignment horizontal="left" wrapText="1"/>
    </xf>
    <xf numFmtId="0" fontId="31" fillId="0" borderId="0" xfId="17" applyAlignment="1">
      <alignment horizontal="left" wrapText="1"/>
    </xf>
    <xf numFmtId="3" fontId="14" fillId="0" borderId="20" xfId="14" applyNumberFormat="1" applyFont="1">
      <alignment wrapText="1"/>
    </xf>
    <xf numFmtId="0" fontId="15" fillId="0" borderId="20" xfId="14" applyFont="1">
      <alignment wrapText="1"/>
    </xf>
    <xf numFmtId="3" fontId="15" fillId="0" borderId="21" xfId="15" applyNumberFormat="1" applyFont="1" applyAlignment="1">
      <alignment horizontal="right" wrapText="1"/>
    </xf>
    <xf numFmtId="3" fontId="15" fillId="0" borderId="20" xfId="14" applyNumberFormat="1" applyFont="1" applyAlignment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0" fontId="4" fillId="0" borderId="0" xfId="12"/>
    <xf numFmtId="0" fontId="8" fillId="0" borderId="0" xfId="12" applyFont="1"/>
    <xf numFmtId="0" fontId="24" fillId="0" borderId="5" xfId="18" applyFont="1">
      <alignment wrapText="1"/>
    </xf>
    <xf numFmtId="165" fontId="5" fillId="0" borderId="3" xfId="19" applyNumberFormat="1" applyAlignment="1">
      <alignment horizontal="right" wrapText="1"/>
    </xf>
    <xf numFmtId="3" fontId="5" fillId="0" borderId="3" xfId="19" applyNumberFormat="1" applyAlignment="1">
      <alignment horizontal="right" wrapText="1"/>
    </xf>
    <xf numFmtId="0" fontId="5" fillId="0" borderId="3" xfId="19">
      <alignment wrapText="1"/>
    </xf>
    <xf numFmtId="0" fontId="6" fillId="0" borderId="0" xfId="12" applyFont="1"/>
    <xf numFmtId="165" fontId="0" fillId="0" borderId="4" xfId="20" applyNumberFormat="1" applyFont="1" applyAlignment="1">
      <alignment horizontal="right" wrapText="1"/>
    </xf>
    <xf numFmtId="3" fontId="0" fillId="0" borderId="4" xfId="20" applyNumberFormat="1" applyFont="1" applyAlignment="1">
      <alignment horizontal="right" wrapText="1"/>
    </xf>
    <xf numFmtId="0" fontId="0" fillId="0" borderId="4" xfId="20" applyFont="1">
      <alignment wrapText="1"/>
    </xf>
    <xf numFmtId="4" fontId="5" fillId="0" borderId="3" xfId="19" applyNumberFormat="1" applyAlignment="1">
      <alignment horizontal="right" wrapText="1"/>
    </xf>
    <xf numFmtId="4" fontId="0" fillId="0" borderId="4" xfId="20" applyNumberFormat="1" applyFont="1" applyAlignment="1">
      <alignment horizontal="right" wrapText="1"/>
    </xf>
    <xf numFmtId="166" fontId="0" fillId="0" borderId="4" xfId="20" applyNumberFormat="1" applyFont="1" applyAlignment="1">
      <alignment horizontal="right" wrapText="1"/>
    </xf>
    <xf numFmtId="0" fontId="5" fillId="0" borderId="2" xfId="21" applyAlignment="1">
      <alignment horizontal="right"/>
    </xf>
    <xf numFmtId="0" fontId="5" fillId="0" borderId="2" xfId="21">
      <alignment wrapText="1"/>
    </xf>
    <xf numFmtId="0" fontId="34" fillId="0" borderId="0" xfId="12" applyFont="1" applyAlignment="1">
      <alignment horizontal="right"/>
    </xf>
    <xf numFmtId="0" fontId="4" fillId="0" borderId="0" xfId="12" applyAlignment="1">
      <alignment horizontal="left"/>
    </xf>
    <xf numFmtId="0" fontId="4" fillId="0" borderId="0" xfId="22"/>
    <xf numFmtId="0" fontId="7" fillId="0" borderId="0" xfId="23">
      <alignment horizontal="left"/>
    </xf>
    <xf numFmtId="0" fontId="35" fillId="0" borderId="0" xfId="12" applyFont="1"/>
    <xf numFmtId="166" fontId="5" fillId="0" borderId="3" xfId="19" applyNumberFormat="1" applyAlignment="1">
      <alignment horizontal="right" wrapText="1"/>
    </xf>
    <xf numFmtId="0" fontId="5" fillId="0" borderId="0" xfId="19" applyBorder="1">
      <alignment wrapText="1"/>
    </xf>
    <xf numFmtId="0" fontId="6" fillId="0" borderId="28" xfId="12" applyFont="1" applyBorder="1"/>
    <xf numFmtId="0" fontId="0" fillId="0" borderId="28" xfId="20" applyFont="1" applyBorder="1">
      <alignment wrapText="1"/>
    </xf>
    <xf numFmtId="4" fontId="0" fillId="0" borderId="28" xfId="20" applyNumberFormat="1" applyFont="1" applyBorder="1" applyAlignment="1">
      <alignment horizontal="right" wrapText="1"/>
    </xf>
    <xf numFmtId="165" fontId="0" fillId="0" borderId="28" xfId="20" applyNumberFormat="1" applyFont="1" applyBorder="1" applyAlignment="1">
      <alignment horizontal="right" wrapText="1"/>
    </xf>
    <xf numFmtId="0" fontId="4" fillId="0" borderId="28" xfId="12" applyBorder="1"/>
    <xf numFmtId="0" fontId="6" fillId="6" borderId="26" xfId="12" applyFont="1" applyFill="1" applyBorder="1"/>
    <xf numFmtId="0" fontId="0" fillId="6" borderId="27" xfId="20" applyFont="1" applyFill="1" applyBorder="1">
      <alignment wrapText="1"/>
    </xf>
    <xf numFmtId="4" fontId="0" fillId="6" borderId="27" xfId="20" applyNumberFormat="1" applyFont="1" applyFill="1" applyBorder="1" applyAlignment="1">
      <alignment horizontal="right" wrapText="1"/>
    </xf>
    <xf numFmtId="165" fontId="0" fillId="6" borderId="27" xfId="20" applyNumberFormat="1" applyFont="1" applyFill="1" applyBorder="1" applyAlignment="1">
      <alignment horizontal="right" wrapText="1"/>
    </xf>
    <xf numFmtId="0" fontId="4" fillId="6" borderId="26" xfId="12" applyFill="1" applyBorder="1"/>
    <xf numFmtId="0" fontId="6" fillId="6" borderId="0" xfId="12" applyFont="1" applyFill="1"/>
    <xf numFmtId="0" fontId="0" fillId="6" borderId="4" xfId="20" applyFont="1" applyFill="1">
      <alignment wrapText="1"/>
    </xf>
    <xf numFmtId="4" fontId="0" fillId="6" borderId="4" xfId="20" applyNumberFormat="1" applyFont="1" applyFill="1" applyAlignment="1">
      <alignment horizontal="right" wrapText="1"/>
    </xf>
    <xf numFmtId="165" fontId="0" fillId="6" borderId="4" xfId="20" applyNumberFormat="1" applyFont="1" applyFill="1" applyAlignment="1">
      <alignment horizontal="right" wrapText="1"/>
    </xf>
    <xf numFmtId="0" fontId="4" fillId="6" borderId="0" xfId="12" applyFill="1"/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0" fillId="0" borderId="5" xfId="0" applyBorder="1"/>
    <xf numFmtId="0" fontId="5" fillId="0" borderId="3" xfId="19">
      <alignment wrapText="1"/>
    </xf>
    <xf numFmtId="4" fontId="5" fillId="0" borderId="3" xfId="19" applyNumberFormat="1" applyAlignment="1">
      <alignment horizontal="right" wrapText="1"/>
    </xf>
    <xf numFmtId="165" fontId="5" fillId="0" borderId="3" xfId="19" applyNumberFormat="1" applyAlignment="1">
      <alignment horizontal="right" wrapText="1"/>
    </xf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0" fontId="0" fillId="0" borderId="4" xfId="20" applyFont="1">
      <alignment wrapText="1"/>
    </xf>
    <xf numFmtId="3" fontId="0" fillId="0" borderId="4" xfId="20" applyNumberFormat="1" applyFont="1" applyAlignment="1">
      <alignment horizontal="right" wrapText="1"/>
    </xf>
    <xf numFmtId="165" fontId="0" fillId="0" borderId="4" xfId="20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6" fillId="0" borderId="5" xfId="13" applyFont="1" applyBorder="1">
      <alignment vertical="top" wrapText="1"/>
    </xf>
    <xf numFmtId="0" fontId="25" fillId="0" borderId="5" xfId="0" applyFont="1" applyBorder="1" applyAlignment="1">
      <alignment vertical="top" wrapText="1"/>
    </xf>
    <xf numFmtId="0" fontId="31" fillId="0" borderId="0" xfId="17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3" fontId="15" fillId="0" borderId="12" xfId="0" applyNumberFormat="1" applyFont="1" applyBorder="1" applyAlignment="1">
      <alignment horizontal="left" wrapText="1"/>
    </xf>
    <xf numFmtId="0" fontId="16" fillId="0" borderId="11" xfId="13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/>
    <xf numFmtId="0" fontId="7" fillId="0" borderId="0" xfId="6" applyAlignment="1">
      <alignment horizontal="left" wrapText="1"/>
    </xf>
    <xf numFmtId="0" fontId="0" fillId="0" borderId="0" xfId="0" applyAlignment="1"/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4" fillId="0" borderId="0" xfId="12"/>
    <xf numFmtId="0" fontId="0" fillId="0" borderId="4" xfId="20" applyFont="1">
      <alignment wrapText="1"/>
    </xf>
    <xf numFmtId="3" fontId="0" fillId="0" borderId="4" xfId="20" applyNumberFormat="1" applyFont="1" applyAlignment="1">
      <alignment horizontal="right" wrapText="1"/>
    </xf>
    <xf numFmtId="165" fontId="0" fillId="0" borderId="4" xfId="20" applyNumberFormat="1" applyFont="1" applyAlignment="1">
      <alignment horizontal="right" wrapText="1"/>
    </xf>
    <xf numFmtId="0" fontId="36" fillId="0" borderId="0" xfId="0" applyFont="1" applyAlignment="1">
      <alignment horizontal="right"/>
    </xf>
    <xf numFmtId="0" fontId="0" fillId="0" borderId="4" xfId="8" applyFont="1" applyAlignment="1">
      <alignment wrapText="1"/>
    </xf>
    <xf numFmtId="3" fontId="0" fillId="0" borderId="4" xfId="8" applyNumberFormat="1" applyFont="1" applyAlignment="1">
      <alignment wrapText="1"/>
    </xf>
    <xf numFmtId="165" fontId="0" fillId="0" borderId="4" xfId="8" applyNumberFormat="1" applyFont="1" applyAlignment="1">
      <alignment wrapText="1"/>
    </xf>
    <xf numFmtId="0" fontId="24" fillId="0" borderId="5" xfId="9" applyFont="1" applyAlignment="1">
      <alignment wrapText="1"/>
    </xf>
    <xf numFmtId="0" fontId="0" fillId="0" borderId="5" xfId="0" applyBorder="1" applyAlignment="1"/>
  </cellXfs>
  <cellStyles count="24">
    <cellStyle name="Bad" xfId="11" builtinId="27"/>
    <cellStyle name="Body: normal cell" xfId="8" xr:uid="{00000000-0005-0000-0000-000001000000}"/>
    <cellStyle name="Body: normal cell 2" xfId="14" xr:uid="{5077DDE4-7F1B-47A9-B559-248F3154D196}"/>
    <cellStyle name="Body: normal cell 3" xfId="20" xr:uid="{786C3C07-CB8B-450C-AB3C-13E1AACA5316}"/>
    <cellStyle name="Comma" xfId="10" builtinId="3"/>
    <cellStyle name="Currency" xfId="1" builtinId="4"/>
    <cellStyle name="Font: Calibri, 9pt regular" xfId="4" xr:uid="{00000000-0005-0000-0000-000004000000}"/>
    <cellStyle name="Font: Calibri, 9pt regular 2" xfId="22" xr:uid="{05C77B96-DB98-453B-94FF-7B6DC1205C7D}"/>
    <cellStyle name="Footnotes: top row" xfId="9" xr:uid="{00000000-0005-0000-0000-000005000000}"/>
    <cellStyle name="Footnotes: top row 2" xfId="13" xr:uid="{BFBD1D1C-FC36-4542-9FA3-E56904480F1E}"/>
    <cellStyle name="Footnotes: top row 3" xfId="18" xr:uid="{0CE884FF-FC72-40CC-8D7B-5C948848B3BF}"/>
    <cellStyle name="Header: bottom row" xfId="5" xr:uid="{00000000-0005-0000-0000-000006000000}"/>
    <cellStyle name="Header: bottom row 2" xfId="16" xr:uid="{CA515F64-FB07-4997-9103-B47F7DFC1CB4}"/>
    <cellStyle name="Header: bottom row 3" xfId="21" xr:uid="{F0907E74-7583-4E90-A2DD-58B76681637A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arent row 2" xfId="15" xr:uid="{5EA13999-CC2D-4F05-98CE-41285166940D}"/>
    <cellStyle name="Parent row 3" xfId="19" xr:uid="{B62A22C5-BF47-4998-BCD7-D50940BCF2BF}"/>
    <cellStyle name="Percent" xfId="2" builtinId="5"/>
    <cellStyle name="Table title" xfId="6" xr:uid="{00000000-0005-0000-0000-00000C000000}"/>
    <cellStyle name="Table title 2" xfId="17" xr:uid="{758EDA3D-7604-45D5-B6E3-404C0E21A6D1}"/>
    <cellStyle name="Table title 3" xfId="23" xr:uid="{68D5BE53-BA63-4020-94DA-4661BD2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outlooks/aeo/data/browser/" TargetMode="External"/><Relationship Id="rId3" Type="http://schemas.openxmlformats.org/officeDocument/2006/relationships/hyperlink" Target="https://www.pnnl.gov/main/publications/external/technical_reports/PNNL-20761.pdf" TargetMode="External"/><Relationship Id="rId7" Type="http://schemas.openxmlformats.org/officeDocument/2006/relationships/hyperlink" Target="https://www.eia.gov/outlooks/aeo/data/browser/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hyperlink" Target="https://www.eia.gov/consumption/commercial/data/2018/index.php?view=characteristic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10" Type="http://schemas.openxmlformats.org/officeDocument/2006/relationships/hyperlink" Target="https://www.eia.gov/outlooks/aeo/data/browser/" TargetMode="External"/><Relationship Id="rId4" Type="http://schemas.openxmlformats.org/officeDocument/2006/relationships/hyperlink" Target="https://www.eia.gov/consumption/commercial/data/2012/index.php?view=characteristics" TargetMode="External"/><Relationship Id="rId9" Type="http://schemas.openxmlformats.org/officeDocument/2006/relationships/hyperlink" Target="https://www.eia.gov/outlooks/aeo/data/brows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opLeftCell="A22" workbookViewId="0">
      <selection activeCell="G30" sqref="G30"/>
    </sheetView>
  </sheetViews>
  <sheetFormatPr defaultRowHeight="15" x14ac:dyDescent="0.25"/>
  <cols>
    <col min="2" max="2" width="73.140625" customWidth="1"/>
  </cols>
  <sheetData>
    <row r="1" spans="1:2" x14ac:dyDescent="0.25">
      <c r="A1" s="2" t="s">
        <v>2631</v>
      </c>
    </row>
    <row r="2" spans="1:2" x14ac:dyDescent="0.25">
      <c r="A2" s="2" t="s">
        <v>2632</v>
      </c>
    </row>
    <row r="4" spans="1:2" x14ac:dyDescent="0.25">
      <c r="A4" s="2" t="s">
        <v>8</v>
      </c>
      <c r="B4" s="6" t="s">
        <v>13</v>
      </c>
    </row>
    <row r="5" spans="1:2" x14ac:dyDescent="0.25">
      <c r="B5" t="s">
        <v>9</v>
      </c>
    </row>
    <row r="6" spans="1:2" x14ac:dyDescent="0.25">
      <c r="B6" s="3">
        <v>2014</v>
      </c>
    </row>
    <row r="7" spans="1:2" x14ac:dyDescent="0.25">
      <c r="B7" t="s">
        <v>10</v>
      </c>
    </row>
    <row r="8" spans="1:2" x14ac:dyDescent="0.25">
      <c r="B8" s="4" t="s">
        <v>11</v>
      </c>
    </row>
    <row r="9" spans="1:2" x14ac:dyDescent="0.25">
      <c r="B9" t="s">
        <v>12</v>
      </c>
    </row>
    <row r="11" spans="1:2" x14ac:dyDescent="0.25">
      <c r="B11" s="6" t="s">
        <v>16</v>
      </c>
    </row>
    <row r="12" spans="1:2" x14ac:dyDescent="0.25">
      <c r="B12" t="s">
        <v>18</v>
      </c>
    </row>
    <row r="13" spans="1:2" x14ac:dyDescent="0.25">
      <c r="B13" s="3">
        <v>2015</v>
      </c>
    </row>
    <row r="14" spans="1:2" x14ac:dyDescent="0.25">
      <c r="B14" t="s">
        <v>19</v>
      </c>
    </row>
    <row r="15" spans="1:2" x14ac:dyDescent="0.25">
      <c r="B15" s="4" t="s">
        <v>17</v>
      </c>
    </row>
    <row r="16" spans="1:2" x14ac:dyDescent="0.25">
      <c r="B16" t="s">
        <v>223</v>
      </c>
    </row>
    <row r="18" spans="2:2" x14ac:dyDescent="0.25">
      <c r="B18" s="6" t="s">
        <v>2606</v>
      </c>
    </row>
    <row r="19" spans="2:2" x14ac:dyDescent="0.25">
      <c r="B19" t="s">
        <v>2607</v>
      </c>
    </row>
    <row r="20" spans="2:2" x14ac:dyDescent="0.25">
      <c r="B20" s="3">
        <v>2011</v>
      </c>
    </row>
    <row r="21" spans="2:2" x14ac:dyDescent="0.25">
      <c r="B21" t="s">
        <v>2609</v>
      </c>
    </row>
    <row r="22" spans="2:2" x14ac:dyDescent="0.25">
      <c r="B22" s="4" t="s">
        <v>2608</v>
      </c>
    </row>
    <row r="23" spans="2:2" x14ac:dyDescent="0.25">
      <c r="B23" t="s">
        <v>2612</v>
      </c>
    </row>
    <row r="25" spans="2:2" x14ac:dyDescent="0.25">
      <c r="B25" s="6" t="s">
        <v>2613</v>
      </c>
    </row>
    <row r="26" spans="2:2" x14ac:dyDescent="0.25">
      <c r="B26" t="s">
        <v>2614</v>
      </c>
    </row>
    <row r="27" spans="2:2" x14ac:dyDescent="0.25">
      <c r="B27" s="3">
        <v>2015</v>
      </c>
    </row>
    <row r="28" spans="2:2" x14ac:dyDescent="0.25">
      <c r="B28" t="s">
        <v>2615</v>
      </c>
    </row>
    <row r="29" spans="2:2" x14ac:dyDescent="0.25">
      <c r="B29" s="4" t="s">
        <v>2616</v>
      </c>
    </row>
    <row r="30" spans="2:2" s="117" customFormat="1" x14ac:dyDescent="0.25">
      <c r="B30" s="117" t="s">
        <v>2883</v>
      </c>
    </row>
    <row r="31" spans="2:2" s="117" customFormat="1" x14ac:dyDescent="0.25">
      <c r="B31" s="4"/>
    </row>
    <row r="32" spans="2:2" s="117" customFormat="1" x14ac:dyDescent="0.25">
      <c r="B32" s="117" t="s">
        <v>2614</v>
      </c>
    </row>
    <row r="33" spans="2:2" s="117" customFormat="1" x14ac:dyDescent="0.25">
      <c r="B33" s="3">
        <v>2021</v>
      </c>
    </row>
    <row r="34" spans="2:2" s="117" customFormat="1" x14ac:dyDescent="0.25">
      <c r="B34" s="117" t="s">
        <v>2884</v>
      </c>
    </row>
    <row r="35" spans="2:2" s="117" customFormat="1" x14ac:dyDescent="0.25">
      <c r="B35" s="4" t="s">
        <v>2882</v>
      </c>
    </row>
    <row r="36" spans="2:2" x14ac:dyDescent="0.25">
      <c r="B36" t="s">
        <v>2885</v>
      </c>
    </row>
    <row r="37" spans="2:2" s="147" customFormat="1" x14ac:dyDescent="0.25"/>
    <row r="38" spans="2:2" s="147" customFormat="1" x14ac:dyDescent="0.25">
      <c r="B38" s="6" t="s">
        <v>2908</v>
      </c>
    </row>
    <row r="39" spans="2:2" s="147" customFormat="1" x14ac:dyDescent="0.25">
      <c r="B39" s="147" t="s">
        <v>2899</v>
      </c>
    </row>
    <row r="40" spans="2:2" s="147" customFormat="1" x14ac:dyDescent="0.25">
      <c r="B40" s="3" t="s">
        <v>2900</v>
      </c>
    </row>
    <row r="41" spans="2:2" s="147" customFormat="1" x14ac:dyDescent="0.25">
      <c r="B41" s="147" t="s">
        <v>2901</v>
      </c>
    </row>
    <row r="42" spans="2:2" s="147" customFormat="1" x14ac:dyDescent="0.25">
      <c r="B42" s="4" t="s">
        <v>2902</v>
      </c>
    </row>
    <row r="43" spans="2:2" s="147" customFormat="1" x14ac:dyDescent="0.25">
      <c r="B43" s="4" t="s">
        <v>2903</v>
      </c>
    </row>
    <row r="44" spans="2:2" s="147" customFormat="1" x14ac:dyDescent="0.25">
      <c r="B44" s="147" t="s">
        <v>2904</v>
      </c>
    </row>
    <row r="45" spans="2:2" s="147" customFormat="1" x14ac:dyDescent="0.25"/>
    <row r="46" spans="2:2" s="147" customFormat="1" x14ac:dyDescent="0.25">
      <c r="B46" s="6" t="s">
        <v>2909</v>
      </c>
    </row>
    <row r="47" spans="2:2" s="147" customFormat="1" x14ac:dyDescent="0.25">
      <c r="B47" s="147" t="s">
        <v>2899</v>
      </c>
    </row>
    <row r="48" spans="2:2" s="147" customFormat="1" x14ac:dyDescent="0.25">
      <c r="B48" s="3" t="s">
        <v>2900</v>
      </c>
    </row>
    <row r="49" spans="1:2" s="147" customFormat="1" x14ac:dyDescent="0.25">
      <c r="B49" s="147" t="s">
        <v>2901</v>
      </c>
    </row>
    <row r="50" spans="1:2" s="147" customFormat="1" x14ac:dyDescent="0.25">
      <c r="B50" s="4" t="s">
        <v>2905</v>
      </c>
    </row>
    <row r="51" spans="1:2" s="147" customFormat="1" x14ac:dyDescent="0.25">
      <c r="B51" s="4" t="s">
        <v>2906</v>
      </c>
    </row>
    <row r="52" spans="1:2" s="147" customFormat="1" x14ac:dyDescent="0.25">
      <c r="B52" s="147" t="s">
        <v>2907</v>
      </c>
    </row>
    <row r="53" spans="1:2" s="147" customFormat="1" x14ac:dyDescent="0.25"/>
    <row r="54" spans="1:2" x14ac:dyDescent="0.25">
      <c r="B54" s="6" t="s">
        <v>2618</v>
      </c>
    </row>
    <row r="55" spans="1:2" x14ac:dyDescent="0.25">
      <c r="B55" t="s">
        <v>2619</v>
      </c>
    </row>
    <row r="56" spans="1:2" x14ac:dyDescent="0.25">
      <c r="B56" s="3">
        <v>2010</v>
      </c>
    </row>
    <row r="57" spans="1:2" x14ac:dyDescent="0.25">
      <c r="B57" t="s">
        <v>2620</v>
      </c>
    </row>
    <row r="58" spans="1:2" x14ac:dyDescent="0.25">
      <c r="B58" s="4" t="s">
        <v>2621</v>
      </c>
    </row>
    <row r="59" spans="1:2" x14ac:dyDescent="0.25">
      <c r="B59" t="s">
        <v>2617</v>
      </c>
    </row>
    <row r="61" spans="1:2" x14ac:dyDescent="0.25">
      <c r="A61" s="2" t="s">
        <v>2816</v>
      </c>
    </row>
    <row r="62" spans="1:2" x14ac:dyDescent="0.25">
      <c r="A62" s="106" t="s">
        <v>2817</v>
      </c>
    </row>
    <row r="63" spans="1:2" x14ac:dyDescent="0.25">
      <c r="A63" s="106" t="s">
        <v>2818</v>
      </c>
    </row>
    <row r="64" spans="1:2" x14ac:dyDescent="0.25">
      <c r="A64" s="106"/>
    </row>
    <row r="65" spans="1:1" x14ac:dyDescent="0.25">
      <c r="A65" s="106" t="s">
        <v>2819</v>
      </c>
    </row>
    <row r="66" spans="1:1" x14ac:dyDescent="0.25">
      <c r="A66" s="106" t="s">
        <v>2820</v>
      </c>
    </row>
    <row r="67" spans="1:1" x14ac:dyDescent="0.25">
      <c r="A67" s="106" t="s">
        <v>2821</v>
      </c>
    </row>
    <row r="68" spans="1:1" x14ac:dyDescent="0.25">
      <c r="A68" s="106" t="s">
        <v>2822</v>
      </c>
    </row>
    <row r="69" spans="1:1" x14ac:dyDescent="0.25">
      <c r="A69" s="106" t="s">
        <v>2823</v>
      </c>
    </row>
    <row r="70" spans="1:1" x14ac:dyDescent="0.25">
      <c r="A70" s="106" t="s">
        <v>2824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58" r:id="rId5" xr:uid="{00000000-0004-0000-0000-000004000000}"/>
    <hyperlink ref="B35" r:id="rId6" location="b6-b10" xr:uid="{6BB3E68C-910F-4566-8DE4-1AF1D2F05C76}"/>
    <hyperlink ref="B42" r:id="rId7" location="/?id=4-AEO2021&amp;sourcekey=0" xr:uid="{FD4E6ABA-65ED-41E2-A2A3-4AAA0218D024}"/>
    <hyperlink ref="B50" r:id="rId8" location="/?id=5-AEO2021&amp;cases=ref2021&amp;sourcekey=0" xr:uid="{C19FD085-CB9E-4ECF-94E2-FE58A845BFB6}"/>
    <hyperlink ref="B43" r:id="rId9" location="/?id=4-AEO2022&amp;sourcekey=0" xr:uid="{A072B4E3-A4D5-4601-B70C-1C0D09F33D32}"/>
    <hyperlink ref="B51" r:id="rId10" location="/?id=5-AEO2022&amp;cases=ref2022&amp;sourcekey=0" xr:uid="{4C0312CC-420D-4E03-B2A2-37DB7A4FE3BC}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25" workbookViewId="0">
      <selection activeCell="B55" sqref="B55"/>
    </sheetView>
  </sheetViews>
  <sheetFormatPr defaultRowHeight="15" x14ac:dyDescent="0.2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 x14ac:dyDescent="0.25">
      <c r="A1" s="6" t="s">
        <v>14</v>
      </c>
      <c r="B1" s="6"/>
      <c r="C1" s="6"/>
    </row>
    <row r="2" spans="1:6" x14ac:dyDescent="0.25">
      <c r="C2" t="s">
        <v>5</v>
      </c>
    </row>
    <row r="3" spans="1:6" x14ac:dyDescent="0.25">
      <c r="A3" t="s">
        <v>0</v>
      </c>
      <c r="B3" s="7">
        <v>40420</v>
      </c>
      <c r="C3" t="s">
        <v>7</v>
      </c>
    </row>
    <row r="4" spans="1:6" x14ac:dyDescent="0.25">
      <c r="A4" t="s">
        <v>1</v>
      </c>
      <c r="B4" s="7">
        <v>22.11</v>
      </c>
      <c r="C4" t="s">
        <v>7</v>
      </c>
    </row>
    <row r="5" spans="1:6" x14ac:dyDescent="0.25">
      <c r="A5" t="s">
        <v>2</v>
      </c>
      <c r="B5">
        <v>74.5</v>
      </c>
      <c r="C5" t="s">
        <v>6</v>
      </c>
    </row>
    <row r="6" spans="1:6" x14ac:dyDescent="0.25">
      <c r="A6" t="s">
        <v>3</v>
      </c>
      <c r="B6">
        <f>B3/(B5*10^6)</f>
        <v>5.4255033557046978E-4</v>
      </c>
    </row>
    <row r="7" spans="1:6" x14ac:dyDescent="0.25">
      <c r="A7" t="s">
        <v>4</v>
      </c>
      <c r="B7" s="1">
        <v>0.47</v>
      </c>
      <c r="C7" t="s">
        <v>6</v>
      </c>
    </row>
    <row r="10" spans="1:6" x14ac:dyDescent="0.25">
      <c r="A10" s="6" t="s">
        <v>15</v>
      </c>
      <c r="B10" s="6"/>
      <c r="C10" s="6"/>
      <c r="D10" s="5"/>
      <c r="E10" s="5"/>
      <c r="F10" s="5"/>
    </row>
    <row r="11" spans="1:6" x14ac:dyDescent="0.25">
      <c r="A11" s="12" t="s">
        <v>217</v>
      </c>
      <c r="B11" s="12"/>
      <c r="C11" s="12"/>
      <c r="D11" s="13"/>
      <c r="E11" s="13"/>
      <c r="F11" s="13"/>
    </row>
    <row r="12" spans="1:6" x14ac:dyDescent="0.25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5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5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5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5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5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5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5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5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5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5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5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5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5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5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5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5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5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5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5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5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5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5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5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5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5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65" t="s">
        <v>215</v>
      </c>
      <c r="H38" s="65" t="s">
        <v>220</v>
      </c>
      <c r="I38" s="65" t="s">
        <v>221</v>
      </c>
    </row>
    <row r="39" spans="1:9" x14ac:dyDescent="0.25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5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5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5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5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5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5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5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5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5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5">
      <c r="A50" t="s">
        <v>219</v>
      </c>
      <c r="C50" s="11">
        <f>SUMPRODUCT(B39:B48,G39:G48)/SUM(B39:B48)</f>
        <v>1.1262661801507862E-4</v>
      </c>
    </row>
    <row r="51" spans="1:3" x14ac:dyDescent="0.25">
      <c r="A51" t="s">
        <v>222</v>
      </c>
      <c r="C51" s="10">
        <f>SUMPRODUCT(B39:B48,I39:I48)/SUM(B39:B48)</f>
        <v>8.2858476068544143E-2</v>
      </c>
    </row>
    <row r="52" spans="1:3" ht="15.75" thickBot="1" x14ac:dyDescent="0.3"/>
    <row r="53" spans="1:3" ht="15.75" thickBot="1" x14ac:dyDescent="0.3">
      <c r="A53" s="2" t="s">
        <v>182</v>
      </c>
      <c r="B53" s="76">
        <f>(B6*'AEO21 Table 4'!C17+C50*'AEO21 Table 4'!C18)/SUM('AEO21 Table 4'!C17:C18)</f>
        <v>4.2479669855059076E-4</v>
      </c>
    </row>
    <row r="54" spans="1:3" ht="30" x14ac:dyDescent="0.25">
      <c r="A54" s="69" t="s">
        <v>2727</v>
      </c>
      <c r="B54" s="68">
        <f>(B7*'AEO21 Table 4'!C17+C51*'AEO21 Table 4'!C18)/SUM('AEO21 Table 4'!C17:C18)</f>
        <v>0.36396416009899707</v>
      </c>
    </row>
    <row r="55" spans="1:3" ht="45.75" thickBot="1" x14ac:dyDescent="0.3">
      <c r="A55" s="64" t="s">
        <v>2725</v>
      </c>
      <c r="B55" s="10">
        <f>SUM('AEO22 Table 4'!C77:C78,'AEO22 Table 4'!C89)/SUM('AEO22 Table 4'!C77:C86,'AEO22 Table 4'!C89)</f>
        <v>0.6971948510077034</v>
      </c>
    </row>
    <row r="56" spans="1:3" ht="30.75" thickBot="1" x14ac:dyDescent="0.3">
      <c r="A56" s="71" t="s">
        <v>2728</v>
      </c>
      <c r="B56" s="66">
        <f>B54/B55</f>
        <v>0.5220408033320022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50.28515625" customWidth="1"/>
    <col min="3" max="3" width="30" style="14" bestFit="1" customWidth="1"/>
    <col min="4" max="4" width="30" style="14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23" x14ac:dyDescent="0.25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2610</v>
      </c>
      <c r="I1" t="s">
        <v>2561</v>
      </c>
      <c r="J1" t="s">
        <v>2594</v>
      </c>
      <c r="K1" s="44" t="s">
        <v>236</v>
      </c>
      <c r="L1" t="s">
        <v>2574</v>
      </c>
      <c r="M1" t="s">
        <v>2611</v>
      </c>
      <c r="N1" t="s">
        <v>215</v>
      </c>
    </row>
    <row r="2" spans="1:23" x14ac:dyDescent="0.25">
      <c r="A2" s="61" t="s">
        <v>225</v>
      </c>
      <c r="B2" s="61" t="s">
        <v>2595</v>
      </c>
      <c r="C2" s="62">
        <v>1E-3</v>
      </c>
      <c r="D2" s="62">
        <f t="shared" ref="D2:D41" si="0">MIN(1,1-C2)</f>
        <v>0.999</v>
      </c>
      <c r="E2" s="63">
        <v>312358</v>
      </c>
      <c r="F2">
        <v>0</v>
      </c>
      <c r="H2" s="3" t="s">
        <v>228</v>
      </c>
      <c r="I2" s="1">
        <f>'County Climates'!L28</f>
        <v>0.45140543049506737</v>
      </c>
      <c r="J2" s="53">
        <f>'CBECS_Table C4'!B61</f>
        <v>1352</v>
      </c>
      <c r="K2" s="60">
        <f t="array" ref="K2">SUMPRODUCT(IF(A2:A56=H2,C2:C56),IF(A2:A56=H2,F2:F56))</f>
        <v>0.23800000000000002</v>
      </c>
      <c r="L2" s="51">
        <f>'CBECS_Table B10'!H26*10^3/'CBECS_Table B10'!B26</f>
        <v>17197.938144329895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5">
      <c r="A3" t="s">
        <v>226</v>
      </c>
      <c r="B3" t="s">
        <v>2595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6.1563024941687541E-2</v>
      </c>
      <c r="J3" s="53">
        <f>'CBECS_Table C4'!B63</f>
        <v>960</v>
      </c>
      <c r="K3" s="60">
        <f t="array" ref="K3">SUMPRODUCT(IF(A3:A57=H3,C3:C57),IF(A3:A57=H3,F3:F57))</f>
        <v>0.38200000000000006</v>
      </c>
      <c r="L3" s="52">
        <f>L2</f>
        <v>17197.938144329895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5">
      <c r="A4" t="s">
        <v>227</v>
      </c>
      <c r="B4" t="s">
        <v>2595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0.40566317524959933</v>
      </c>
      <c r="J4" s="53">
        <f>'CBECS_Table C4'!B64</f>
        <v>1185</v>
      </c>
      <c r="K4" s="60">
        <f t="array" ref="K4">SUMPRODUCT(IF(A4:A58=H4,C4:C58),IF(A4:A58=H4,F4:F58))</f>
        <v>0.35200000000000004</v>
      </c>
      <c r="L4" s="52">
        <f t="shared" ref="L4:L6" si="2">L3</f>
        <v>17197.938144329895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5">
      <c r="A5" t="s">
        <v>228</v>
      </c>
      <c r="B5" t="s">
        <v>2595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3.7672564038317376E-2</v>
      </c>
      <c r="J5" s="53">
        <f>'CBECS_Table C4'!B65</f>
        <v>1337</v>
      </c>
      <c r="K5" s="60">
        <f t="array" ref="K5">SUMPRODUCT(IF(A5:A59=H5,C5:C59),IF(A5:A59=H5,F5:F59))</f>
        <v>0.25700000000000001</v>
      </c>
      <c r="L5" s="52">
        <f t="shared" si="2"/>
        <v>17197.938144329895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5">
      <c r="A6" t="s">
        <v>229</v>
      </c>
      <c r="B6" t="s">
        <v>2595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4.3695805275328514E-2</v>
      </c>
      <c r="J6" s="53">
        <f>'CBECS_Table C4'!B61</f>
        <v>1352</v>
      </c>
      <c r="K6" s="60">
        <f t="array" ref="K6">SUMPRODUCT(IF(A6:A60=H6,C6:C60),IF(A6:A60=H6,F6:F60))</f>
        <v>0.224</v>
      </c>
      <c r="L6" s="52">
        <f t="shared" si="2"/>
        <v>17197.938144329895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45.75" thickBot="1" x14ac:dyDescent="0.3">
      <c r="A7" t="s">
        <v>225</v>
      </c>
      <c r="B7" s="31" t="s">
        <v>2596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45.75" thickBot="1" x14ac:dyDescent="0.3">
      <c r="A8" t="s">
        <v>226</v>
      </c>
      <c r="B8" s="31" t="s">
        <v>2596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67">
        <f>SUMPRODUCT(I2:I6,N2:N6)</f>
        <v>3.0659808434507579E-3</v>
      </c>
      <c r="L8" s="52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45" x14ac:dyDescent="0.25">
      <c r="A9" t="s">
        <v>227</v>
      </c>
      <c r="B9" s="31" t="s">
        <v>2596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69" t="s">
        <v>2727</v>
      </c>
      <c r="K9" s="68">
        <f>SUMPRODUCT(I2:I6,K2:K6)</f>
        <v>0.29321471501293078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45.75" thickBot="1" x14ac:dyDescent="0.3">
      <c r="A10" t="s">
        <v>228</v>
      </c>
      <c r="B10" s="31" t="s">
        <v>2596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64" t="s">
        <v>2726</v>
      </c>
      <c r="K10" s="10">
        <f>SUM('AEO22 Table 5'!C61:C62,'AEO22 Table 5'!C64)/SUM('AEO22 Table 5'!C61:C67)</f>
        <v>0.58710490571714258</v>
      </c>
    </row>
    <row r="11" spans="1:23" ht="45.75" thickBot="1" x14ac:dyDescent="0.3">
      <c r="A11" t="s">
        <v>229</v>
      </c>
      <c r="B11" s="31" t="s">
        <v>2596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2728</v>
      </c>
      <c r="K11" s="70">
        <f>K9/K10</f>
        <v>0.49942474020851868</v>
      </c>
    </row>
    <row r="12" spans="1:23" ht="30" x14ac:dyDescent="0.25">
      <c r="A12" t="s">
        <v>225</v>
      </c>
      <c r="B12" s="31" t="s">
        <v>2597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44"/>
    </row>
    <row r="13" spans="1:23" ht="30" x14ac:dyDescent="0.25">
      <c r="A13" t="s">
        <v>226</v>
      </c>
      <c r="B13" s="31" t="s">
        <v>2597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0" x14ac:dyDescent="0.25">
      <c r="A14" t="s">
        <v>227</v>
      </c>
      <c r="B14" s="31" t="s">
        <v>2597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0" x14ac:dyDescent="0.25">
      <c r="A15" t="s">
        <v>228</v>
      </c>
      <c r="B15" s="31" t="s">
        <v>2597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0" x14ac:dyDescent="0.25">
      <c r="A16" t="s">
        <v>229</v>
      </c>
      <c r="B16" s="31" t="s">
        <v>2597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5">
      <c r="A17" t="s">
        <v>225</v>
      </c>
      <c r="B17" t="s">
        <v>2598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5">
      <c r="A18" t="s">
        <v>226</v>
      </c>
      <c r="B18" t="s">
        <v>2598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5">
      <c r="A19" t="s">
        <v>227</v>
      </c>
      <c r="B19" t="s">
        <v>2598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5">
      <c r="A20" t="s">
        <v>228</v>
      </c>
      <c r="B20" t="s">
        <v>2598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5">
      <c r="A21" t="s">
        <v>229</v>
      </c>
      <c r="B21" t="s">
        <v>2598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5">
      <c r="A22" t="s">
        <v>225</v>
      </c>
      <c r="B22" t="s">
        <v>2599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5">
      <c r="A23" t="s">
        <v>226</v>
      </c>
      <c r="B23" t="s">
        <v>2599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5">
      <c r="A24" t="s">
        <v>227</v>
      </c>
      <c r="B24" t="s">
        <v>2599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5">
      <c r="A25" t="s">
        <v>228</v>
      </c>
      <c r="B25" t="s">
        <v>2599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5">
      <c r="A26" t="s">
        <v>229</v>
      </c>
      <c r="B26" t="s">
        <v>2599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5">
      <c r="A27" t="s">
        <v>225</v>
      </c>
      <c r="B27" t="s">
        <v>2600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5">
      <c r="A28" t="s">
        <v>226</v>
      </c>
      <c r="B28" t="s">
        <v>2600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5">
      <c r="A29" s="61" t="s">
        <v>227</v>
      </c>
      <c r="B29" s="61" t="s">
        <v>2600</v>
      </c>
      <c r="C29" s="62">
        <v>2E-3</v>
      </c>
      <c r="D29" s="62">
        <f t="shared" si="0"/>
        <v>0.998</v>
      </c>
      <c r="E29" s="63">
        <v>1920</v>
      </c>
      <c r="F29">
        <v>0</v>
      </c>
    </row>
    <row r="30" spans="1:23" x14ac:dyDescent="0.25">
      <c r="A30" s="61" t="s">
        <v>228</v>
      </c>
      <c r="B30" s="61" t="s">
        <v>2600</v>
      </c>
      <c r="C30" s="62">
        <v>1.0999999999999999E-2</v>
      </c>
      <c r="D30" s="62">
        <f t="shared" si="0"/>
        <v>0.98899999999999999</v>
      </c>
      <c r="E30" s="63">
        <v>1817</v>
      </c>
      <c r="F30">
        <v>0</v>
      </c>
    </row>
    <row r="31" spans="1:23" x14ac:dyDescent="0.25">
      <c r="A31" s="61" t="s">
        <v>229</v>
      </c>
      <c r="B31" s="61" t="s">
        <v>2600</v>
      </c>
      <c r="C31" s="62">
        <v>1E-3</v>
      </c>
      <c r="D31" s="62">
        <f t="shared" si="0"/>
        <v>0.999</v>
      </c>
      <c r="E31" s="63">
        <v>1810</v>
      </c>
      <c r="F31">
        <v>0</v>
      </c>
    </row>
    <row r="32" spans="1:23" x14ac:dyDescent="0.25">
      <c r="A32" s="61" t="s">
        <v>225</v>
      </c>
      <c r="B32" s="61" t="s">
        <v>2601</v>
      </c>
      <c r="C32" s="62">
        <v>8.9999999999999993E-3</v>
      </c>
      <c r="D32" s="62">
        <f t="shared" si="0"/>
        <v>0.99099999999999999</v>
      </c>
      <c r="E32" s="63">
        <v>37153</v>
      </c>
      <c r="F32">
        <v>0</v>
      </c>
    </row>
    <row r="33" spans="1:6" x14ac:dyDescent="0.25">
      <c r="A33" t="s">
        <v>226</v>
      </c>
      <c r="B33" t="s">
        <v>2601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5">
      <c r="A34" s="61" t="s">
        <v>227</v>
      </c>
      <c r="B34" s="61" t="s">
        <v>2601</v>
      </c>
      <c r="C34" s="62">
        <v>5.0000000000000001E-3</v>
      </c>
      <c r="D34" s="62">
        <f t="shared" si="0"/>
        <v>0.995</v>
      </c>
      <c r="E34" s="63">
        <v>42298</v>
      </c>
      <c r="F34">
        <v>0</v>
      </c>
    </row>
    <row r="35" spans="1:6" x14ac:dyDescent="0.25">
      <c r="A35" s="61" t="s">
        <v>228</v>
      </c>
      <c r="B35" s="61" t="s">
        <v>2601</v>
      </c>
      <c r="C35" s="62">
        <v>5.0000000000000001E-3</v>
      </c>
      <c r="D35" s="62">
        <f t="shared" si="0"/>
        <v>0.995</v>
      </c>
      <c r="E35" s="63">
        <v>46189</v>
      </c>
      <c r="F35">
        <v>0</v>
      </c>
    </row>
    <row r="36" spans="1:6" x14ac:dyDescent="0.25">
      <c r="A36" s="61" t="s">
        <v>229</v>
      </c>
      <c r="B36" s="61" t="s">
        <v>2601</v>
      </c>
      <c r="C36" s="62">
        <v>3.0000000000000001E-3</v>
      </c>
      <c r="D36" s="62">
        <f t="shared" si="0"/>
        <v>0.997</v>
      </c>
      <c r="E36" s="63">
        <v>42414</v>
      </c>
      <c r="F36">
        <v>0</v>
      </c>
    </row>
    <row r="37" spans="1:6" x14ac:dyDescent="0.25">
      <c r="A37" t="s">
        <v>225</v>
      </c>
      <c r="B37" t="s">
        <v>2602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5">
      <c r="A38" t="s">
        <v>226</v>
      </c>
      <c r="B38" t="s">
        <v>2602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5">
      <c r="A39" s="61" t="s">
        <v>227</v>
      </c>
      <c r="B39" s="61" t="s">
        <v>2602</v>
      </c>
      <c r="C39" s="62">
        <v>3.0000000000000001E-3</v>
      </c>
      <c r="D39" s="62">
        <f t="shared" si="0"/>
        <v>0.997</v>
      </c>
      <c r="E39" s="63">
        <v>28326</v>
      </c>
      <c r="F39">
        <v>0</v>
      </c>
    </row>
    <row r="40" spans="1:6" x14ac:dyDescent="0.25">
      <c r="A40" s="61" t="s">
        <v>228</v>
      </c>
      <c r="B40" s="61" t="s">
        <v>2602</v>
      </c>
      <c r="C40" s="62">
        <v>3.0000000000000001E-3</v>
      </c>
      <c r="D40" s="62">
        <f t="shared" si="0"/>
        <v>0.997</v>
      </c>
      <c r="E40" s="63">
        <v>30960</v>
      </c>
      <c r="F40">
        <v>0</v>
      </c>
    </row>
    <row r="41" spans="1:6" x14ac:dyDescent="0.25">
      <c r="A41" s="61" t="s">
        <v>229</v>
      </c>
      <c r="B41" s="61" t="s">
        <v>2602</v>
      </c>
      <c r="C41" s="62">
        <v>2E-3</v>
      </c>
      <c r="D41" s="62">
        <f t="shared" si="0"/>
        <v>0.998</v>
      </c>
      <c r="E41" s="63">
        <v>28416</v>
      </c>
      <c r="F41">
        <v>0</v>
      </c>
    </row>
    <row r="42" spans="1:6" x14ac:dyDescent="0.25">
      <c r="A42" t="s">
        <v>225</v>
      </c>
      <c r="B42" t="s">
        <v>2603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5">
      <c r="A43" t="s">
        <v>226</v>
      </c>
      <c r="B43" t="s">
        <v>2603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5">
      <c r="A44" s="61" t="s">
        <v>227</v>
      </c>
      <c r="B44" s="61" t="s">
        <v>2603</v>
      </c>
      <c r="C44" s="62">
        <v>4.0000000000000001E-3</v>
      </c>
      <c r="D44" s="62">
        <f t="shared" si="3"/>
        <v>0.996</v>
      </c>
      <c r="E44" s="63">
        <v>74909</v>
      </c>
      <c r="F44">
        <v>0</v>
      </c>
    </row>
    <row r="45" spans="1:6" x14ac:dyDescent="0.25">
      <c r="A45" s="61" t="s">
        <v>228</v>
      </c>
      <c r="B45" s="61" t="s">
        <v>2603</v>
      </c>
      <c r="C45" s="62">
        <v>5.0000000000000001E-3</v>
      </c>
      <c r="D45" s="62">
        <f t="shared" si="3"/>
        <v>0.995</v>
      </c>
      <c r="E45" s="63">
        <v>83928</v>
      </c>
      <c r="F45">
        <v>0</v>
      </c>
    </row>
    <row r="46" spans="1:6" x14ac:dyDescent="0.25">
      <c r="A46" s="61" t="s">
        <v>229</v>
      </c>
      <c r="B46" s="61" t="s">
        <v>2603</v>
      </c>
      <c r="C46" s="62">
        <v>3.0000000000000001E-3</v>
      </c>
      <c r="D46" s="62">
        <f t="shared" si="3"/>
        <v>0.997</v>
      </c>
      <c r="E46" s="63">
        <v>75994</v>
      </c>
      <c r="F46">
        <v>0</v>
      </c>
    </row>
    <row r="47" spans="1:6" x14ac:dyDescent="0.25">
      <c r="A47" t="s">
        <v>225</v>
      </c>
      <c r="B47" t="s">
        <v>2604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5">
      <c r="A48" t="s">
        <v>226</v>
      </c>
      <c r="B48" t="s">
        <v>2604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5">
      <c r="A49" s="61" t="s">
        <v>227</v>
      </c>
      <c r="B49" s="61" t="s">
        <v>2604</v>
      </c>
      <c r="C49" s="62">
        <v>4.0000000000000001E-3</v>
      </c>
      <c r="D49" s="62">
        <f t="shared" si="3"/>
        <v>0.996</v>
      </c>
      <c r="E49" s="63">
        <v>55399</v>
      </c>
      <c r="F49">
        <v>0</v>
      </c>
    </row>
    <row r="50" spans="1:6" x14ac:dyDescent="0.25">
      <c r="A50" s="61" t="s">
        <v>228</v>
      </c>
      <c r="B50" s="61" t="s">
        <v>2604</v>
      </c>
      <c r="C50" s="62">
        <v>6.0000000000000001E-3</v>
      </c>
      <c r="D50" s="62">
        <f t="shared" si="3"/>
        <v>0.99399999999999999</v>
      </c>
      <c r="E50" s="63">
        <v>58155</v>
      </c>
      <c r="F50">
        <v>0</v>
      </c>
    </row>
    <row r="51" spans="1:6" x14ac:dyDescent="0.25">
      <c r="A51" s="61" t="s">
        <v>229</v>
      </c>
      <c r="B51" s="61" t="s">
        <v>2604</v>
      </c>
      <c r="C51" s="62">
        <v>3.0000000000000001E-3</v>
      </c>
      <c r="D51" s="62">
        <f t="shared" si="3"/>
        <v>0.997</v>
      </c>
      <c r="E51" s="63">
        <v>54585</v>
      </c>
      <c r="F51">
        <v>0</v>
      </c>
    </row>
    <row r="52" spans="1:6" x14ac:dyDescent="0.25">
      <c r="A52" s="61" t="s">
        <v>225</v>
      </c>
      <c r="B52" s="61" t="s">
        <v>2605</v>
      </c>
      <c r="C52" s="62">
        <v>2E-3</v>
      </c>
      <c r="D52" s="62">
        <f t="shared" si="3"/>
        <v>0.998</v>
      </c>
      <c r="E52" s="63">
        <v>33440</v>
      </c>
      <c r="F52">
        <v>0</v>
      </c>
    </row>
    <row r="53" spans="1:6" x14ac:dyDescent="0.25">
      <c r="A53" s="61" t="s">
        <v>226</v>
      </c>
      <c r="B53" s="61" t="s">
        <v>2605</v>
      </c>
      <c r="C53" s="62">
        <v>3.0000000000000001E-3</v>
      </c>
      <c r="D53" s="62">
        <f t="shared" si="3"/>
        <v>0.997</v>
      </c>
      <c r="E53" s="63">
        <v>46801</v>
      </c>
      <c r="F53">
        <v>0</v>
      </c>
    </row>
    <row r="54" spans="1:6" x14ac:dyDescent="0.25">
      <c r="A54" t="s">
        <v>227</v>
      </c>
      <c r="B54" t="s">
        <v>2605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5">
      <c r="A55" t="s">
        <v>228</v>
      </c>
      <c r="B55" t="s">
        <v>2605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5">
      <c r="A56" t="s">
        <v>229</v>
      </c>
      <c r="B56" t="s">
        <v>2605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topLeftCell="D1" workbookViewId="0">
      <selection activeCell="P19" sqref="P19"/>
    </sheetView>
  </sheetViews>
  <sheetFormatPr defaultRowHeight="15" x14ac:dyDescent="0.2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 x14ac:dyDescent="0.25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2556</v>
      </c>
      <c r="K1" s="15" t="s">
        <v>2557</v>
      </c>
      <c r="L1" s="15" t="s">
        <v>235</v>
      </c>
    </row>
    <row r="2" spans="1:21" x14ac:dyDescent="0.25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5359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2558</v>
      </c>
    </row>
    <row r="3" spans="1:21" x14ac:dyDescent="0.25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 s="146">
        <f>INDEX('CBECS_Table B5'!$C$6:$K$6,1,MATCH('County Climates'!E3,'CBECS_Table B5'!$C$1:$K$1,0))</f>
        <v>5359</v>
      </c>
      <c r="K3" s="3" t="s">
        <v>2270</v>
      </c>
      <c r="L3" s="42">
        <v>0.76659038901601828</v>
      </c>
      <c r="M3" s="42">
        <v>0</v>
      </c>
      <c r="N3" s="42">
        <v>0</v>
      </c>
      <c r="O3" s="42">
        <v>0</v>
      </c>
      <c r="P3" s="42">
        <v>0</v>
      </c>
      <c r="Q3" s="42">
        <v>0.17620137299771166</v>
      </c>
      <c r="R3" s="42">
        <v>0</v>
      </c>
      <c r="S3" s="42">
        <v>5.7208237986270026E-2</v>
      </c>
      <c r="U3">
        <f>INDEX('CBECS_Table B5'!$C$6:$K$6,1,MATCH('County Climates'!K3,'CBECS_Table B5'!$C$1:$K$1,0))</f>
        <v>17642</v>
      </c>
    </row>
    <row r="4" spans="1:21" x14ac:dyDescent="0.25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 s="146">
        <f>INDEX('CBECS_Table B5'!$C$6:$K$6,1,MATCH('County Climates'!E4,'CBECS_Table B5'!$C$1:$K$1,0))</f>
        <v>5359</v>
      </c>
      <c r="K4" s="3" t="s">
        <v>2279</v>
      </c>
      <c r="L4" s="42">
        <v>0</v>
      </c>
      <c r="M4" s="42">
        <v>0</v>
      </c>
      <c r="N4" s="42">
        <v>0.15109890109890109</v>
      </c>
      <c r="O4" s="42">
        <v>0</v>
      </c>
      <c r="P4" s="42">
        <v>0</v>
      </c>
      <c r="Q4" s="42">
        <v>0.84890109890109888</v>
      </c>
      <c r="R4" s="42">
        <v>0</v>
      </c>
      <c r="S4" s="42">
        <v>0</v>
      </c>
      <c r="U4" s="145">
        <f>INDEX('CBECS_Table B5'!$C$6:$K$6,1,MATCH('County Climates'!K4,'CBECS_Table B5'!$C$1:$K$1,0))</f>
        <v>5359</v>
      </c>
    </row>
    <row r="5" spans="1:21" x14ac:dyDescent="0.25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 s="146">
        <f>INDEX('CBECS_Table B5'!$C$6:$K$6,1,MATCH('County Climates'!E5,'CBECS_Table B5'!$C$1:$K$1,0))</f>
        <v>5359</v>
      </c>
      <c r="K5" s="3" t="s">
        <v>2266</v>
      </c>
      <c r="L5" s="42">
        <v>0.82</v>
      </c>
      <c r="M5" s="42">
        <v>0</v>
      </c>
      <c r="N5" s="42">
        <v>0</v>
      </c>
      <c r="O5" s="42">
        <v>0</v>
      </c>
      <c r="P5" s="42">
        <v>0</v>
      </c>
      <c r="Q5" s="42">
        <v>0.18</v>
      </c>
      <c r="R5" s="42">
        <v>0</v>
      </c>
      <c r="S5" s="42">
        <v>0</v>
      </c>
      <c r="U5" s="145">
        <f>INDEX('CBECS_Table B5'!$C$6:$K$6,1,MATCH('County Climates'!K5,'CBECS_Table B5'!$C$1:$K$1,0))</f>
        <v>12272</v>
      </c>
    </row>
    <row r="6" spans="1:21" x14ac:dyDescent="0.25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 s="146">
        <f>INDEX('CBECS_Table B5'!$C$6:$K$6,1,MATCH('County Climates'!E6,'CBECS_Table B5'!$C$1:$K$1,0))</f>
        <v>5359</v>
      </c>
      <c r="K6" s="3" t="s">
        <v>2284</v>
      </c>
      <c r="L6" s="42">
        <v>0.81494661921708189</v>
      </c>
      <c r="M6" s="42">
        <v>6.7615658362989328E-2</v>
      </c>
      <c r="N6" s="42">
        <v>0</v>
      </c>
      <c r="O6" s="42">
        <v>0</v>
      </c>
      <c r="P6" s="42">
        <v>6.0498220640569395E-2</v>
      </c>
      <c r="Q6" s="42">
        <v>0</v>
      </c>
      <c r="R6" s="42">
        <v>0</v>
      </c>
      <c r="S6" s="42">
        <v>5.6939501779359428E-2</v>
      </c>
      <c r="U6" s="145">
        <f>INDEX('CBECS_Table B5'!$C$6:$K$6,1,MATCH('County Climates'!K6,'CBECS_Table B5'!$C$1:$K$1,0))</f>
        <v>7761</v>
      </c>
    </row>
    <row r="7" spans="1:21" x14ac:dyDescent="0.25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 s="146">
        <f>INDEX('CBECS_Table B5'!$C$6:$K$6,1,MATCH('County Climates'!E7,'CBECS_Table B5'!$C$1:$K$1,0))</f>
        <v>5359</v>
      </c>
      <c r="K7" s="3" t="s">
        <v>2261</v>
      </c>
      <c r="L7" s="42">
        <v>0.9850746268656716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1.4925373134328358E-2</v>
      </c>
      <c r="U7" s="145">
        <f>INDEX('CBECS_Table B5'!$C$6:$K$6,1,MATCH('County Climates'!K7,'CBECS_Table B5'!$C$1:$K$1,0))</f>
        <v>3748</v>
      </c>
    </row>
    <row r="8" spans="1:21" x14ac:dyDescent="0.25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 s="146">
        <f>INDEX('CBECS_Table B5'!$C$6:$K$6,1,MATCH('County Climates'!E8,'CBECS_Table B5'!$C$1:$K$1,0))</f>
        <v>5359</v>
      </c>
      <c r="K8" s="3" t="s">
        <v>2286</v>
      </c>
      <c r="L8" s="42">
        <v>0.29878048780487804</v>
      </c>
      <c r="M8" s="42">
        <v>0.15853658536585366</v>
      </c>
      <c r="N8" s="42">
        <v>3.048780487804878E-2</v>
      </c>
      <c r="O8" s="42">
        <v>0.3048780487804878</v>
      </c>
      <c r="P8" s="42">
        <v>4.878048780487805E-2</v>
      </c>
      <c r="Q8" s="42">
        <v>0</v>
      </c>
      <c r="R8" s="42">
        <v>5.4878048780487805E-2</v>
      </c>
      <c r="S8" s="42">
        <v>0.10365853658536585</v>
      </c>
      <c r="U8" s="145">
        <f>INDEX('CBECS_Table B5'!$C$6:$K$6,1,MATCH('County Climates'!K8,'CBECS_Table B5'!$C$1:$K$1,0))</f>
        <v>11956</v>
      </c>
    </row>
    <row r="9" spans="1:21" x14ac:dyDescent="0.25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 s="146">
        <f>INDEX('CBECS_Table B5'!$C$6:$K$6,1,MATCH('County Climates'!E9,'CBECS_Table B5'!$C$1:$K$1,0))</f>
        <v>5359</v>
      </c>
      <c r="K9" s="3" t="s">
        <v>2275</v>
      </c>
      <c r="L9" s="42">
        <v>5.9422750424448216E-2</v>
      </c>
      <c r="M9" s="42">
        <v>0</v>
      </c>
      <c r="N9" s="42">
        <v>0.27504244482173174</v>
      </c>
      <c r="O9" s="42">
        <v>0</v>
      </c>
      <c r="P9" s="42">
        <v>0</v>
      </c>
      <c r="Q9" s="42">
        <v>0.66553480475381999</v>
      </c>
      <c r="R9" s="42">
        <v>0</v>
      </c>
      <c r="S9" s="42">
        <v>0</v>
      </c>
      <c r="U9" s="145">
        <f>INDEX('CBECS_Table B5'!$C$6:$K$6,1,MATCH('County Climates'!K9,'CBECS_Table B5'!$C$1:$K$1,0))</f>
        <v>17961</v>
      </c>
    </row>
    <row r="10" spans="1:21" x14ac:dyDescent="0.25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 s="146">
        <f>INDEX('CBECS_Table B5'!$C$6:$K$6,1,MATCH('County Climates'!E10,'CBECS_Table B5'!$C$1:$K$1,0))</f>
        <v>5359</v>
      </c>
      <c r="K10" s="3" t="s">
        <v>2272</v>
      </c>
      <c r="L10" s="42">
        <v>0.63915857605177995</v>
      </c>
      <c r="M10" s="42">
        <v>0</v>
      </c>
      <c r="N10" s="42">
        <v>0</v>
      </c>
      <c r="O10" s="42">
        <v>0</v>
      </c>
      <c r="P10" s="42">
        <v>0</v>
      </c>
      <c r="Q10" s="42">
        <v>0.26375404530744334</v>
      </c>
      <c r="R10" s="42">
        <v>0</v>
      </c>
      <c r="S10" s="42">
        <v>9.7087378640776698E-2</v>
      </c>
      <c r="U10" s="145">
        <f>INDEX('CBECS_Table B5'!$C$6:$K$6,1,MATCH('County Climates'!K10,'CBECS_Table B5'!$C$1:$K$1,0))</f>
        <v>8501</v>
      </c>
    </row>
    <row r="11" spans="1:21" x14ac:dyDescent="0.25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 s="146">
        <f>INDEX('CBECS_Table B5'!$C$6:$K$6,1,MATCH('County Climates'!E11,'CBECS_Table B5'!$C$1:$K$1,0))</f>
        <v>5359</v>
      </c>
      <c r="K11" s="3" t="s">
        <v>2281</v>
      </c>
      <c r="L11" s="42">
        <v>0</v>
      </c>
      <c r="M11" s="42">
        <v>0.14893617021276595</v>
      </c>
      <c r="N11" s="42">
        <v>0.44468085106382976</v>
      </c>
      <c r="O11" s="42">
        <v>0</v>
      </c>
      <c r="P11" s="42">
        <v>6.5957446808510636E-2</v>
      </c>
      <c r="Q11" s="42">
        <v>0.34042553191489361</v>
      </c>
      <c r="R11" s="42">
        <v>0</v>
      </c>
      <c r="S11" s="42">
        <v>0</v>
      </c>
      <c r="U11" s="145">
        <f>INDEX('CBECS_Table B5'!$C$6:$K$6,1,MATCH('County Climates'!K11,'CBECS_Table B5'!$C$1:$K$1,0))</f>
        <v>11558</v>
      </c>
    </row>
    <row r="12" spans="1:21" x14ac:dyDescent="0.25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 s="146">
        <f>INDEX('CBECS_Table B5'!$C$6:$K$6,1,MATCH('County Climates'!E12,'CBECS_Table B5'!$C$1:$K$1,0))</f>
        <v>5359</v>
      </c>
    </row>
    <row r="13" spans="1:21" x14ac:dyDescent="0.25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 s="146">
        <f>INDEX('CBECS_Table B5'!$C$6:$K$6,1,MATCH('County Climates'!E13,'CBECS_Table B5'!$C$1:$K$1,0))</f>
        <v>5359</v>
      </c>
    </row>
    <row r="14" spans="1:21" x14ac:dyDescent="0.25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 s="146">
        <f>INDEX('CBECS_Table B5'!$C$6:$K$6,1,MATCH('County Climates'!E14,'CBECS_Table B5'!$C$1:$K$1,0))</f>
        <v>5359</v>
      </c>
      <c r="K14" s="200" t="s">
        <v>2255</v>
      </c>
      <c r="L14" s="199" t="s">
        <v>2558</v>
      </c>
      <c r="M14" s="199"/>
      <c r="N14" s="199"/>
      <c r="O14" s="199"/>
      <c r="P14" s="199"/>
      <c r="Q14" s="199"/>
      <c r="R14" s="199"/>
      <c r="S14" s="199"/>
    </row>
    <row r="15" spans="1:21" x14ac:dyDescent="0.25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 s="146">
        <f>INDEX('CBECS_Table B5'!$C$6:$K$6,1,MATCH('County Climates'!E15,'CBECS_Table B5'!$C$1:$K$1,0))</f>
        <v>5359</v>
      </c>
      <c r="K15" s="20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5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 s="146">
        <f>INDEX('CBECS_Table B5'!$C$6:$K$6,1,MATCH('County Climates'!E16,'CBECS_Table B5'!$C$1:$K$1,0))</f>
        <v>5359</v>
      </c>
      <c r="K16" t="s">
        <v>2270</v>
      </c>
      <c r="L16" s="43">
        <f>L3*$U3*10^6</f>
        <v>13524187643.020594</v>
      </c>
      <c r="M16" s="43">
        <f t="shared" ref="M16:S16" si="0">M3*$U3*10^6</f>
        <v>0</v>
      </c>
      <c r="N16" s="43">
        <f t="shared" si="0"/>
        <v>0</v>
      </c>
      <c r="O16" s="43">
        <f t="shared" si="0"/>
        <v>0</v>
      </c>
      <c r="P16" s="43">
        <f t="shared" si="0"/>
        <v>0</v>
      </c>
      <c r="Q16" s="43">
        <f t="shared" si="0"/>
        <v>3108544622.4256287</v>
      </c>
      <c r="R16" s="43">
        <f t="shared" si="0"/>
        <v>0</v>
      </c>
      <c r="S16" s="43">
        <f t="shared" si="0"/>
        <v>1009267734.5537758</v>
      </c>
      <c r="U16" s="145"/>
    </row>
    <row r="17" spans="1:19" x14ac:dyDescent="0.25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 s="146">
        <f>INDEX('CBECS_Table B5'!$C$6:$K$6,1,MATCH('County Climates'!E17,'CBECS_Table B5'!$C$1:$K$1,0))</f>
        <v>5359</v>
      </c>
      <c r="K17" t="s">
        <v>2279</v>
      </c>
      <c r="L17" s="43">
        <f t="shared" ref="L17:S17" si="1">L4*$U4*10^6</f>
        <v>0</v>
      </c>
      <c r="M17" s="43">
        <f t="shared" si="1"/>
        <v>0</v>
      </c>
      <c r="N17" s="43">
        <f t="shared" si="1"/>
        <v>809739010.98901093</v>
      </c>
      <c r="O17" s="43">
        <f t="shared" si="1"/>
        <v>0</v>
      </c>
      <c r="P17" s="43">
        <f t="shared" si="1"/>
        <v>0</v>
      </c>
      <c r="Q17" s="43">
        <f t="shared" si="1"/>
        <v>4549260989.0109892</v>
      </c>
      <c r="R17" s="43">
        <f t="shared" si="1"/>
        <v>0</v>
      </c>
      <c r="S17" s="43">
        <f t="shared" si="1"/>
        <v>0</v>
      </c>
    </row>
    <row r="18" spans="1:19" x14ac:dyDescent="0.25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 s="146">
        <f>INDEX('CBECS_Table B5'!$C$6:$K$6,1,MATCH('County Climates'!E18,'CBECS_Table B5'!$C$1:$K$1,0))</f>
        <v>5359</v>
      </c>
      <c r="K18" t="s">
        <v>2266</v>
      </c>
      <c r="L18" s="43">
        <f t="shared" ref="L18:S18" si="2">L5*$U5*10^6</f>
        <v>10063040000</v>
      </c>
      <c r="M18" s="43">
        <f t="shared" si="2"/>
        <v>0</v>
      </c>
      <c r="N18" s="43">
        <f t="shared" si="2"/>
        <v>0</v>
      </c>
      <c r="O18" s="43">
        <f t="shared" si="2"/>
        <v>0</v>
      </c>
      <c r="P18" s="43">
        <f t="shared" si="2"/>
        <v>0</v>
      </c>
      <c r="Q18" s="43">
        <f t="shared" si="2"/>
        <v>2208960000</v>
      </c>
      <c r="R18" s="43">
        <f t="shared" si="2"/>
        <v>0</v>
      </c>
      <c r="S18" s="43">
        <f t="shared" si="2"/>
        <v>0</v>
      </c>
    </row>
    <row r="19" spans="1:19" x14ac:dyDescent="0.25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 s="146">
        <f>INDEX('CBECS_Table B5'!$C$6:$K$6,1,MATCH('County Climates'!E19,'CBECS_Table B5'!$C$1:$K$1,0))</f>
        <v>5359</v>
      </c>
      <c r="K19" t="s">
        <v>2284</v>
      </c>
      <c r="L19" s="43">
        <f t="shared" ref="L19:S19" si="3">L6*$U6*10^6</f>
        <v>6324800711.7437725</v>
      </c>
      <c r="M19" s="43">
        <f t="shared" si="3"/>
        <v>524765124.55516011</v>
      </c>
      <c r="N19" s="43">
        <f t="shared" si="3"/>
        <v>0</v>
      </c>
      <c r="O19" s="43">
        <f t="shared" si="3"/>
        <v>0</v>
      </c>
      <c r="P19" s="43">
        <f t="shared" si="3"/>
        <v>469526690.39145905</v>
      </c>
      <c r="Q19" s="43">
        <f t="shared" si="3"/>
        <v>0</v>
      </c>
      <c r="R19" s="43">
        <f t="shared" si="3"/>
        <v>0</v>
      </c>
      <c r="S19" s="43">
        <f t="shared" si="3"/>
        <v>441907473.30960852</v>
      </c>
    </row>
    <row r="20" spans="1:19" x14ac:dyDescent="0.25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 s="146">
        <f>INDEX('CBECS_Table B5'!$C$6:$K$6,1,MATCH('County Climates'!E20,'CBECS_Table B5'!$C$1:$K$1,0))</f>
        <v>5359</v>
      </c>
      <c r="K20" t="s">
        <v>2261</v>
      </c>
      <c r="L20" s="43">
        <f t="shared" ref="L20:S20" si="4">L7*$U7*10^6</f>
        <v>3692059701.492537</v>
      </c>
      <c r="M20" s="43">
        <f t="shared" si="4"/>
        <v>0</v>
      </c>
      <c r="N20" s="43">
        <f t="shared" si="4"/>
        <v>0</v>
      </c>
      <c r="O20" s="43">
        <f t="shared" si="4"/>
        <v>0</v>
      </c>
      <c r="P20" s="43">
        <f t="shared" si="4"/>
        <v>0</v>
      </c>
      <c r="Q20" s="43">
        <f t="shared" si="4"/>
        <v>0</v>
      </c>
      <c r="R20" s="43">
        <f t="shared" si="4"/>
        <v>0</v>
      </c>
      <c r="S20" s="43">
        <f t="shared" si="4"/>
        <v>55940298.507462688</v>
      </c>
    </row>
    <row r="21" spans="1:19" x14ac:dyDescent="0.25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 s="146">
        <f>INDEX('CBECS_Table B5'!$C$6:$K$6,1,MATCH('County Climates'!E21,'CBECS_Table B5'!$C$1:$K$1,0))</f>
        <v>5359</v>
      </c>
      <c r="K21" t="s">
        <v>2286</v>
      </c>
      <c r="L21" s="43">
        <f t="shared" ref="L21:S21" si="5">L8*$U8*10^6</f>
        <v>3572219512.1951218</v>
      </c>
      <c r="M21" s="43">
        <f t="shared" si="5"/>
        <v>1895463414.6341465</v>
      </c>
      <c r="N21" s="43">
        <f t="shared" si="5"/>
        <v>364512195.12195122</v>
      </c>
      <c r="O21" s="43">
        <f t="shared" si="5"/>
        <v>3645121951.219512</v>
      </c>
      <c r="P21" s="43">
        <f t="shared" si="5"/>
        <v>583219512.195122</v>
      </c>
      <c r="Q21" s="43">
        <f t="shared" si="5"/>
        <v>0</v>
      </c>
      <c r="R21" s="43">
        <f t="shared" si="5"/>
        <v>656121951.21951222</v>
      </c>
      <c r="S21" s="43">
        <f t="shared" si="5"/>
        <v>1239341463.414634</v>
      </c>
    </row>
    <row r="22" spans="1:19" x14ac:dyDescent="0.25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 s="146">
        <f>INDEX('CBECS_Table B5'!$C$6:$K$6,1,MATCH('County Climates'!E22,'CBECS_Table B5'!$C$1:$K$1,0))</f>
        <v>5359</v>
      </c>
      <c r="K22" t="s">
        <v>2275</v>
      </c>
      <c r="L22" s="43">
        <f t="shared" ref="L22:S22" si="6">L9*$U9*10^6</f>
        <v>1067292020.3735143</v>
      </c>
      <c r="M22" s="43">
        <f t="shared" si="6"/>
        <v>0</v>
      </c>
      <c r="N22" s="43">
        <f t="shared" si="6"/>
        <v>4940037351.4431238</v>
      </c>
      <c r="O22" s="43">
        <f t="shared" si="6"/>
        <v>0</v>
      </c>
      <c r="P22" s="43">
        <f t="shared" si="6"/>
        <v>0</v>
      </c>
      <c r="Q22" s="43">
        <f t="shared" si="6"/>
        <v>11953670628.183361</v>
      </c>
      <c r="R22" s="43">
        <f t="shared" si="6"/>
        <v>0</v>
      </c>
      <c r="S22" s="43">
        <f t="shared" si="6"/>
        <v>0</v>
      </c>
    </row>
    <row r="23" spans="1:19" x14ac:dyDescent="0.25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 s="146">
        <f>INDEX('CBECS_Table B5'!$C$6:$K$6,1,MATCH('County Climates'!E23,'CBECS_Table B5'!$C$1:$K$1,0))</f>
        <v>5359</v>
      </c>
      <c r="K23" t="s">
        <v>2272</v>
      </c>
      <c r="L23" s="43">
        <f t="shared" ref="L23:S23" si="7">L10*$U10*10^6</f>
        <v>5433487055.016181</v>
      </c>
      <c r="M23" s="43">
        <f t="shared" si="7"/>
        <v>0</v>
      </c>
      <c r="N23" s="43">
        <f t="shared" si="7"/>
        <v>0</v>
      </c>
      <c r="O23" s="43">
        <f t="shared" si="7"/>
        <v>0</v>
      </c>
      <c r="P23" s="43">
        <f t="shared" si="7"/>
        <v>0</v>
      </c>
      <c r="Q23" s="43">
        <f t="shared" si="7"/>
        <v>2242173139.158576</v>
      </c>
      <c r="R23" s="43">
        <f t="shared" si="7"/>
        <v>0</v>
      </c>
      <c r="S23" s="43">
        <f t="shared" si="7"/>
        <v>825339805.82524276</v>
      </c>
    </row>
    <row r="24" spans="1:19" x14ac:dyDescent="0.25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 s="146">
        <f>INDEX('CBECS_Table B5'!$C$6:$K$6,1,MATCH('County Climates'!E24,'CBECS_Table B5'!$C$1:$K$1,0))</f>
        <v>5359</v>
      </c>
      <c r="K24" t="s">
        <v>2281</v>
      </c>
      <c r="L24" s="43">
        <f t="shared" ref="L24:S24" si="8">L11*$U11*10^6</f>
        <v>0</v>
      </c>
      <c r="M24" s="43">
        <f t="shared" si="8"/>
        <v>1721404255.3191488</v>
      </c>
      <c r="N24" s="43">
        <f t="shared" si="8"/>
        <v>5139621276.5957441</v>
      </c>
      <c r="O24" s="43">
        <f t="shared" si="8"/>
        <v>0</v>
      </c>
      <c r="P24" s="43">
        <f t="shared" si="8"/>
        <v>762336170.21276593</v>
      </c>
      <c r="Q24" s="43">
        <f t="shared" si="8"/>
        <v>3934638297.8723407</v>
      </c>
      <c r="R24" s="43">
        <f t="shared" si="8"/>
        <v>0</v>
      </c>
      <c r="S24" s="43">
        <f t="shared" si="8"/>
        <v>0</v>
      </c>
    </row>
    <row r="25" spans="1:19" x14ac:dyDescent="0.25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 s="146">
        <f>INDEX('CBECS_Table B5'!$C$6:$K$6,1,MATCH('County Climates'!E25,'CBECS_Table B5'!$C$1:$K$1,0))</f>
        <v>5359</v>
      </c>
      <c r="K25" t="s">
        <v>2560</v>
      </c>
      <c r="L25" s="43">
        <f>SUM(L16:L24)</f>
        <v>43677086643.841721</v>
      </c>
      <c r="M25" s="43">
        <f t="shared" ref="M25:S25" si="9">SUM(M16:M24)</f>
        <v>4141632794.5084553</v>
      </c>
      <c r="N25" s="43">
        <f t="shared" si="9"/>
        <v>11253909834.14983</v>
      </c>
      <c r="O25" s="43">
        <f t="shared" si="9"/>
        <v>3645121951.219512</v>
      </c>
      <c r="P25" s="43">
        <f t="shared" si="9"/>
        <v>1815082372.7993469</v>
      </c>
      <c r="Q25" s="43">
        <f t="shared" si="9"/>
        <v>27997247676.650898</v>
      </c>
      <c r="R25" s="43">
        <f t="shared" si="9"/>
        <v>656121951.21951222</v>
      </c>
      <c r="S25" s="43">
        <f t="shared" si="9"/>
        <v>3571796775.6107235</v>
      </c>
    </row>
    <row r="26" spans="1:19" x14ac:dyDescent="0.25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 s="146">
        <f>INDEX('CBECS_Table B5'!$C$6:$K$6,1,MATCH('County Climates'!E26,'CBECS_Table B5'!$C$1:$K$1,0))</f>
        <v>5359</v>
      </c>
    </row>
    <row r="27" spans="1:19" x14ac:dyDescent="0.25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 s="146">
        <f>INDEX('CBECS_Table B5'!$C$6:$K$6,1,MATCH('County Climates'!E27,'CBECS_Table B5'!$C$1:$K$1,0))</f>
        <v>5359</v>
      </c>
      <c r="L27" t="s">
        <v>2559</v>
      </c>
    </row>
    <row r="28" spans="1:19" x14ac:dyDescent="0.25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 s="146">
        <f>INDEX('CBECS_Table B5'!$C$6:$K$6,1,MATCH('County Climates'!E28,'CBECS_Table B5'!$C$1:$K$1,0))</f>
        <v>5359</v>
      </c>
      <c r="K28" t="s">
        <v>228</v>
      </c>
      <c r="L28" s="10">
        <f>SUMIF($L$15:$S$15,K28,$L$25:$S$25)/SUM($L$25:$S$25)</f>
        <v>0.45140543049506737</v>
      </c>
    </row>
    <row r="29" spans="1:19" x14ac:dyDescent="0.25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 s="146">
        <f>INDEX('CBECS_Table B5'!$C$6:$K$6,1,MATCH('County Climates'!E29,'CBECS_Table B5'!$C$1:$K$1,0))</f>
        <v>5359</v>
      </c>
      <c r="K29" t="s">
        <v>359</v>
      </c>
      <c r="L29" s="10">
        <f t="shared" ref="L29:L35" si="10">SUMIF($L$15:$S$15,K29,$L$25:$S$25)/SUM($L$25:$S$25)</f>
        <v>4.2804034751735838E-2</v>
      </c>
    </row>
    <row r="30" spans="1:19" x14ac:dyDescent="0.25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 s="146">
        <f>INDEX('CBECS_Table B5'!$C$6:$K$6,1,MATCH('County Climates'!E30,'CBECS_Table B5'!$C$1:$K$1,0))</f>
        <v>5359</v>
      </c>
      <c r="K30" t="s">
        <v>243</v>
      </c>
      <c r="L30" s="10">
        <f t="shared" si="10"/>
        <v>0.11630986413681382</v>
      </c>
    </row>
    <row r="31" spans="1:19" x14ac:dyDescent="0.25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 s="146">
        <f>INDEX('CBECS_Table B5'!$C$6:$K$6,1,MATCH('County Climates'!E31,'CBECS_Table B5'!$C$1:$K$1,0))</f>
        <v>5359</v>
      </c>
      <c r="K31" t="s">
        <v>227</v>
      </c>
      <c r="L31" s="10">
        <f t="shared" si="10"/>
        <v>3.7672564038317376E-2</v>
      </c>
    </row>
    <row r="32" spans="1:19" x14ac:dyDescent="0.25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 s="146">
        <f>INDEX('CBECS_Table B5'!$C$6:$K$6,1,MATCH('County Climates'!E32,'CBECS_Table B5'!$C$1:$K$1,0))</f>
        <v>5359</v>
      </c>
      <c r="K32" t="s">
        <v>357</v>
      </c>
      <c r="L32" s="10">
        <f t="shared" si="10"/>
        <v>1.8758990189951707E-2</v>
      </c>
    </row>
    <row r="33" spans="1:12" x14ac:dyDescent="0.25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 s="146">
        <f>INDEX('CBECS_Table B5'!$C$6:$K$6,1,MATCH('County Climates'!E33,'CBECS_Table B5'!$C$1:$K$1,0))</f>
        <v>5359</v>
      </c>
      <c r="K33" t="s">
        <v>247</v>
      </c>
      <c r="L33" s="10">
        <f t="shared" si="10"/>
        <v>0.28935331111278551</v>
      </c>
    </row>
    <row r="34" spans="1:12" x14ac:dyDescent="0.25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 s="146">
        <f>INDEX('CBECS_Table B5'!$C$6:$K$6,1,MATCH('County Climates'!E34,'CBECS_Table B5'!$C$1:$K$1,0))</f>
        <v>5359</v>
      </c>
      <c r="K34" t="s">
        <v>1386</v>
      </c>
      <c r="L34" s="10">
        <f t="shared" si="10"/>
        <v>6.781061526897128E-3</v>
      </c>
    </row>
    <row r="35" spans="1:12" x14ac:dyDescent="0.25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 s="146">
        <f>INDEX('CBECS_Table B5'!$C$6:$K$6,1,MATCH('County Climates'!E35,'CBECS_Table B5'!$C$1:$K$1,0))</f>
        <v>5359</v>
      </c>
      <c r="K35" t="s">
        <v>229</v>
      </c>
      <c r="L35" s="10">
        <f t="shared" si="10"/>
        <v>3.6914743748431386E-2</v>
      </c>
    </row>
    <row r="36" spans="1:12" x14ac:dyDescent="0.25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 s="146">
        <f>INDEX('CBECS_Table B5'!$C$6:$K$6,1,MATCH('County Climates'!E36,'CBECS_Table B5'!$C$1:$K$1,0))</f>
        <v>5359</v>
      </c>
    </row>
    <row r="37" spans="1:12" x14ac:dyDescent="0.25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 s="146">
        <f>INDEX('CBECS_Table B5'!$C$6:$K$6,1,MATCH('County Climates'!E37,'CBECS_Table B5'!$C$1:$K$1,0))</f>
        <v>5359</v>
      </c>
    </row>
    <row r="38" spans="1:12" x14ac:dyDescent="0.25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 s="146">
        <f>INDEX('CBECS_Table B5'!$C$6:$K$6,1,MATCH('County Climates'!E38,'CBECS_Table B5'!$C$1:$K$1,0))</f>
        <v>5359</v>
      </c>
    </row>
    <row r="39" spans="1:12" x14ac:dyDescent="0.25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 s="146">
        <f>INDEX('CBECS_Table B5'!$C$6:$K$6,1,MATCH('County Climates'!E39,'CBECS_Table B5'!$C$1:$K$1,0))</f>
        <v>5359</v>
      </c>
    </row>
    <row r="40" spans="1:12" x14ac:dyDescent="0.25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 s="146">
        <f>INDEX('CBECS_Table B5'!$C$6:$K$6,1,MATCH('County Climates'!E40,'CBECS_Table B5'!$C$1:$K$1,0))</f>
        <v>5359</v>
      </c>
    </row>
    <row r="41" spans="1:12" x14ac:dyDescent="0.25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 s="146">
        <f>INDEX('CBECS_Table B5'!$C$6:$K$6,1,MATCH('County Climates'!E41,'CBECS_Table B5'!$C$1:$K$1,0))</f>
        <v>5359</v>
      </c>
    </row>
    <row r="42" spans="1:12" x14ac:dyDescent="0.25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 s="146">
        <f>INDEX('CBECS_Table B5'!$C$6:$K$6,1,MATCH('County Climates'!E42,'CBECS_Table B5'!$C$1:$K$1,0))</f>
        <v>5359</v>
      </c>
    </row>
    <row r="43" spans="1:12" x14ac:dyDescent="0.25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 s="146">
        <f>INDEX('CBECS_Table B5'!$C$6:$K$6,1,MATCH('County Climates'!E43,'CBECS_Table B5'!$C$1:$K$1,0))</f>
        <v>5359</v>
      </c>
    </row>
    <row r="44" spans="1:12" x14ac:dyDescent="0.25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 s="146">
        <f>INDEX('CBECS_Table B5'!$C$6:$K$6,1,MATCH('County Climates'!E44,'CBECS_Table B5'!$C$1:$K$1,0))</f>
        <v>5359</v>
      </c>
    </row>
    <row r="45" spans="1:12" x14ac:dyDescent="0.25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 s="146">
        <f>INDEX('CBECS_Table B5'!$C$6:$K$6,1,MATCH('County Climates'!E45,'CBECS_Table B5'!$C$1:$K$1,0))</f>
        <v>5359</v>
      </c>
    </row>
    <row r="46" spans="1:12" x14ac:dyDescent="0.25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 s="146">
        <f>INDEX('CBECS_Table B5'!$C$6:$K$6,1,MATCH('County Climates'!E46,'CBECS_Table B5'!$C$1:$K$1,0))</f>
        <v>5359</v>
      </c>
    </row>
    <row r="47" spans="1:12" x14ac:dyDescent="0.25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 s="146">
        <f>INDEX('CBECS_Table B5'!$C$6:$K$6,1,MATCH('County Climates'!E47,'CBECS_Table B5'!$C$1:$K$1,0))</f>
        <v>5359</v>
      </c>
    </row>
    <row r="48" spans="1:12" x14ac:dyDescent="0.25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 s="146">
        <f>INDEX('CBECS_Table B5'!$C$6:$K$6,1,MATCH('County Climates'!E48,'CBECS_Table B5'!$C$1:$K$1,0))</f>
        <v>5359</v>
      </c>
    </row>
    <row r="49" spans="1:6" x14ac:dyDescent="0.25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 s="146">
        <f>INDEX('CBECS_Table B5'!$C$6:$K$6,1,MATCH('County Climates'!E49,'CBECS_Table B5'!$C$1:$K$1,0))</f>
        <v>5359</v>
      </c>
    </row>
    <row r="50" spans="1:6" x14ac:dyDescent="0.25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 s="146">
        <f>INDEX('CBECS_Table B5'!$C$6:$K$6,1,MATCH('County Climates'!E50,'CBECS_Table B5'!$C$1:$K$1,0))</f>
        <v>5359</v>
      </c>
    </row>
    <row r="51" spans="1:6" x14ac:dyDescent="0.25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 s="146">
        <f>INDEX('CBECS_Table B5'!$C$6:$K$6,1,MATCH('County Climates'!E51,'CBECS_Table B5'!$C$1:$K$1,0))</f>
        <v>5359</v>
      </c>
    </row>
    <row r="52" spans="1:6" x14ac:dyDescent="0.25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 s="146">
        <f>INDEX('CBECS_Table B5'!$C$6:$K$6,1,MATCH('County Climates'!E52,'CBECS_Table B5'!$C$1:$K$1,0))</f>
        <v>5359</v>
      </c>
    </row>
    <row r="53" spans="1:6" x14ac:dyDescent="0.25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 s="146">
        <f>INDEX('CBECS_Table B5'!$C$6:$K$6,1,MATCH('County Climates'!E53,'CBECS_Table B5'!$C$1:$K$1,0))</f>
        <v>5359</v>
      </c>
    </row>
    <row r="54" spans="1:6" x14ac:dyDescent="0.25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 s="146">
        <f>INDEX('CBECS_Table B5'!$C$6:$K$6,1,MATCH('County Climates'!E54,'CBECS_Table B5'!$C$1:$K$1,0))</f>
        <v>5359</v>
      </c>
    </row>
    <row r="55" spans="1:6" x14ac:dyDescent="0.25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 s="146">
        <f>INDEX('CBECS_Table B5'!$C$6:$K$6,1,MATCH('County Climates'!E55,'CBECS_Table B5'!$C$1:$K$1,0))</f>
        <v>5359</v>
      </c>
    </row>
    <row r="56" spans="1:6" x14ac:dyDescent="0.25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 s="146">
        <f>INDEX('CBECS_Table B5'!$C$6:$K$6,1,MATCH('County Climates'!E56,'CBECS_Table B5'!$C$1:$K$1,0))</f>
        <v>5359</v>
      </c>
    </row>
    <row r="57" spans="1:6" x14ac:dyDescent="0.25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 s="146">
        <f>INDEX('CBECS_Table B5'!$C$6:$K$6,1,MATCH('County Climates'!E57,'CBECS_Table B5'!$C$1:$K$1,0))</f>
        <v>5359</v>
      </c>
    </row>
    <row r="58" spans="1:6" x14ac:dyDescent="0.25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 s="146">
        <f>INDEX('CBECS_Table B5'!$C$6:$K$6,1,MATCH('County Climates'!E58,'CBECS_Table B5'!$C$1:$K$1,0))</f>
        <v>5359</v>
      </c>
    </row>
    <row r="59" spans="1:6" x14ac:dyDescent="0.25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 s="146">
        <f>INDEX('CBECS_Table B5'!$C$6:$K$6,1,MATCH('County Climates'!E59,'CBECS_Table B5'!$C$1:$K$1,0))</f>
        <v>5359</v>
      </c>
    </row>
    <row r="60" spans="1:6" x14ac:dyDescent="0.25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 s="146">
        <f>INDEX('CBECS_Table B5'!$C$6:$K$6,1,MATCH('County Climates'!E60,'CBECS_Table B5'!$C$1:$K$1,0))</f>
        <v>5359</v>
      </c>
    </row>
    <row r="61" spans="1:6" x14ac:dyDescent="0.25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 s="146">
        <f>INDEX('CBECS_Table B5'!$C$6:$K$6,1,MATCH('County Climates'!E61,'CBECS_Table B5'!$C$1:$K$1,0))</f>
        <v>5359</v>
      </c>
    </row>
    <row r="62" spans="1:6" x14ac:dyDescent="0.25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 s="146">
        <f>INDEX('CBECS_Table B5'!$C$6:$K$6,1,MATCH('County Climates'!E62,'CBECS_Table B5'!$C$1:$K$1,0))</f>
        <v>5359</v>
      </c>
    </row>
    <row r="63" spans="1:6" x14ac:dyDescent="0.25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 s="146">
        <f>INDEX('CBECS_Table B5'!$C$6:$K$6,1,MATCH('County Climates'!E63,'CBECS_Table B5'!$C$1:$K$1,0))</f>
        <v>5359</v>
      </c>
    </row>
    <row r="64" spans="1:6" x14ac:dyDescent="0.25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 s="146">
        <f>INDEX('CBECS_Table B5'!$C$6:$K$6,1,MATCH('County Climates'!E64,'CBECS_Table B5'!$C$1:$K$1,0))</f>
        <v>5359</v>
      </c>
    </row>
    <row r="65" spans="1:6" x14ac:dyDescent="0.25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 s="146">
        <f>INDEX('CBECS_Table B5'!$C$6:$K$6,1,MATCH('County Climates'!E65,'CBECS_Table B5'!$C$1:$K$1,0))</f>
        <v>5359</v>
      </c>
    </row>
    <row r="66" spans="1:6" x14ac:dyDescent="0.25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 s="146">
        <f>INDEX('CBECS_Table B5'!$C$6:$K$6,1,MATCH('County Climates'!E66,'CBECS_Table B5'!$C$1:$K$1,0))</f>
        <v>5359</v>
      </c>
    </row>
    <row r="67" spans="1:6" x14ac:dyDescent="0.25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 s="146">
        <f>INDEX('CBECS_Table B5'!$C$6:$K$6,1,MATCH('County Climates'!E67,'CBECS_Table B5'!$C$1:$K$1,0))</f>
        <v>11558</v>
      </c>
    </row>
    <row r="68" spans="1:6" x14ac:dyDescent="0.25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 s="146">
        <f>INDEX('CBECS_Table B5'!$C$6:$K$6,1,MATCH('County Climates'!E68,'CBECS_Table B5'!$C$1:$K$1,0))</f>
        <v>11558</v>
      </c>
    </row>
    <row r="69" spans="1:6" x14ac:dyDescent="0.25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 s="146">
        <f>INDEX('CBECS_Table B5'!$C$6:$K$6,1,MATCH('County Climates'!E69,'CBECS_Table B5'!$C$1:$K$1,0))</f>
        <v>11558</v>
      </c>
    </row>
    <row r="70" spans="1:6" x14ac:dyDescent="0.25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 s="146">
        <f>INDEX('CBECS_Table B5'!$C$6:$K$6,1,MATCH('County Climates'!E70,'CBECS_Table B5'!$C$1:$K$1,0))</f>
        <v>11558</v>
      </c>
    </row>
    <row r="71" spans="1:6" x14ac:dyDescent="0.25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 s="146">
        <f>INDEX('CBECS_Table B5'!$C$6:$K$6,1,MATCH('County Climates'!E71,'CBECS_Table B5'!$C$1:$K$1,0))</f>
        <v>11558</v>
      </c>
    </row>
    <row r="72" spans="1:6" x14ac:dyDescent="0.25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 s="146">
        <f>INDEX('CBECS_Table B5'!$C$6:$K$6,1,MATCH('County Climates'!E72,'CBECS_Table B5'!$C$1:$K$1,0))</f>
        <v>11558</v>
      </c>
    </row>
    <row r="73" spans="1:6" x14ac:dyDescent="0.25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 s="146">
        <f>INDEX('CBECS_Table B5'!$C$6:$K$6,1,MATCH('County Climates'!E73,'CBECS_Table B5'!$C$1:$K$1,0))</f>
        <v>11558</v>
      </c>
    </row>
    <row r="74" spans="1:6" x14ac:dyDescent="0.25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 s="146">
        <f>INDEX('CBECS_Table B5'!$C$6:$K$6,1,MATCH('County Climates'!E74,'CBECS_Table B5'!$C$1:$K$1,0))</f>
        <v>11558</v>
      </c>
    </row>
    <row r="75" spans="1:6" x14ac:dyDescent="0.25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 s="146">
        <f>INDEX('CBECS_Table B5'!$C$6:$K$6,1,MATCH('County Climates'!E75,'CBECS_Table B5'!$C$1:$K$1,0))</f>
        <v>11558</v>
      </c>
    </row>
    <row r="76" spans="1:6" x14ac:dyDescent="0.25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 s="146">
        <f>INDEX('CBECS_Table B5'!$C$6:$K$6,1,MATCH('County Climates'!E76,'CBECS_Table B5'!$C$1:$K$1,0))</f>
        <v>11558</v>
      </c>
    </row>
    <row r="77" spans="1:6" x14ac:dyDescent="0.25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 s="146">
        <f>INDEX('CBECS_Table B5'!$C$6:$K$6,1,MATCH('County Climates'!E77,'CBECS_Table B5'!$C$1:$K$1,0))</f>
        <v>11558</v>
      </c>
    </row>
    <row r="78" spans="1:6" x14ac:dyDescent="0.25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 s="146">
        <f>INDEX('CBECS_Table B5'!$C$6:$K$6,1,MATCH('County Climates'!E78,'CBECS_Table B5'!$C$1:$K$1,0))</f>
        <v>11558</v>
      </c>
    </row>
    <row r="79" spans="1:6" x14ac:dyDescent="0.25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 s="146">
        <f>INDEX('CBECS_Table B5'!$C$6:$K$6,1,MATCH('County Climates'!E79,'CBECS_Table B5'!$C$1:$K$1,0))</f>
        <v>11558</v>
      </c>
    </row>
    <row r="80" spans="1:6" x14ac:dyDescent="0.25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 s="146">
        <f>INDEX('CBECS_Table B5'!$C$6:$K$6,1,MATCH('County Climates'!E80,'CBECS_Table B5'!$C$1:$K$1,0))</f>
        <v>11558</v>
      </c>
    </row>
    <row r="81" spans="1:6" x14ac:dyDescent="0.25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 s="146">
        <f>INDEX('CBECS_Table B5'!$C$6:$K$6,1,MATCH('County Climates'!E81,'CBECS_Table B5'!$C$1:$K$1,0))</f>
        <v>11558</v>
      </c>
    </row>
    <row r="82" spans="1:6" x14ac:dyDescent="0.25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 s="146">
        <f>INDEX('CBECS_Table B5'!$C$6:$K$6,1,MATCH('County Climates'!E82,'CBECS_Table B5'!$C$1:$K$1,0))</f>
        <v>11558</v>
      </c>
    </row>
    <row r="83" spans="1:6" x14ac:dyDescent="0.25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 s="146">
        <f>INDEX('CBECS_Table B5'!$C$6:$K$6,1,MATCH('County Climates'!E83,'CBECS_Table B5'!$C$1:$K$1,0))</f>
        <v>11558</v>
      </c>
    </row>
    <row r="84" spans="1:6" x14ac:dyDescent="0.25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 s="146">
        <f>INDEX('CBECS_Table B5'!$C$6:$K$6,1,MATCH('County Climates'!E84,'CBECS_Table B5'!$C$1:$K$1,0))</f>
        <v>11558</v>
      </c>
    </row>
    <row r="85" spans="1:6" x14ac:dyDescent="0.25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 s="146">
        <f>INDEX('CBECS_Table B5'!$C$6:$K$6,1,MATCH('County Climates'!E85,'CBECS_Table B5'!$C$1:$K$1,0))</f>
        <v>11558</v>
      </c>
    </row>
    <row r="86" spans="1:6" x14ac:dyDescent="0.25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 s="146">
        <f>INDEX('CBECS_Table B5'!$C$6:$K$6,1,MATCH('County Climates'!E86,'CBECS_Table B5'!$C$1:$K$1,0))</f>
        <v>11558</v>
      </c>
    </row>
    <row r="87" spans="1:6" x14ac:dyDescent="0.25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 s="146">
        <f>INDEX('CBECS_Table B5'!$C$6:$K$6,1,MATCH('County Climates'!E87,'CBECS_Table B5'!$C$1:$K$1,0))</f>
        <v>11558</v>
      </c>
    </row>
    <row r="88" spans="1:6" x14ac:dyDescent="0.25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 s="146">
        <f>INDEX('CBECS_Table B5'!$C$6:$K$6,1,MATCH('County Climates'!E88,'CBECS_Table B5'!$C$1:$K$1,0))</f>
        <v>11558</v>
      </c>
    </row>
    <row r="89" spans="1:6" x14ac:dyDescent="0.25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 s="146">
        <f>INDEX('CBECS_Table B5'!$C$6:$K$6,1,MATCH('County Climates'!E89,'CBECS_Table B5'!$C$1:$K$1,0))</f>
        <v>11558</v>
      </c>
    </row>
    <row r="90" spans="1:6" x14ac:dyDescent="0.25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 s="146">
        <f>INDEX('CBECS_Table B5'!$C$6:$K$6,1,MATCH('County Climates'!E90,'CBECS_Table B5'!$C$1:$K$1,0))</f>
        <v>11558</v>
      </c>
    </row>
    <row r="91" spans="1:6" x14ac:dyDescent="0.25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 s="146">
        <f>INDEX('CBECS_Table B5'!$C$6:$K$6,1,MATCH('County Climates'!E91,'CBECS_Table B5'!$C$1:$K$1,0))</f>
        <v>11558</v>
      </c>
    </row>
    <row r="92" spans="1:6" x14ac:dyDescent="0.25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 s="146">
        <f>INDEX('CBECS_Table B5'!$C$6:$K$6,1,MATCH('County Climates'!E92,'CBECS_Table B5'!$C$1:$K$1,0))</f>
        <v>11558</v>
      </c>
    </row>
    <row r="93" spans="1:6" x14ac:dyDescent="0.25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 s="146">
        <f>INDEX('CBECS_Table B5'!$C$6:$K$6,1,MATCH('County Climates'!E93,'CBECS_Table B5'!$C$1:$K$1,0))</f>
        <v>11558</v>
      </c>
    </row>
    <row r="94" spans="1:6" x14ac:dyDescent="0.25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 s="146">
        <f>INDEX('CBECS_Table B5'!$C$6:$K$6,1,MATCH('County Climates'!E94,'CBECS_Table B5'!$C$1:$K$1,0))</f>
        <v>11558</v>
      </c>
    </row>
    <row r="95" spans="1:6" x14ac:dyDescent="0.25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 s="146">
        <f>INDEX('CBECS_Table B5'!$C$6:$K$6,1,MATCH('County Climates'!E95,'CBECS_Table B5'!$C$1:$K$1,0))</f>
        <v>11558</v>
      </c>
    </row>
    <row r="96" spans="1:6" x14ac:dyDescent="0.25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 s="146">
        <f>INDEX('CBECS_Table B5'!$C$6:$K$6,1,MATCH('County Climates'!E96,'CBECS_Table B5'!$C$1:$K$1,0))</f>
        <v>11558</v>
      </c>
    </row>
    <row r="97" spans="1:6" x14ac:dyDescent="0.25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 s="146">
        <f>INDEX('CBECS_Table B5'!$C$6:$K$6,1,MATCH('County Climates'!E97,'CBECS_Table B5'!$C$1:$K$1,0))</f>
        <v>11558</v>
      </c>
    </row>
    <row r="98" spans="1:6" x14ac:dyDescent="0.25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 s="146">
        <f>INDEX('CBECS_Table B5'!$C$6:$K$6,1,MATCH('County Climates'!E98,'CBECS_Table B5'!$C$1:$K$1,0))</f>
        <v>11558</v>
      </c>
    </row>
    <row r="99" spans="1:6" x14ac:dyDescent="0.25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 s="146">
        <f>INDEX('CBECS_Table B5'!$C$6:$K$6,1,MATCH('County Climates'!E99,'CBECS_Table B5'!$C$1:$K$1,0))</f>
        <v>11558</v>
      </c>
    </row>
    <row r="100" spans="1:6" x14ac:dyDescent="0.25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 s="146">
        <f>INDEX('CBECS_Table B5'!$C$6:$K$6,1,MATCH('County Climates'!E100,'CBECS_Table B5'!$C$1:$K$1,0))</f>
        <v>11558</v>
      </c>
    </row>
    <row r="101" spans="1:6" x14ac:dyDescent="0.25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 s="146">
        <f>INDEX('CBECS_Table B5'!$C$6:$K$6,1,MATCH('County Climates'!E101,'CBECS_Table B5'!$C$1:$K$1,0))</f>
        <v>11558</v>
      </c>
    </row>
    <row r="102" spans="1:6" x14ac:dyDescent="0.25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 s="146">
        <f>INDEX('CBECS_Table B5'!$C$6:$K$6,1,MATCH('County Climates'!E102,'CBECS_Table B5'!$C$1:$K$1,0))</f>
        <v>11558</v>
      </c>
    </row>
    <row r="103" spans="1:6" x14ac:dyDescent="0.25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 s="146">
        <f>INDEX('CBECS_Table B5'!$C$6:$K$6,1,MATCH('County Climates'!E103,'CBECS_Table B5'!$C$1:$K$1,0))</f>
        <v>11558</v>
      </c>
    </row>
    <row r="104" spans="1:6" x14ac:dyDescent="0.25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 s="146">
        <f>INDEX('CBECS_Table B5'!$C$6:$K$6,1,MATCH('County Climates'!E104,'CBECS_Table B5'!$C$1:$K$1,0))</f>
        <v>11558</v>
      </c>
    </row>
    <row r="105" spans="1:6" x14ac:dyDescent="0.25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 s="146">
        <f>INDEX('CBECS_Table B5'!$C$6:$K$6,1,MATCH('County Climates'!E105,'CBECS_Table B5'!$C$1:$K$1,0))</f>
        <v>11558</v>
      </c>
    </row>
    <row r="106" spans="1:6" x14ac:dyDescent="0.25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 s="146">
        <f>INDEX('CBECS_Table B5'!$C$6:$K$6,1,MATCH('County Climates'!E106,'CBECS_Table B5'!$C$1:$K$1,0))</f>
        <v>11558</v>
      </c>
    </row>
    <row r="107" spans="1:6" x14ac:dyDescent="0.25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 s="146">
        <f>INDEX('CBECS_Table B5'!$C$6:$K$6,1,MATCH('County Climates'!E107,'CBECS_Table B5'!$C$1:$K$1,0))</f>
        <v>11558</v>
      </c>
    </row>
    <row r="108" spans="1:6" x14ac:dyDescent="0.25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 s="146">
        <f>INDEX('CBECS_Table B5'!$C$6:$K$6,1,MATCH('County Climates'!E108,'CBECS_Table B5'!$C$1:$K$1,0))</f>
        <v>11558</v>
      </c>
    </row>
    <row r="109" spans="1:6" x14ac:dyDescent="0.25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 s="146">
        <f>INDEX('CBECS_Table B5'!$C$6:$K$6,1,MATCH('County Climates'!E109,'CBECS_Table B5'!$C$1:$K$1,0))</f>
        <v>11558</v>
      </c>
    </row>
    <row r="110" spans="1:6" x14ac:dyDescent="0.25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 s="146">
        <f>INDEX('CBECS_Table B5'!$C$6:$K$6,1,MATCH('County Climates'!E110,'CBECS_Table B5'!$C$1:$K$1,0))</f>
        <v>11558</v>
      </c>
    </row>
    <row r="111" spans="1:6" x14ac:dyDescent="0.25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 s="146">
        <f>INDEX('CBECS_Table B5'!$C$6:$K$6,1,MATCH('County Climates'!E111,'CBECS_Table B5'!$C$1:$K$1,0))</f>
        <v>11558</v>
      </c>
    </row>
    <row r="112" spans="1:6" x14ac:dyDescent="0.25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 s="146">
        <f>INDEX('CBECS_Table B5'!$C$6:$K$6,1,MATCH('County Climates'!E112,'CBECS_Table B5'!$C$1:$K$1,0))</f>
        <v>11558</v>
      </c>
    </row>
    <row r="113" spans="1:6" x14ac:dyDescent="0.25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 s="146">
        <f>INDEX('CBECS_Table B5'!$C$6:$K$6,1,MATCH('County Climates'!E113,'CBECS_Table B5'!$C$1:$K$1,0))</f>
        <v>11558</v>
      </c>
    </row>
    <row r="114" spans="1:6" x14ac:dyDescent="0.25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 s="146">
        <f>INDEX('CBECS_Table B5'!$C$6:$K$6,1,MATCH('County Climates'!E114,'CBECS_Table B5'!$C$1:$K$1,0))</f>
        <v>11558</v>
      </c>
    </row>
    <row r="115" spans="1:6" x14ac:dyDescent="0.25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 s="146">
        <f>INDEX('CBECS_Table B5'!$C$6:$K$6,1,MATCH('County Climates'!E115,'CBECS_Table B5'!$C$1:$K$1,0))</f>
        <v>11558</v>
      </c>
    </row>
    <row r="116" spans="1:6" x14ac:dyDescent="0.25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 s="146">
        <f>INDEX('CBECS_Table B5'!$C$6:$K$6,1,MATCH('County Climates'!E116,'CBECS_Table B5'!$C$1:$K$1,0))</f>
        <v>11558</v>
      </c>
    </row>
    <row r="117" spans="1:6" x14ac:dyDescent="0.25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 s="146">
        <f>INDEX('CBECS_Table B5'!$C$6:$K$6,1,MATCH('County Climates'!E117,'CBECS_Table B5'!$C$1:$K$1,0))</f>
        <v>11558</v>
      </c>
    </row>
    <row r="118" spans="1:6" x14ac:dyDescent="0.25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 s="146">
        <f>INDEX('CBECS_Table B5'!$C$6:$K$6,1,MATCH('County Climates'!E118,'CBECS_Table B5'!$C$1:$K$1,0))</f>
        <v>11558</v>
      </c>
    </row>
    <row r="119" spans="1:6" x14ac:dyDescent="0.25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 s="146">
        <f>INDEX('CBECS_Table B5'!$C$6:$K$6,1,MATCH('County Climates'!E119,'CBECS_Table B5'!$C$1:$K$1,0))</f>
        <v>11558</v>
      </c>
    </row>
    <row r="120" spans="1:6" x14ac:dyDescent="0.25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 s="146">
        <f>INDEX('CBECS_Table B5'!$C$6:$K$6,1,MATCH('County Climates'!E120,'CBECS_Table B5'!$C$1:$K$1,0))</f>
        <v>11558</v>
      </c>
    </row>
    <row r="121" spans="1:6" x14ac:dyDescent="0.25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 s="146">
        <f>INDEX('CBECS_Table B5'!$C$6:$K$6,1,MATCH('County Climates'!E121,'CBECS_Table B5'!$C$1:$K$1,0))</f>
        <v>11558</v>
      </c>
    </row>
    <row r="122" spans="1:6" x14ac:dyDescent="0.25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 s="146">
        <f>INDEX('CBECS_Table B5'!$C$6:$K$6,1,MATCH('County Climates'!E122,'CBECS_Table B5'!$C$1:$K$1,0))</f>
        <v>11956</v>
      </c>
    </row>
    <row r="123" spans="1:6" x14ac:dyDescent="0.25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 s="146">
        <f>INDEX('CBECS_Table B5'!$C$6:$K$6,1,MATCH('County Climates'!E123,'CBECS_Table B5'!$C$1:$K$1,0))</f>
        <v>11956</v>
      </c>
    </row>
    <row r="124" spans="1:6" x14ac:dyDescent="0.25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 s="146">
        <f>INDEX('CBECS_Table B5'!$C$6:$K$6,1,MATCH('County Climates'!E124,'CBECS_Table B5'!$C$1:$K$1,0))</f>
        <v>11956</v>
      </c>
    </row>
    <row r="125" spans="1:6" x14ac:dyDescent="0.25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 s="146">
        <f>INDEX('CBECS_Table B5'!$C$6:$K$6,1,MATCH('County Climates'!E125,'CBECS_Table B5'!$C$1:$K$1,0))</f>
        <v>11956</v>
      </c>
    </row>
    <row r="126" spans="1:6" x14ac:dyDescent="0.25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 s="146">
        <f>INDEX('CBECS_Table B5'!$C$6:$K$6,1,MATCH('County Climates'!E126,'CBECS_Table B5'!$C$1:$K$1,0))</f>
        <v>11956</v>
      </c>
    </row>
    <row r="127" spans="1:6" x14ac:dyDescent="0.25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 s="146">
        <f>INDEX('CBECS_Table B5'!$C$6:$K$6,1,MATCH('County Climates'!E127,'CBECS_Table B5'!$C$1:$K$1,0))</f>
        <v>11956</v>
      </c>
    </row>
    <row r="128" spans="1:6" x14ac:dyDescent="0.25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 s="146">
        <f>INDEX('CBECS_Table B5'!$C$6:$K$6,1,MATCH('County Climates'!E128,'CBECS_Table B5'!$C$1:$K$1,0))</f>
        <v>11956</v>
      </c>
    </row>
    <row r="129" spans="1:6" x14ac:dyDescent="0.25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 s="146">
        <f>INDEX('CBECS_Table B5'!$C$6:$K$6,1,MATCH('County Climates'!E129,'CBECS_Table B5'!$C$1:$K$1,0))</f>
        <v>11956</v>
      </c>
    </row>
    <row r="130" spans="1:6" x14ac:dyDescent="0.25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 s="146">
        <f>INDEX('CBECS_Table B5'!$C$6:$K$6,1,MATCH('County Climates'!E130,'CBECS_Table B5'!$C$1:$K$1,0))</f>
        <v>11956</v>
      </c>
    </row>
    <row r="131" spans="1:6" x14ac:dyDescent="0.25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 s="146">
        <f>INDEX('CBECS_Table B5'!$C$6:$K$6,1,MATCH('County Climates'!E131,'CBECS_Table B5'!$C$1:$K$1,0))</f>
        <v>11956</v>
      </c>
    </row>
    <row r="132" spans="1:6" x14ac:dyDescent="0.25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 s="146">
        <f>INDEX('CBECS_Table B5'!$C$6:$K$6,1,MATCH('County Climates'!E132,'CBECS_Table B5'!$C$1:$K$1,0))</f>
        <v>7761</v>
      </c>
    </row>
    <row r="133" spans="1:6" x14ac:dyDescent="0.25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 s="146">
        <f>INDEX('CBECS_Table B5'!$C$6:$K$6,1,MATCH('County Climates'!E133,'CBECS_Table B5'!$C$1:$K$1,0))</f>
        <v>7761</v>
      </c>
    </row>
    <row r="134" spans="1:6" x14ac:dyDescent="0.25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 s="146">
        <f>INDEX('CBECS_Table B5'!$C$6:$K$6,1,MATCH('County Climates'!E134,'CBECS_Table B5'!$C$1:$K$1,0))</f>
        <v>7761</v>
      </c>
    </row>
    <row r="135" spans="1:6" x14ac:dyDescent="0.25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 s="146">
        <f>INDEX('CBECS_Table B5'!$C$6:$K$6,1,MATCH('County Climates'!E135,'CBECS_Table B5'!$C$1:$K$1,0))</f>
        <v>7761</v>
      </c>
    </row>
    <row r="136" spans="1:6" x14ac:dyDescent="0.25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 s="146">
        <f>INDEX('CBECS_Table B5'!$C$6:$K$6,1,MATCH('County Climates'!E136,'CBECS_Table B5'!$C$1:$K$1,0))</f>
        <v>7761</v>
      </c>
    </row>
    <row r="137" spans="1:6" x14ac:dyDescent="0.25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 s="146">
        <f>INDEX('CBECS_Table B5'!$C$6:$K$6,1,MATCH('County Climates'!E137,'CBECS_Table B5'!$C$1:$K$1,0))</f>
        <v>7761</v>
      </c>
    </row>
    <row r="138" spans="1:6" x14ac:dyDescent="0.25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 s="146">
        <f>INDEX('CBECS_Table B5'!$C$6:$K$6,1,MATCH('County Climates'!E138,'CBECS_Table B5'!$C$1:$K$1,0))</f>
        <v>7761</v>
      </c>
    </row>
    <row r="139" spans="1:6" x14ac:dyDescent="0.25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 s="146">
        <f>INDEX('CBECS_Table B5'!$C$6:$K$6,1,MATCH('County Climates'!E139,'CBECS_Table B5'!$C$1:$K$1,0))</f>
        <v>7761</v>
      </c>
    </row>
    <row r="140" spans="1:6" x14ac:dyDescent="0.25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 s="146">
        <f>INDEX('CBECS_Table B5'!$C$6:$K$6,1,MATCH('County Climates'!E140,'CBECS_Table B5'!$C$1:$K$1,0))</f>
        <v>7761</v>
      </c>
    </row>
    <row r="141" spans="1:6" x14ac:dyDescent="0.25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 s="146">
        <f>INDEX('CBECS_Table B5'!$C$6:$K$6,1,MATCH('County Climates'!E141,'CBECS_Table B5'!$C$1:$K$1,0))</f>
        <v>7761</v>
      </c>
    </row>
    <row r="142" spans="1:6" x14ac:dyDescent="0.25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 s="146">
        <f>INDEX('CBECS_Table B5'!$C$6:$K$6,1,MATCH('County Climates'!E142,'CBECS_Table B5'!$C$1:$K$1,0))</f>
        <v>7761</v>
      </c>
    </row>
    <row r="143" spans="1:6" x14ac:dyDescent="0.25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 s="146">
        <f>INDEX('CBECS_Table B5'!$C$6:$K$6,1,MATCH('County Climates'!E143,'CBECS_Table B5'!$C$1:$K$1,0))</f>
        <v>7761</v>
      </c>
    </row>
    <row r="144" spans="1:6" x14ac:dyDescent="0.25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 s="146">
        <f>INDEX('CBECS_Table B5'!$C$6:$K$6,1,MATCH('County Climates'!E144,'CBECS_Table B5'!$C$1:$K$1,0))</f>
        <v>7761</v>
      </c>
    </row>
    <row r="145" spans="1:6" x14ac:dyDescent="0.25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 s="146">
        <f>INDEX('CBECS_Table B5'!$C$6:$K$6,1,MATCH('County Climates'!E145,'CBECS_Table B5'!$C$1:$K$1,0))</f>
        <v>7761</v>
      </c>
    </row>
    <row r="146" spans="1:6" x14ac:dyDescent="0.25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 s="146">
        <f>INDEX('CBECS_Table B5'!$C$6:$K$6,1,MATCH('County Climates'!E146,'CBECS_Table B5'!$C$1:$K$1,0))</f>
        <v>7761</v>
      </c>
    </row>
    <row r="147" spans="1:6" x14ac:dyDescent="0.25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 s="146">
        <f>INDEX('CBECS_Table B5'!$C$6:$K$6,1,MATCH('County Climates'!E147,'CBECS_Table B5'!$C$1:$K$1,0))</f>
        <v>7761</v>
      </c>
    </row>
    <row r="148" spans="1:6" x14ac:dyDescent="0.25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 s="146">
        <f>INDEX('CBECS_Table B5'!$C$6:$K$6,1,MATCH('County Climates'!E148,'CBECS_Table B5'!$C$1:$K$1,0))</f>
        <v>7761</v>
      </c>
    </row>
    <row r="149" spans="1:6" x14ac:dyDescent="0.25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 s="146">
        <f>INDEX('CBECS_Table B5'!$C$6:$K$6,1,MATCH('County Climates'!E149,'CBECS_Table B5'!$C$1:$K$1,0))</f>
        <v>7761</v>
      </c>
    </row>
    <row r="150" spans="1:6" x14ac:dyDescent="0.25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 s="146">
        <f>INDEX('CBECS_Table B5'!$C$6:$K$6,1,MATCH('County Climates'!E150,'CBECS_Table B5'!$C$1:$K$1,0))</f>
        <v>7761</v>
      </c>
    </row>
    <row r="151" spans="1:6" x14ac:dyDescent="0.25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 s="146">
        <f>INDEX('CBECS_Table B5'!$C$6:$K$6,1,MATCH('County Climates'!E151,'CBECS_Table B5'!$C$1:$K$1,0))</f>
        <v>7761</v>
      </c>
    </row>
    <row r="152" spans="1:6" x14ac:dyDescent="0.25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 s="146">
        <f>INDEX('CBECS_Table B5'!$C$6:$K$6,1,MATCH('County Climates'!E152,'CBECS_Table B5'!$C$1:$K$1,0))</f>
        <v>7761</v>
      </c>
    </row>
    <row r="153" spans="1:6" x14ac:dyDescent="0.25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 s="146">
        <f>INDEX('CBECS_Table B5'!$C$6:$K$6,1,MATCH('County Climates'!E153,'CBECS_Table B5'!$C$1:$K$1,0))</f>
        <v>7761</v>
      </c>
    </row>
    <row r="154" spans="1:6" x14ac:dyDescent="0.25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 s="146">
        <f>INDEX('CBECS_Table B5'!$C$6:$K$6,1,MATCH('County Climates'!E154,'CBECS_Table B5'!$C$1:$K$1,0))</f>
        <v>7761</v>
      </c>
    </row>
    <row r="155" spans="1:6" x14ac:dyDescent="0.25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 s="146">
        <f>INDEX('CBECS_Table B5'!$C$6:$K$6,1,MATCH('County Climates'!E155,'CBECS_Table B5'!$C$1:$K$1,0))</f>
        <v>7761</v>
      </c>
    </row>
    <row r="156" spans="1:6" x14ac:dyDescent="0.25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 s="146">
        <f>INDEX('CBECS_Table B5'!$C$6:$K$6,1,MATCH('County Climates'!E156,'CBECS_Table B5'!$C$1:$K$1,0))</f>
        <v>7761</v>
      </c>
    </row>
    <row r="157" spans="1:6" x14ac:dyDescent="0.25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 s="146">
        <f>INDEX('CBECS_Table B5'!$C$6:$K$6,1,MATCH('County Climates'!E157,'CBECS_Table B5'!$C$1:$K$1,0))</f>
        <v>7761</v>
      </c>
    </row>
    <row r="158" spans="1:6" x14ac:dyDescent="0.25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 s="146">
        <f>INDEX('CBECS_Table B5'!$C$6:$K$6,1,MATCH('County Climates'!E158,'CBECS_Table B5'!$C$1:$K$1,0))</f>
        <v>7761</v>
      </c>
    </row>
    <row r="159" spans="1:6" x14ac:dyDescent="0.25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 s="146">
        <f>INDEX('CBECS_Table B5'!$C$6:$K$6,1,MATCH('County Climates'!E159,'CBECS_Table B5'!$C$1:$K$1,0))</f>
        <v>7761</v>
      </c>
    </row>
    <row r="160" spans="1:6" x14ac:dyDescent="0.25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 s="146">
        <f>INDEX('CBECS_Table B5'!$C$6:$K$6,1,MATCH('County Climates'!E160,'CBECS_Table B5'!$C$1:$K$1,0))</f>
        <v>7761</v>
      </c>
    </row>
    <row r="161" spans="1:6" x14ac:dyDescent="0.25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 s="146">
        <f>INDEX('CBECS_Table B5'!$C$6:$K$6,1,MATCH('County Climates'!E161,'CBECS_Table B5'!$C$1:$K$1,0))</f>
        <v>7761</v>
      </c>
    </row>
    <row r="162" spans="1:6" x14ac:dyDescent="0.25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 s="146">
        <f>INDEX('CBECS_Table B5'!$C$6:$K$6,1,MATCH('County Climates'!E162,'CBECS_Table B5'!$C$1:$K$1,0))</f>
        <v>7761</v>
      </c>
    </row>
    <row r="163" spans="1:6" x14ac:dyDescent="0.25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 s="146">
        <f>INDEX('CBECS_Table B5'!$C$6:$K$6,1,MATCH('County Climates'!E163,'CBECS_Table B5'!$C$1:$K$1,0))</f>
        <v>7761</v>
      </c>
    </row>
    <row r="164" spans="1:6" x14ac:dyDescent="0.25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 s="146">
        <f>INDEX('CBECS_Table B5'!$C$6:$K$6,1,MATCH('County Climates'!E164,'CBECS_Table B5'!$C$1:$K$1,0))</f>
        <v>7761</v>
      </c>
    </row>
    <row r="165" spans="1:6" x14ac:dyDescent="0.25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 s="146">
        <f>INDEX('CBECS_Table B5'!$C$6:$K$6,1,MATCH('County Climates'!E165,'CBECS_Table B5'!$C$1:$K$1,0))</f>
        <v>7761</v>
      </c>
    </row>
    <row r="166" spans="1:6" x14ac:dyDescent="0.25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 s="146">
        <f>INDEX('CBECS_Table B5'!$C$6:$K$6,1,MATCH('County Climates'!E166,'CBECS_Table B5'!$C$1:$K$1,0))</f>
        <v>7761</v>
      </c>
    </row>
    <row r="167" spans="1:6" x14ac:dyDescent="0.25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 s="146">
        <f>INDEX('CBECS_Table B5'!$C$6:$K$6,1,MATCH('County Climates'!E167,'CBECS_Table B5'!$C$1:$K$1,0))</f>
        <v>7761</v>
      </c>
    </row>
    <row r="168" spans="1:6" x14ac:dyDescent="0.25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 s="146">
        <f>INDEX('CBECS_Table B5'!$C$6:$K$6,1,MATCH('County Climates'!E168,'CBECS_Table B5'!$C$1:$K$1,0))</f>
        <v>7761</v>
      </c>
    </row>
    <row r="169" spans="1:6" x14ac:dyDescent="0.25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 s="146">
        <f>INDEX('CBECS_Table B5'!$C$6:$K$6,1,MATCH('County Climates'!E169,'CBECS_Table B5'!$C$1:$K$1,0))</f>
        <v>7761</v>
      </c>
    </row>
    <row r="170" spans="1:6" x14ac:dyDescent="0.25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 s="146">
        <f>INDEX('CBECS_Table B5'!$C$6:$K$6,1,MATCH('County Climates'!E170,'CBECS_Table B5'!$C$1:$K$1,0))</f>
        <v>7761</v>
      </c>
    </row>
    <row r="171" spans="1:6" x14ac:dyDescent="0.25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 s="146">
        <f>INDEX('CBECS_Table B5'!$C$6:$K$6,1,MATCH('County Climates'!E171,'CBECS_Table B5'!$C$1:$K$1,0))</f>
        <v>7761</v>
      </c>
    </row>
    <row r="172" spans="1:6" x14ac:dyDescent="0.25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 s="146">
        <f>INDEX('CBECS_Table B5'!$C$6:$K$6,1,MATCH('County Climates'!E172,'CBECS_Table B5'!$C$1:$K$1,0))</f>
        <v>7761</v>
      </c>
    </row>
    <row r="173" spans="1:6" x14ac:dyDescent="0.25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 s="146">
        <f>INDEX('CBECS_Table B5'!$C$6:$K$6,1,MATCH('County Climates'!E173,'CBECS_Table B5'!$C$1:$K$1,0))</f>
        <v>7761</v>
      </c>
    </row>
    <row r="174" spans="1:6" x14ac:dyDescent="0.25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 s="146">
        <f>INDEX('CBECS_Table B5'!$C$6:$K$6,1,MATCH('County Climates'!E174,'CBECS_Table B5'!$C$1:$K$1,0))</f>
        <v>7761</v>
      </c>
    </row>
    <row r="175" spans="1:6" x14ac:dyDescent="0.25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 s="146">
        <f>INDEX('CBECS_Table B5'!$C$6:$K$6,1,MATCH('County Climates'!E175,'CBECS_Table B5'!$C$1:$K$1,0))</f>
        <v>7761</v>
      </c>
    </row>
    <row r="176" spans="1:6" x14ac:dyDescent="0.25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 s="146">
        <f>INDEX('CBECS_Table B5'!$C$6:$K$6,1,MATCH('County Climates'!E176,'CBECS_Table B5'!$C$1:$K$1,0))</f>
        <v>7761</v>
      </c>
    </row>
    <row r="177" spans="1:6" x14ac:dyDescent="0.25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 s="146">
        <f>INDEX('CBECS_Table B5'!$C$6:$K$6,1,MATCH('County Climates'!E177,'CBECS_Table B5'!$C$1:$K$1,0))</f>
        <v>7761</v>
      </c>
    </row>
    <row r="178" spans="1:6" x14ac:dyDescent="0.25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 s="146">
        <f>INDEX('CBECS_Table B5'!$C$6:$K$6,1,MATCH('County Climates'!E178,'CBECS_Table B5'!$C$1:$K$1,0))</f>
        <v>7761</v>
      </c>
    </row>
    <row r="179" spans="1:6" x14ac:dyDescent="0.25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 s="146">
        <f>INDEX('CBECS_Table B5'!$C$6:$K$6,1,MATCH('County Climates'!E179,'CBECS_Table B5'!$C$1:$K$1,0))</f>
        <v>3748</v>
      </c>
    </row>
    <row r="180" spans="1:6" x14ac:dyDescent="0.25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 s="146">
        <f>INDEX('CBECS_Table B5'!$C$6:$K$6,1,MATCH('County Climates'!E180,'CBECS_Table B5'!$C$1:$K$1,0))</f>
        <v>3748</v>
      </c>
    </row>
    <row r="181" spans="1:6" x14ac:dyDescent="0.25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 s="146">
        <f>INDEX('CBECS_Table B5'!$C$6:$K$6,1,MATCH('County Climates'!E181,'CBECS_Table B5'!$C$1:$K$1,0))</f>
        <v>3748</v>
      </c>
    </row>
    <row r="182" spans="1:6" x14ac:dyDescent="0.25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 s="146">
        <f>INDEX('CBECS_Table B5'!$C$6:$K$6,1,MATCH('County Climates'!E182,'CBECS_Table B5'!$C$1:$K$1,0))</f>
        <v>3748</v>
      </c>
    </row>
    <row r="183" spans="1:6" x14ac:dyDescent="0.25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 s="146">
        <f>INDEX('CBECS_Table B5'!$C$6:$K$6,1,MATCH('County Climates'!E183,'CBECS_Table B5'!$C$1:$K$1,0))</f>
        <v>3748</v>
      </c>
    </row>
    <row r="184" spans="1:6" x14ac:dyDescent="0.25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 s="146">
        <f>INDEX('CBECS_Table B5'!$C$6:$K$6,1,MATCH('County Climates'!E184,'CBECS_Table B5'!$C$1:$K$1,0))</f>
        <v>3748</v>
      </c>
    </row>
    <row r="185" spans="1:6" x14ac:dyDescent="0.25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 s="146">
        <f>INDEX('CBECS_Table B5'!$C$6:$K$6,1,MATCH('County Climates'!E185,'CBECS_Table B5'!$C$1:$K$1,0))</f>
        <v>3748</v>
      </c>
    </row>
    <row r="186" spans="1:6" x14ac:dyDescent="0.25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 s="146">
        <f>INDEX('CBECS_Table B5'!$C$6:$K$6,1,MATCH('County Climates'!E186,'CBECS_Table B5'!$C$1:$K$1,0))</f>
        <v>3748</v>
      </c>
    </row>
    <row r="187" spans="1:6" x14ac:dyDescent="0.25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 s="146">
        <f>INDEX('CBECS_Table B5'!$C$6:$K$6,1,MATCH('County Climates'!E187,'CBECS_Table B5'!$C$1:$K$1,0))</f>
        <v>17961</v>
      </c>
    </row>
    <row r="188" spans="1:6" x14ac:dyDescent="0.25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 s="146">
        <f>INDEX('CBECS_Table B5'!$C$6:$K$6,1,MATCH('County Climates'!E188,'CBECS_Table B5'!$C$1:$K$1,0))</f>
        <v>17961</v>
      </c>
    </row>
    <row r="189" spans="1:6" x14ac:dyDescent="0.25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 s="146">
        <f>INDEX('CBECS_Table B5'!$C$6:$K$6,1,MATCH('County Climates'!E189,'CBECS_Table B5'!$C$1:$K$1,0))</f>
        <v>17961</v>
      </c>
    </row>
    <row r="190" spans="1:6" x14ac:dyDescent="0.25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 s="146">
        <f>INDEX('CBECS_Table B5'!$C$6:$K$6,1,MATCH('County Climates'!E190,'CBECS_Table B5'!$C$1:$K$1,0))</f>
        <v>17961</v>
      </c>
    </row>
    <row r="191" spans="1:6" x14ac:dyDescent="0.25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 s="146">
        <f>INDEX('CBECS_Table B5'!$C$6:$K$6,1,MATCH('County Climates'!E191,'CBECS_Table B5'!$C$1:$K$1,0))</f>
        <v>17961</v>
      </c>
    </row>
    <row r="192" spans="1:6" x14ac:dyDescent="0.25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 s="146">
        <f>INDEX('CBECS_Table B5'!$C$6:$K$6,1,MATCH('County Climates'!E192,'CBECS_Table B5'!$C$1:$K$1,0))</f>
        <v>17961</v>
      </c>
    </row>
    <row r="193" spans="1:6" x14ac:dyDescent="0.25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 s="146">
        <f>INDEX('CBECS_Table B5'!$C$6:$K$6,1,MATCH('County Climates'!E193,'CBECS_Table B5'!$C$1:$K$1,0))</f>
        <v>17961</v>
      </c>
    </row>
    <row r="194" spans="1:6" x14ac:dyDescent="0.25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 s="146">
        <f>INDEX('CBECS_Table B5'!$C$6:$K$6,1,MATCH('County Climates'!E194,'CBECS_Table B5'!$C$1:$K$1,0))</f>
        <v>17961</v>
      </c>
    </row>
    <row r="195" spans="1:6" x14ac:dyDescent="0.25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 s="146">
        <f>INDEX('CBECS_Table B5'!$C$6:$K$6,1,MATCH('County Climates'!E195,'CBECS_Table B5'!$C$1:$K$1,0))</f>
        <v>17961</v>
      </c>
    </row>
    <row r="196" spans="1:6" x14ac:dyDescent="0.25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 s="146">
        <f>INDEX('CBECS_Table B5'!$C$6:$K$6,1,MATCH('County Climates'!E196,'CBECS_Table B5'!$C$1:$K$1,0))</f>
        <v>17961</v>
      </c>
    </row>
    <row r="197" spans="1:6" x14ac:dyDescent="0.25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 s="146">
        <f>INDEX('CBECS_Table B5'!$C$6:$K$6,1,MATCH('County Climates'!E197,'CBECS_Table B5'!$C$1:$K$1,0))</f>
        <v>17961</v>
      </c>
    </row>
    <row r="198" spans="1:6" x14ac:dyDescent="0.25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 s="146">
        <f>INDEX('CBECS_Table B5'!$C$6:$K$6,1,MATCH('County Climates'!E198,'CBECS_Table B5'!$C$1:$K$1,0))</f>
        <v>17961</v>
      </c>
    </row>
    <row r="199" spans="1:6" x14ac:dyDescent="0.25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 s="146">
        <f>INDEX('CBECS_Table B5'!$C$6:$K$6,1,MATCH('County Climates'!E199,'CBECS_Table B5'!$C$1:$K$1,0))</f>
        <v>17961</v>
      </c>
    </row>
    <row r="200" spans="1:6" x14ac:dyDescent="0.25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 s="146">
        <f>INDEX('CBECS_Table B5'!$C$6:$K$6,1,MATCH('County Climates'!E200,'CBECS_Table B5'!$C$1:$K$1,0))</f>
        <v>17961</v>
      </c>
    </row>
    <row r="201" spans="1:6" x14ac:dyDescent="0.25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 s="146">
        <f>INDEX('CBECS_Table B5'!$C$6:$K$6,1,MATCH('County Climates'!E201,'CBECS_Table B5'!$C$1:$K$1,0))</f>
        <v>17961</v>
      </c>
    </row>
    <row r="202" spans="1:6" x14ac:dyDescent="0.25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 s="146">
        <f>INDEX('CBECS_Table B5'!$C$6:$K$6,1,MATCH('County Climates'!E202,'CBECS_Table B5'!$C$1:$K$1,0))</f>
        <v>17961</v>
      </c>
    </row>
    <row r="203" spans="1:6" x14ac:dyDescent="0.25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 s="146">
        <f>INDEX('CBECS_Table B5'!$C$6:$K$6,1,MATCH('County Climates'!E203,'CBECS_Table B5'!$C$1:$K$1,0))</f>
        <v>17961</v>
      </c>
    </row>
    <row r="204" spans="1:6" x14ac:dyDescent="0.25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 s="146">
        <f>INDEX('CBECS_Table B5'!$C$6:$K$6,1,MATCH('County Climates'!E204,'CBECS_Table B5'!$C$1:$K$1,0))</f>
        <v>17961</v>
      </c>
    </row>
    <row r="205" spans="1:6" x14ac:dyDescent="0.25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 s="146">
        <f>INDEX('CBECS_Table B5'!$C$6:$K$6,1,MATCH('County Climates'!E205,'CBECS_Table B5'!$C$1:$K$1,0))</f>
        <v>17961</v>
      </c>
    </row>
    <row r="206" spans="1:6" x14ac:dyDescent="0.25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 s="146">
        <f>INDEX('CBECS_Table B5'!$C$6:$K$6,1,MATCH('County Climates'!E206,'CBECS_Table B5'!$C$1:$K$1,0))</f>
        <v>17961</v>
      </c>
    </row>
    <row r="207" spans="1:6" x14ac:dyDescent="0.25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 s="146">
        <f>INDEX('CBECS_Table B5'!$C$6:$K$6,1,MATCH('County Climates'!E207,'CBECS_Table B5'!$C$1:$K$1,0))</f>
        <v>17961</v>
      </c>
    </row>
    <row r="208" spans="1:6" x14ac:dyDescent="0.25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 s="146">
        <f>INDEX('CBECS_Table B5'!$C$6:$K$6,1,MATCH('County Climates'!E208,'CBECS_Table B5'!$C$1:$K$1,0))</f>
        <v>17961</v>
      </c>
    </row>
    <row r="209" spans="1:6" x14ac:dyDescent="0.25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 s="146">
        <f>INDEX('CBECS_Table B5'!$C$6:$K$6,1,MATCH('County Climates'!E209,'CBECS_Table B5'!$C$1:$K$1,0))</f>
        <v>17961</v>
      </c>
    </row>
    <row r="210" spans="1:6" x14ac:dyDescent="0.25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 s="146">
        <f>INDEX('CBECS_Table B5'!$C$6:$K$6,1,MATCH('County Climates'!E210,'CBECS_Table B5'!$C$1:$K$1,0))</f>
        <v>17961</v>
      </c>
    </row>
    <row r="211" spans="1:6" x14ac:dyDescent="0.25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 s="146">
        <f>INDEX('CBECS_Table B5'!$C$6:$K$6,1,MATCH('County Climates'!E211,'CBECS_Table B5'!$C$1:$K$1,0))</f>
        <v>17961</v>
      </c>
    </row>
    <row r="212" spans="1:6" x14ac:dyDescent="0.25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 s="146">
        <f>INDEX('CBECS_Table B5'!$C$6:$K$6,1,MATCH('County Climates'!E212,'CBECS_Table B5'!$C$1:$K$1,0))</f>
        <v>17961</v>
      </c>
    </row>
    <row r="213" spans="1:6" x14ac:dyDescent="0.25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 s="146">
        <f>INDEX('CBECS_Table B5'!$C$6:$K$6,1,MATCH('County Climates'!E213,'CBECS_Table B5'!$C$1:$K$1,0))</f>
        <v>17961</v>
      </c>
    </row>
    <row r="214" spans="1:6" x14ac:dyDescent="0.25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 s="146">
        <f>INDEX('CBECS_Table B5'!$C$6:$K$6,1,MATCH('County Climates'!E214,'CBECS_Table B5'!$C$1:$K$1,0))</f>
        <v>17961</v>
      </c>
    </row>
    <row r="215" spans="1:6" x14ac:dyDescent="0.25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 s="146">
        <f>INDEX('CBECS_Table B5'!$C$6:$K$6,1,MATCH('County Climates'!E215,'CBECS_Table B5'!$C$1:$K$1,0))</f>
        <v>17961</v>
      </c>
    </row>
    <row r="216" spans="1:6" x14ac:dyDescent="0.25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 s="146">
        <f>INDEX('CBECS_Table B5'!$C$6:$K$6,1,MATCH('County Climates'!E216,'CBECS_Table B5'!$C$1:$K$1,0))</f>
        <v>17961</v>
      </c>
    </row>
    <row r="217" spans="1:6" x14ac:dyDescent="0.25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 s="146">
        <f>INDEX('CBECS_Table B5'!$C$6:$K$6,1,MATCH('County Climates'!E217,'CBECS_Table B5'!$C$1:$K$1,0))</f>
        <v>17961</v>
      </c>
    </row>
    <row r="218" spans="1:6" x14ac:dyDescent="0.25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 s="146">
        <f>INDEX('CBECS_Table B5'!$C$6:$K$6,1,MATCH('County Climates'!E218,'CBECS_Table B5'!$C$1:$K$1,0))</f>
        <v>17961</v>
      </c>
    </row>
    <row r="219" spans="1:6" x14ac:dyDescent="0.25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 s="146">
        <f>INDEX('CBECS_Table B5'!$C$6:$K$6,1,MATCH('County Climates'!E219,'CBECS_Table B5'!$C$1:$K$1,0))</f>
        <v>17961</v>
      </c>
    </row>
    <row r="220" spans="1:6" x14ac:dyDescent="0.25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 s="146">
        <f>INDEX('CBECS_Table B5'!$C$6:$K$6,1,MATCH('County Climates'!E220,'CBECS_Table B5'!$C$1:$K$1,0))</f>
        <v>17961</v>
      </c>
    </row>
    <row r="221" spans="1:6" x14ac:dyDescent="0.25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 s="146">
        <f>INDEX('CBECS_Table B5'!$C$6:$K$6,1,MATCH('County Climates'!E221,'CBECS_Table B5'!$C$1:$K$1,0))</f>
        <v>17961</v>
      </c>
    </row>
    <row r="222" spans="1:6" x14ac:dyDescent="0.25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 s="146">
        <f>INDEX('CBECS_Table B5'!$C$6:$K$6,1,MATCH('County Climates'!E222,'CBECS_Table B5'!$C$1:$K$1,0))</f>
        <v>17961</v>
      </c>
    </row>
    <row r="223" spans="1:6" x14ac:dyDescent="0.25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 s="146">
        <f>INDEX('CBECS_Table B5'!$C$6:$K$6,1,MATCH('County Climates'!E223,'CBECS_Table B5'!$C$1:$K$1,0))</f>
        <v>17961</v>
      </c>
    </row>
    <row r="224" spans="1:6" x14ac:dyDescent="0.25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 s="146">
        <f>INDEX('CBECS_Table B5'!$C$6:$K$6,1,MATCH('County Climates'!E224,'CBECS_Table B5'!$C$1:$K$1,0))</f>
        <v>17961</v>
      </c>
    </row>
    <row r="225" spans="1:6" x14ac:dyDescent="0.25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 s="146">
        <f>INDEX('CBECS_Table B5'!$C$6:$K$6,1,MATCH('County Climates'!E225,'CBECS_Table B5'!$C$1:$K$1,0))</f>
        <v>17961</v>
      </c>
    </row>
    <row r="226" spans="1:6" x14ac:dyDescent="0.25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 s="146">
        <f>INDEX('CBECS_Table B5'!$C$6:$K$6,1,MATCH('County Climates'!E226,'CBECS_Table B5'!$C$1:$K$1,0))</f>
        <v>17961</v>
      </c>
    </row>
    <row r="227" spans="1:6" x14ac:dyDescent="0.25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 s="146">
        <f>INDEX('CBECS_Table B5'!$C$6:$K$6,1,MATCH('County Climates'!E227,'CBECS_Table B5'!$C$1:$K$1,0))</f>
        <v>17961</v>
      </c>
    </row>
    <row r="228" spans="1:6" x14ac:dyDescent="0.25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 s="146">
        <f>INDEX('CBECS_Table B5'!$C$6:$K$6,1,MATCH('County Climates'!E228,'CBECS_Table B5'!$C$1:$K$1,0))</f>
        <v>17961</v>
      </c>
    </row>
    <row r="229" spans="1:6" x14ac:dyDescent="0.25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 s="146">
        <f>INDEX('CBECS_Table B5'!$C$6:$K$6,1,MATCH('County Climates'!E229,'CBECS_Table B5'!$C$1:$K$1,0))</f>
        <v>17961</v>
      </c>
    </row>
    <row r="230" spans="1:6" x14ac:dyDescent="0.25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 s="146">
        <f>INDEX('CBECS_Table B5'!$C$6:$K$6,1,MATCH('County Climates'!E230,'CBECS_Table B5'!$C$1:$K$1,0))</f>
        <v>17961</v>
      </c>
    </row>
    <row r="231" spans="1:6" x14ac:dyDescent="0.25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 s="146">
        <f>INDEX('CBECS_Table B5'!$C$6:$K$6,1,MATCH('County Climates'!E231,'CBECS_Table B5'!$C$1:$K$1,0))</f>
        <v>17961</v>
      </c>
    </row>
    <row r="232" spans="1:6" x14ac:dyDescent="0.25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 s="146">
        <f>INDEX('CBECS_Table B5'!$C$6:$K$6,1,MATCH('County Climates'!E232,'CBECS_Table B5'!$C$1:$K$1,0))</f>
        <v>17961</v>
      </c>
    </row>
    <row r="233" spans="1:6" x14ac:dyDescent="0.25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 s="146">
        <f>INDEX('CBECS_Table B5'!$C$6:$K$6,1,MATCH('County Climates'!E233,'CBECS_Table B5'!$C$1:$K$1,0))</f>
        <v>17961</v>
      </c>
    </row>
    <row r="234" spans="1:6" x14ac:dyDescent="0.25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 s="146">
        <f>INDEX('CBECS_Table B5'!$C$6:$K$6,1,MATCH('County Climates'!E234,'CBECS_Table B5'!$C$1:$K$1,0))</f>
        <v>17961</v>
      </c>
    </row>
    <row r="235" spans="1:6" x14ac:dyDescent="0.25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 s="146">
        <f>INDEX('CBECS_Table B5'!$C$6:$K$6,1,MATCH('County Climates'!E235,'CBECS_Table B5'!$C$1:$K$1,0))</f>
        <v>17961</v>
      </c>
    </row>
    <row r="236" spans="1:6" x14ac:dyDescent="0.25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 s="146">
        <f>INDEX('CBECS_Table B5'!$C$6:$K$6,1,MATCH('County Climates'!E236,'CBECS_Table B5'!$C$1:$K$1,0))</f>
        <v>17961</v>
      </c>
    </row>
    <row r="237" spans="1:6" x14ac:dyDescent="0.25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 s="146">
        <f>INDEX('CBECS_Table B5'!$C$6:$K$6,1,MATCH('County Climates'!E237,'CBECS_Table B5'!$C$1:$K$1,0))</f>
        <v>17961</v>
      </c>
    </row>
    <row r="238" spans="1:6" x14ac:dyDescent="0.25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 s="146">
        <f>INDEX('CBECS_Table B5'!$C$6:$K$6,1,MATCH('County Climates'!E238,'CBECS_Table B5'!$C$1:$K$1,0))</f>
        <v>17961</v>
      </c>
    </row>
    <row r="239" spans="1:6" x14ac:dyDescent="0.25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 s="146">
        <f>INDEX('CBECS_Table B5'!$C$6:$K$6,1,MATCH('County Climates'!E239,'CBECS_Table B5'!$C$1:$K$1,0))</f>
        <v>17961</v>
      </c>
    </row>
    <row r="240" spans="1:6" x14ac:dyDescent="0.25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 s="146">
        <f>INDEX('CBECS_Table B5'!$C$6:$K$6,1,MATCH('County Climates'!E240,'CBECS_Table B5'!$C$1:$K$1,0))</f>
        <v>17961</v>
      </c>
    </row>
    <row r="241" spans="1:6" x14ac:dyDescent="0.25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 s="146">
        <f>INDEX('CBECS_Table B5'!$C$6:$K$6,1,MATCH('County Climates'!E241,'CBECS_Table B5'!$C$1:$K$1,0))</f>
        <v>17961</v>
      </c>
    </row>
    <row r="242" spans="1:6" x14ac:dyDescent="0.25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 s="146">
        <f>INDEX('CBECS_Table B5'!$C$6:$K$6,1,MATCH('County Climates'!E242,'CBECS_Table B5'!$C$1:$K$1,0))</f>
        <v>17961</v>
      </c>
    </row>
    <row r="243" spans="1:6" x14ac:dyDescent="0.25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 s="146">
        <f>INDEX('CBECS_Table B5'!$C$6:$K$6,1,MATCH('County Climates'!E243,'CBECS_Table B5'!$C$1:$K$1,0))</f>
        <v>17961</v>
      </c>
    </row>
    <row r="244" spans="1:6" x14ac:dyDescent="0.25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 s="146">
        <f>INDEX('CBECS_Table B5'!$C$6:$K$6,1,MATCH('County Climates'!E244,'CBECS_Table B5'!$C$1:$K$1,0))</f>
        <v>17961</v>
      </c>
    </row>
    <row r="245" spans="1:6" x14ac:dyDescent="0.25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 s="146">
        <f>INDEX('CBECS_Table B5'!$C$6:$K$6,1,MATCH('County Climates'!E245,'CBECS_Table B5'!$C$1:$K$1,0))</f>
        <v>17961</v>
      </c>
    </row>
    <row r="246" spans="1:6" x14ac:dyDescent="0.25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 s="146">
        <f>INDEX('CBECS_Table B5'!$C$6:$K$6,1,MATCH('County Climates'!E246,'CBECS_Table B5'!$C$1:$K$1,0))</f>
        <v>17961</v>
      </c>
    </row>
    <row r="247" spans="1:6" x14ac:dyDescent="0.25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 s="146">
        <f>INDEX('CBECS_Table B5'!$C$6:$K$6,1,MATCH('County Climates'!E247,'CBECS_Table B5'!$C$1:$K$1,0))</f>
        <v>17961</v>
      </c>
    </row>
    <row r="248" spans="1:6" x14ac:dyDescent="0.25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 s="146">
        <f>INDEX('CBECS_Table B5'!$C$6:$K$6,1,MATCH('County Climates'!E248,'CBECS_Table B5'!$C$1:$K$1,0))</f>
        <v>17961</v>
      </c>
    </row>
    <row r="249" spans="1:6" x14ac:dyDescent="0.25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 s="146">
        <f>INDEX('CBECS_Table B5'!$C$6:$K$6,1,MATCH('County Climates'!E249,'CBECS_Table B5'!$C$1:$K$1,0))</f>
        <v>17961</v>
      </c>
    </row>
    <row r="250" spans="1:6" x14ac:dyDescent="0.25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 s="146">
        <f>INDEX('CBECS_Table B5'!$C$6:$K$6,1,MATCH('County Climates'!E250,'CBECS_Table B5'!$C$1:$K$1,0))</f>
        <v>17961</v>
      </c>
    </row>
    <row r="251" spans="1:6" x14ac:dyDescent="0.25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 s="146">
        <f>INDEX('CBECS_Table B5'!$C$6:$K$6,1,MATCH('County Climates'!E251,'CBECS_Table B5'!$C$1:$K$1,0))</f>
        <v>17961</v>
      </c>
    </row>
    <row r="252" spans="1:6" x14ac:dyDescent="0.25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 s="146">
        <f>INDEX('CBECS_Table B5'!$C$6:$K$6,1,MATCH('County Climates'!E252,'CBECS_Table B5'!$C$1:$K$1,0))</f>
        <v>17961</v>
      </c>
    </row>
    <row r="253" spans="1:6" x14ac:dyDescent="0.25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 s="146">
        <f>INDEX('CBECS_Table B5'!$C$6:$K$6,1,MATCH('County Climates'!E253,'CBECS_Table B5'!$C$1:$K$1,0))</f>
        <v>17961</v>
      </c>
    </row>
    <row r="254" spans="1:6" x14ac:dyDescent="0.25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 s="146">
        <f>INDEX('CBECS_Table B5'!$C$6:$K$6,1,MATCH('County Climates'!E254,'CBECS_Table B5'!$C$1:$K$1,0))</f>
        <v>17961</v>
      </c>
    </row>
    <row r="255" spans="1:6" x14ac:dyDescent="0.25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 s="146">
        <f>INDEX('CBECS_Table B5'!$C$6:$K$6,1,MATCH('County Climates'!E255,'CBECS_Table B5'!$C$1:$K$1,0))</f>
        <v>17961</v>
      </c>
    </row>
    <row r="256" spans="1:6" x14ac:dyDescent="0.25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 s="146">
        <f>INDEX('CBECS_Table B5'!$C$6:$K$6,1,MATCH('County Climates'!E256,'CBECS_Table B5'!$C$1:$K$1,0))</f>
        <v>17961</v>
      </c>
    </row>
    <row r="257" spans="1:6" x14ac:dyDescent="0.25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 s="146">
        <f>INDEX('CBECS_Table B5'!$C$6:$K$6,1,MATCH('County Climates'!E257,'CBECS_Table B5'!$C$1:$K$1,0))</f>
        <v>17961</v>
      </c>
    </row>
    <row r="258" spans="1:6" x14ac:dyDescent="0.25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 s="146">
        <f>INDEX('CBECS_Table B5'!$C$6:$K$6,1,MATCH('County Climates'!E258,'CBECS_Table B5'!$C$1:$K$1,0))</f>
        <v>17961</v>
      </c>
    </row>
    <row r="259" spans="1:6" x14ac:dyDescent="0.25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 s="146">
        <f>INDEX('CBECS_Table B5'!$C$6:$K$6,1,MATCH('County Climates'!E259,'CBECS_Table B5'!$C$1:$K$1,0))</f>
        <v>17961</v>
      </c>
    </row>
    <row r="260" spans="1:6" x14ac:dyDescent="0.25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 s="146">
        <f>INDEX('CBECS_Table B5'!$C$6:$K$6,1,MATCH('County Climates'!E260,'CBECS_Table B5'!$C$1:$K$1,0))</f>
        <v>17961</v>
      </c>
    </row>
    <row r="261" spans="1:6" x14ac:dyDescent="0.25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 s="146">
        <f>INDEX('CBECS_Table B5'!$C$6:$K$6,1,MATCH('County Climates'!E261,'CBECS_Table B5'!$C$1:$K$1,0))</f>
        <v>17961</v>
      </c>
    </row>
    <row r="262" spans="1:6" x14ac:dyDescent="0.25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 s="146">
        <f>INDEX('CBECS_Table B5'!$C$6:$K$6,1,MATCH('County Climates'!E262,'CBECS_Table B5'!$C$1:$K$1,0))</f>
        <v>17961</v>
      </c>
    </row>
    <row r="263" spans="1:6" x14ac:dyDescent="0.25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 s="146">
        <f>INDEX('CBECS_Table B5'!$C$6:$K$6,1,MATCH('County Climates'!E263,'CBECS_Table B5'!$C$1:$K$1,0))</f>
        <v>17961</v>
      </c>
    </row>
    <row r="264" spans="1:6" x14ac:dyDescent="0.25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 s="146">
        <f>INDEX('CBECS_Table B5'!$C$6:$K$6,1,MATCH('County Climates'!E264,'CBECS_Table B5'!$C$1:$K$1,0))</f>
        <v>17961</v>
      </c>
    </row>
    <row r="265" spans="1:6" x14ac:dyDescent="0.25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 s="146">
        <f>INDEX('CBECS_Table B5'!$C$6:$K$6,1,MATCH('County Climates'!E265,'CBECS_Table B5'!$C$1:$K$1,0))</f>
        <v>17961</v>
      </c>
    </row>
    <row r="266" spans="1:6" x14ac:dyDescent="0.25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 s="146">
        <f>INDEX('CBECS_Table B5'!$C$6:$K$6,1,MATCH('County Climates'!E266,'CBECS_Table B5'!$C$1:$K$1,0))</f>
        <v>17961</v>
      </c>
    </row>
    <row r="267" spans="1:6" x14ac:dyDescent="0.25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 s="146">
        <f>INDEX('CBECS_Table B5'!$C$6:$K$6,1,MATCH('County Climates'!E267,'CBECS_Table B5'!$C$1:$K$1,0))</f>
        <v>17961</v>
      </c>
    </row>
    <row r="268" spans="1:6" x14ac:dyDescent="0.25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 s="146">
        <f>INDEX('CBECS_Table B5'!$C$6:$K$6,1,MATCH('County Climates'!E268,'CBECS_Table B5'!$C$1:$K$1,0))</f>
        <v>17961</v>
      </c>
    </row>
    <row r="269" spans="1:6" x14ac:dyDescent="0.25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 s="146">
        <f>INDEX('CBECS_Table B5'!$C$6:$K$6,1,MATCH('County Climates'!E269,'CBECS_Table B5'!$C$1:$K$1,0))</f>
        <v>17961</v>
      </c>
    </row>
    <row r="270" spans="1:6" x14ac:dyDescent="0.25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 s="146">
        <f>INDEX('CBECS_Table B5'!$C$6:$K$6,1,MATCH('County Climates'!E270,'CBECS_Table B5'!$C$1:$K$1,0))</f>
        <v>17961</v>
      </c>
    </row>
    <row r="271" spans="1:6" x14ac:dyDescent="0.25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 s="146">
        <f>INDEX('CBECS_Table B5'!$C$6:$K$6,1,MATCH('County Climates'!E271,'CBECS_Table B5'!$C$1:$K$1,0))</f>
        <v>17961</v>
      </c>
    </row>
    <row r="272" spans="1:6" x14ac:dyDescent="0.25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 s="146">
        <f>INDEX('CBECS_Table B5'!$C$6:$K$6,1,MATCH('County Climates'!E272,'CBECS_Table B5'!$C$1:$K$1,0))</f>
        <v>17961</v>
      </c>
    </row>
    <row r="273" spans="1:6" x14ac:dyDescent="0.25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 s="146">
        <f>INDEX('CBECS_Table B5'!$C$6:$K$6,1,MATCH('County Climates'!E273,'CBECS_Table B5'!$C$1:$K$1,0))</f>
        <v>17961</v>
      </c>
    </row>
    <row r="274" spans="1:6" x14ac:dyDescent="0.25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 s="146">
        <f>INDEX('CBECS_Table B5'!$C$6:$K$6,1,MATCH('County Climates'!E274,'CBECS_Table B5'!$C$1:$K$1,0))</f>
        <v>17961</v>
      </c>
    </row>
    <row r="275" spans="1:6" x14ac:dyDescent="0.25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 s="146">
        <f>INDEX('CBECS_Table B5'!$C$6:$K$6,1,MATCH('County Climates'!E275,'CBECS_Table B5'!$C$1:$K$1,0))</f>
        <v>17961</v>
      </c>
    </row>
    <row r="276" spans="1:6" x14ac:dyDescent="0.25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 s="146">
        <f>INDEX('CBECS_Table B5'!$C$6:$K$6,1,MATCH('County Climates'!E276,'CBECS_Table B5'!$C$1:$K$1,0))</f>
        <v>17961</v>
      </c>
    </row>
    <row r="277" spans="1:6" x14ac:dyDescent="0.25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 s="146">
        <f>INDEX('CBECS_Table B5'!$C$6:$K$6,1,MATCH('County Climates'!E277,'CBECS_Table B5'!$C$1:$K$1,0))</f>
        <v>17961</v>
      </c>
    </row>
    <row r="278" spans="1:6" x14ac:dyDescent="0.25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 s="146">
        <f>INDEX('CBECS_Table B5'!$C$6:$K$6,1,MATCH('County Climates'!E278,'CBECS_Table B5'!$C$1:$K$1,0))</f>
        <v>17961</v>
      </c>
    </row>
    <row r="279" spans="1:6" x14ac:dyDescent="0.25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 s="146">
        <f>INDEX('CBECS_Table B5'!$C$6:$K$6,1,MATCH('County Climates'!E279,'CBECS_Table B5'!$C$1:$K$1,0))</f>
        <v>17961</v>
      </c>
    </row>
    <row r="280" spans="1:6" x14ac:dyDescent="0.25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 s="146">
        <f>INDEX('CBECS_Table B5'!$C$6:$K$6,1,MATCH('County Climates'!E280,'CBECS_Table B5'!$C$1:$K$1,0))</f>
        <v>17961</v>
      </c>
    </row>
    <row r="281" spans="1:6" x14ac:dyDescent="0.25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 s="146">
        <f>INDEX('CBECS_Table B5'!$C$6:$K$6,1,MATCH('County Climates'!E281,'CBECS_Table B5'!$C$1:$K$1,0))</f>
        <v>17961</v>
      </c>
    </row>
    <row r="282" spans="1:6" x14ac:dyDescent="0.25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 s="146">
        <f>INDEX('CBECS_Table B5'!$C$6:$K$6,1,MATCH('County Climates'!E282,'CBECS_Table B5'!$C$1:$K$1,0))</f>
        <v>17961</v>
      </c>
    </row>
    <row r="283" spans="1:6" x14ac:dyDescent="0.25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 s="146">
        <f>INDEX('CBECS_Table B5'!$C$6:$K$6,1,MATCH('County Climates'!E283,'CBECS_Table B5'!$C$1:$K$1,0))</f>
        <v>17961</v>
      </c>
    </row>
    <row r="284" spans="1:6" x14ac:dyDescent="0.25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 s="146">
        <f>INDEX('CBECS_Table B5'!$C$6:$K$6,1,MATCH('County Climates'!E284,'CBECS_Table B5'!$C$1:$K$1,0))</f>
        <v>17961</v>
      </c>
    </row>
    <row r="285" spans="1:6" x14ac:dyDescent="0.25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 s="146">
        <f>INDEX('CBECS_Table B5'!$C$6:$K$6,1,MATCH('County Climates'!E285,'CBECS_Table B5'!$C$1:$K$1,0))</f>
        <v>17961</v>
      </c>
    </row>
    <row r="286" spans="1:6" x14ac:dyDescent="0.25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 s="146">
        <f>INDEX('CBECS_Table B5'!$C$6:$K$6,1,MATCH('County Climates'!E286,'CBECS_Table B5'!$C$1:$K$1,0))</f>
        <v>11956</v>
      </c>
    </row>
    <row r="287" spans="1:6" x14ac:dyDescent="0.25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 s="146">
        <f>INDEX('CBECS_Table B5'!$C$6:$K$6,1,MATCH('County Climates'!E287,'CBECS_Table B5'!$C$1:$K$1,0))</f>
        <v>11956</v>
      </c>
    </row>
    <row r="288" spans="1:6" x14ac:dyDescent="0.25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 s="146">
        <f>INDEX('CBECS_Table B5'!$C$6:$K$6,1,MATCH('County Climates'!E288,'CBECS_Table B5'!$C$1:$K$1,0))</f>
        <v>11956</v>
      </c>
    </row>
    <row r="289" spans="1:6" x14ac:dyDescent="0.25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 s="146">
        <f>INDEX('CBECS_Table B5'!$C$6:$K$6,1,MATCH('County Climates'!E289,'CBECS_Table B5'!$C$1:$K$1,0))</f>
        <v>11956</v>
      </c>
    </row>
    <row r="290" spans="1:6" x14ac:dyDescent="0.25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 s="146">
        <f>INDEX('CBECS_Table B5'!$C$6:$K$6,1,MATCH('County Climates'!E290,'CBECS_Table B5'!$C$1:$K$1,0))</f>
        <v>11956</v>
      </c>
    </row>
    <row r="291" spans="1:6" x14ac:dyDescent="0.25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 s="146">
        <f>INDEX('CBECS_Table B5'!$C$6:$K$6,1,MATCH('County Climates'!E291,'CBECS_Table B5'!$C$1:$K$1,0))</f>
        <v>7761</v>
      </c>
    </row>
    <row r="292" spans="1:6" x14ac:dyDescent="0.25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 s="146">
        <f>INDEX('CBECS_Table B5'!$C$6:$K$6,1,MATCH('County Climates'!E292,'CBECS_Table B5'!$C$1:$K$1,0))</f>
        <v>7761</v>
      </c>
    </row>
    <row r="293" spans="1:6" x14ac:dyDescent="0.25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 s="146">
        <f>INDEX('CBECS_Table B5'!$C$6:$K$6,1,MATCH('County Climates'!E293,'CBECS_Table B5'!$C$1:$K$1,0))</f>
        <v>7761</v>
      </c>
    </row>
    <row r="294" spans="1:6" x14ac:dyDescent="0.25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 s="146">
        <f>INDEX('CBECS_Table B5'!$C$6:$K$6,1,MATCH('County Climates'!E294,'CBECS_Table B5'!$C$1:$K$1,0))</f>
        <v>7761</v>
      </c>
    </row>
    <row r="295" spans="1:6" x14ac:dyDescent="0.25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 s="146">
        <f>INDEX('CBECS_Table B5'!$C$6:$K$6,1,MATCH('County Climates'!E295,'CBECS_Table B5'!$C$1:$K$1,0))</f>
        <v>7761</v>
      </c>
    </row>
    <row r="296" spans="1:6" x14ac:dyDescent="0.25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 s="146">
        <f>INDEX('CBECS_Table B5'!$C$6:$K$6,1,MATCH('County Climates'!E296,'CBECS_Table B5'!$C$1:$K$1,0))</f>
        <v>7761</v>
      </c>
    </row>
    <row r="297" spans="1:6" x14ac:dyDescent="0.25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 s="146">
        <f>INDEX('CBECS_Table B5'!$C$6:$K$6,1,MATCH('County Climates'!E297,'CBECS_Table B5'!$C$1:$K$1,0))</f>
        <v>7761</v>
      </c>
    </row>
    <row r="298" spans="1:6" x14ac:dyDescent="0.25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 s="146">
        <f>INDEX('CBECS_Table B5'!$C$6:$K$6,1,MATCH('County Climates'!E298,'CBECS_Table B5'!$C$1:$K$1,0))</f>
        <v>7761</v>
      </c>
    </row>
    <row r="299" spans="1:6" x14ac:dyDescent="0.25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 s="146">
        <f>INDEX('CBECS_Table B5'!$C$6:$K$6,1,MATCH('County Climates'!E299,'CBECS_Table B5'!$C$1:$K$1,0))</f>
        <v>7761</v>
      </c>
    </row>
    <row r="300" spans="1:6" x14ac:dyDescent="0.25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 s="146">
        <f>INDEX('CBECS_Table B5'!$C$6:$K$6,1,MATCH('County Climates'!E300,'CBECS_Table B5'!$C$1:$K$1,0))</f>
        <v>7761</v>
      </c>
    </row>
    <row r="301" spans="1:6" x14ac:dyDescent="0.25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 s="146">
        <f>INDEX('CBECS_Table B5'!$C$6:$K$6,1,MATCH('County Climates'!E301,'CBECS_Table B5'!$C$1:$K$1,0))</f>
        <v>7761</v>
      </c>
    </row>
    <row r="302" spans="1:6" x14ac:dyDescent="0.25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 s="146">
        <f>INDEX('CBECS_Table B5'!$C$6:$K$6,1,MATCH('County Climates'!E302,'CBECS_Table B5'!$C$1:$K$1,0))</f>
        <v>7761</v>
      </c>
    </row>
    <row r="303" spans="1:6" x14ac:dyDescent="0.25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 s="146">
        <f>INDEX('CBECS_Table B5'!$C$6:$K$6,1,MATCH('County Climates'!E303,'CBECS_Table B5'!$C$1:$K$1,0))</f>
        <v>7761</v>
      </c>
    </row>
    <row r="304" spans="1:6" x14ac:dyDescent="0.25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 s="146">
        <f>INDEX('CBECS_Table B5'!$C$6:$K$6,1,MATCH('County Climates'!E304,'CBECS_Table B5'!$C$1:$K$1,0))</f>
        <v>7761</v>
      </c>
    </row>
    <row r="305" spans="1:6" x14ac:dyDescent="0.25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 s="146">
        <f>INDEX('CBECS_Table B5'!$C$6:$K$6,1,MATCH('County Climates'!E305,'CBECS_Table B5'!$C$1:$K$1,0))</f>
        <v>7761</v>
      </c>
    </row>
    <row r="306" spans="1:6" x14ac:dyDescent="0.25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 s="146">
        <f>INDEX('CBECS_Table B5'!$C$6:$K$6,1,MATCH('County Climates'!E306,'CBECS_Table B5'!$C$1:$K$1,0))</f>
        <v>7761</v>
      </c>
    </row>
    <row r="307" spans="1:6" x14ac:dyDescent="0.25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 s="146">
        <f>INDEX('CBECS_Table B5'!$C$6:$K$6,1,MATCH('County Climates'!E307,'CBECS_Table B5'!$C$1:$K$1,0))</f>
        <v>7761</v>
      </c>
    </row>
    <row r="308" spans="1:6" x14ac:dyDescent="0.25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 s="146">
        <f>INDEX('CBECS_Table B5'!$C$6:$K$6,1,MATCH('County Climates'!E308,'CBECS_Table B5'!$C$1:$K$1,0))</f>
        <v>7761</v>
      </c>
    </row>
    <row r="309" spans="1:6" x14ac:dyDescent="0.25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 s="146">
        <f>INDEX('CBECS_Table B5'!$C$6:$K$6,1,MATCH('County Climates'!E309,'CBECS_Table B5'!$C$1:$K$1,0))</f>
        <v>7761</v>
      </c>
    </row>
    <row r="310" spans="1:6" x14ac:dyDescent="0.25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 s="146">
        <f>INDEX('CBECS_Table B5'!$C$6:$K$6,1,MATCH('County Climates'!E310,'CBECS_Table B5'!$C$1:$K$1,0))</f>
        <v>7761</v>
      </c>
    </row>
    <row r="311" spans="1:6" x14ac:dyDescent="0.25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 s="146">
        <f>INDEX('CBECS_Table B5'!$C$6:$K$6,1,MATCH('County Climates'!E311,'CBECS_Table B5'!$C$1:$K$1,0))</f>
        <v>7761</v>
      </c>
    </row>
    <row r="312" spans="1:6" x14ac:dyDescent="0.25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 s="146">
        <f>INDEX('CBECS_Table B5'!$C$6:$K$6,1,MATCH('County Climates'!E312,'CBECS_Table B5'!$C$1:$K$1,0))</f>
        <v>7761</v>
      </c>
    </row>
    <row r="313" spans="1:6" x14ac:dyDescent="0.25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 s="146">
        <f>INDEX('CBECS_Table B5'!$C$6:$K$6,1,MATCH('County Climates'!E313,'CBECS_Table B5'!$C$1:$K$1,0))</f>
        <v>7761</v>
      </c>
    </row>
    <row r="314" spans="1:6" x14ac:dyDescent="0.25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 s="146">
        <f>INDEX('CBECS_Table B5'!$C$6:$K$6,1,MATCH('County Climates'!E314,'CBECS_Table B5'!$C$1:$K$1,0))</f>
        <v>7761</v>
      </c>
    </row>
    <row r="315" spans="1:6" x14ac:dyDescent="0.25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 s="146">
        <f>INDEX('CBECS_Table B5'!$C$6:$K$6,1,MATCH('County Climates'!E315,'CBECS_Table B5'!$C$1:$K$1,0))</f>
        <v>7761</v>
      </c>
    </row>
    <row r="316" spans="1:6" x14ac:dyDescent="0.25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 s="146">
        <f>INDEX('CBECS_Table B5'!$C$6:$K$6,1,MATCH('County Climates'!E316,'CBECS_Table B5'!$C$1:$K$1,0))</f>
        <v>7761</v>
      </c>
    </row>
    <row r="317" spans="1:6" x14ac:dyDescent="0.25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 s="146">
        <f>INDEX('CBECS_Table B5'!$C$6:$K$6,1,MATCH('County Climates'!E317,'CBECS_Table B5'!$C$1:$K$1,0))</f>
        <v>7761</v>
      </c>
    </row>
    <row r="318" spans="1:6" x14ac:dyDescent="0.25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 s="146">
        <f>INDEX('CBECS_Table B5'!$C$6:$K$6,1,MATCH('County Climates'!E318,'CBECS_Table B5'!$C$1:$K$1,0))</f>
        <v>7761</v>
      </c>
    </row>
    <row r="319" spans="1:6" x14ac:dyDescent="0.25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 s="146">
        <f>INDEX('CBECS_Table B5'!$C$6:$K$6,1,MATCH('County Climates'!E319,'CBECS_Table B5'!$C$1:$K$1,0))</f>
        <v>7761</v>
      </c>
    </row>
    <row r="320" spans="1:6" x14ac:dyDescent="0.25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 s="146">
        <f>INDEX('CBECS_Table B5'!$C$6:$K$6,1,MATCH('County Climates'!E320,'CBECS_Table B5'!$C$1:$K$1,0))</f>
        <v>7761</v>
      </c>
    </row>
    <row r="321" spans="1:6" x14ac:dyDescent="0.25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 s="146">
        <f>INDEX('CBECS_Table B5'!$C$6:$K$6,1,MATCH('County Climates'!E321,'CBECS_Table B5'!$C$1:$K$1,0))</f>
        <v>7761</v>
      </c>
    </row>
    <row r="322" spans="1:6" x14ac:dyDescent="0.25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 s="146">
        <f>INDEX('CBECS_Table B5'!$C$6:$K$6,1,MATCH('County Climates'!E322,'CBECS_Table B5'!$C$1:$K$1,0))</f>
        <v>7761</v>
      </c>
    </row>
    <row r="323" spans="1:6" x14ac:dyDescent="0.25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 s="146">
        <f>INDEX('CBECS_Table B5'!$C$6:$K$6,1,MATCH('County Climates'!E323,'CBECS_Table B5'!$C$1:$K$1,0))</f>
        <v>7761</v>
      </c>
    </row>
    <row r="324" spans="1:6" x14ac:dyDescent="0.25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 s="146">
        <f>INDEX('CBECS_Table B5'!$C$6:$K$6,1,MATCH('County Climates'!E324,'CBECS_Table B5'!$C$1:$K$1,0))</f>
        <v>7761</v>
      </c>
    </row>
    <row r="325" spans="1:6" x14ac:dyDescent="0.25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 s="146">
        <f>INDEX('CBECS_Table B5'!$C$6:$K$6,1,MATCH('County Climates'!E325,'CBECS_Table B5'!$C$1:$K$1,0))</f>
        <v>17642</v>
      </c>
    </row>
    <row r="326" spans="1:6" x14ac:dyDescent="0.25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 s="146">
        <f>INDEX('CBECS_Table B5'!$C$6:$K$6,1,MATCH('County Climates'!E326,'CBECS_Table B5'!$C$1:$K$1,0))</f>
        <v>17642</v>
      </c>
    </row>
    <row r="327" spans="1:6" x14ac:dyDescent="0.25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 s="146">
        <f>INDEX('CBECS_Table B5'!$C$6:$K$6,1,MATCH('County Climates'!E327,'CBECS_Table B5'!$C$1:$K$1,0))</f>
        <v>17642</v>
      </c>
    </row>
    <row r="328" spans="1:6" x14ac:dyDescent="0.25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 s="146">
        <f>INDEX('CBECS_Table B5'!$C$6:$K$6,1,MATCH('County Climates'!E328,'CBECS_Table B5'!$C$1:$K$1,0))</f>
        <v>17642</v>
      </c>
    </row>
    <row r="329" spans="1:6" x14ac:dyDescent="0.25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 s="146">
        <f>INDEX('CBECS_Table B5'!$C$6:$K$6,1,MATCH('County Climates'!E329,'CBECS_Table B5'!$C$1:$K$1,0))</f>
        <v>17642</v>
      </c>
    </row>
    <row r="330" spans="1:6" x14ac:dyDescent="0.25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 s="146">
        <f>INDEX('CBECS_Table B5'!$C$6:$K$6,1,MATCH('County Climates'!E330,'CBECS_Table B5'!$C$1:$K$1,0))</f>
        <v>17642</v>
      </c>
    </row>
    <row r="331" spans="1:6" x14ac:dyDescent="0.25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 s="146">
        <f>INDEX('CBECS_Table B5'!$C$6:$K$6,1,MATCH('County Climates'!E331,'CBECS_Table B5'!$C$1:$K$1,0))</f>
        <v>17642</v>
      </c>
    </row>
    <row r="332" spans="1:6" x14ac:dyDescent="0.25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 s="146">
        <f>INDEX('CBECS_Table B5'!$C$6:$K$6,1,MATCH('County Climates'!E332,'CBECS_Table B5'!$C$1:$K$1,0))</f>
        <v>17642</v>
      </c>
    </row>
    <row r="333" spans="1:6" x14ac:dyDescent="0.25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 s="146">
        <f>INDEX('CBECS_Table B5'!$C$6:$K$6,1,MATCH('County Climates'!E333,'CBECS_Table B5'!$C$1:$K$1,0))</f>
        <v>17642</v>
      </c>
    </row>
    <row r="334" spans="1:6" x14ac:dyDescent="0.25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 s="146">
        <f>INDEX('CBECS_Table B5'!$C$6:$K$6,1,MATCH('County Climates'!E334,'CBECS_Table B5'!$C$1:$K$1,0))</f>
        <v>17642</v>
      </c>
    </row>
    <row r="335" spans="1:6" x14ac:dyDescent="0.25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 s="146">
        <f>INDEX('CBECS_Table B5'!$C$6:$K$6,1,MATCH('County Climates'!E335,'CBECS_Table B5'!$C$1:$K$1,0))</f>
        <v>17642</v>
      </c>
    </row>
    <row r="336" spans="1:6" x14ac:dyDescent="0.25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 s="146">
        <f>INDEX('CBECS_Table B5'!$C$6:$K$6,1,MATCH('County Climates'!E336,'CBECS_Table B5'!$C$1:$K$1,0))</f>
        <v>17642</v>
      </c>
    </row>
    <row r="337" spans="1:6" x14ac:dyDescent="0.25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 s="146">
        <f>INDEX('CBECS_Table B5'!$C$6:$K$6,1,MATCH('County Climates'!E337,'CBECS_Table B5'!$C$1:$K$1,0))</f>
        <v>17642</v>
      </c>
    </row>
    <row r="338" spans="1:6" x14ac:dyDescent="0.25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 s="146">
        <f>INDEX('CBECS_Table B5'!$C$6:$K$6,1,MATCH('County Climates'!E338,'CBECS_Table B5'!$C$1:$K$1,0))</f>
        <v>17642</v>
      </c>
    </row>
    <row r="339" spans="1:6" x14ac:dyDescent="0.25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 s="146">
        <f>INDEX('CBECS_Table B5'!$C$6:$K$6,1,MATCH('County Climates'!E339,'CBECS_Table B5'!$C$1:$K$1,0))</f>
        <v>17642</v>
      </c>
    </row>
    <row r="340" spans="1:6" x14ac:dyDescent="0.25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 s="146">
        <f>INDEX('CBECS_Table B5'!$C$6:$K$6,1,MATCH('County Climates'!E340,'CBECS_Table B5'!$C$1:$K$1,0))</f>
        <v>17642</v>
      </c>
    </row>
    <row r="341" spans="1:6" x14ac:dyDescent="0.25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 s="146">
        <f>INDEX('CBECS_Table B5'!$C$6:$K$6,1,MATCH('County Climates'!E341,'CBECS_Table B5'!$C$1:$K$1,0))</f>
        <v>17642</v>
      </c>
    </row>
    <row r="342" spans="1:6" x14ac:dyDescent="0.25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 s="146">
        <f>INDEX('CBECS_Table B5'!$C$6:$K$6,1,MATCH('County Climates'!E342,'CBECS_Table B5'!$C$1:$K$1,0))</f>
        <v>17642</v>
      </c>
    </row>
    <row r="343" spans="1:6" x14ac:dyDescent="0.25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 s="146">
        <f>INDEX('CBECS_Table B5'!$C$6:$K$6,1,MATCH('County Climates'!E343,'CBECS_Table B5'!$C$1:$K$1,0))</f>
        <v>17642</v>
      </c>
    </row>
    <row r="344" spans="1:6" x14ac:dyDescent="0.25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 s="146">
        <f>INDEX('CBECS_Table B5'!$C$6:$K$6,1,MATCH('County Climates'!E344,'CBECS_Table B5'!$C$1:$K$1,0))</f>
        <v>17642</v>
      </c>
    </row>
    <row r="345" spans="1:6" x14ac:dyDescent="0.25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 s="146">
        <f>INDEX('CBECS_Table B5'!$C$6:$K$6,1,MATCH('County Climates'!E345,'CBECS_Table B5'!$C$1:$K$1,0))</f>
        <v>17642</v>
      </c>
    </row>
    <row r="346" spans="1:6" x14ac:dyDescent="0.25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 s="146">
        <f>INDEX('CBECS_Table B5'!$C$6:$K$6,1,MATCH('County Climates'!E346,'CBECS_Table B5'!$C$1:$K$1,0))</f>
        <v>17642</v>
      </c>
    </row>
    <row r="347" spans="1:6" x14ac:dyDescent="0.25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 s="146">
        <f>INDEX('CBECS_Table B5'!$C$6:$K$6,1,MATCH('County Climates'!E347,'CBECS_Table B5'!$C$1:$K$1,0))</f>
        <v>17642</v>
      </c>
    </row>
    <row r="348" spans="1:6" x14ac:dyDescent="0.25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 s="146">
        <f>INDEX('CBECS_Table B5'!$C$6:$K$6,1,MATCH('County Climates'!E348,'CBECS_Table B5'!$C$1:$K$1,0))</f>
        <v>17642</v>
      </c>
    </row>
    <row r="349" spans="1:6" x14ac:dyDescent="0.25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 s="146">
        <f>INDEX('CBECS_Table B5'!$C$6:$K$6,1,MATCH('County Climates'!E349,'CBECS_Table B5'!$C$1:$K$1,0))</f>
        <v>17642</v>
      </c>
    </row>
    <row r="350" spans="1:6" x14ac:dyDescent="0.25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 s="146">
        <f>INDEX('CBECS_Table B5'!$C$6:$K$6,1,MATCH('County Climates'!E350,'CBECS_Table B5'!$C$1:$K$1,0))</f>
        <v>17642</v>
      </c>
    </row>
    <row r="351" spans="1:6" x14ac:dyDescent="0.25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 s="146">
        <f>INDEX('CBECS_Table B5'!$C$6:$K$6,1,MATCH('County Climates'!E351,'CBECS_Table B5'!$C$1:$K$1,0))</f>
        <v>17642</v>
      </c>
    </row>
    <row r="352" spans="1:6" x14ac:dyDescent="0.25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 s="146">
        <f>INDEX('CBECS_Table B5'!$C$6:$K$6,1,MATCH('County Climates'!E352,'CBECS_Table B5'!$C$1:$K$1,0))</f>
        <v>17642</v>
      </c>
    </row>
    <row r="353" spans="1:6" x14ac:dyDescent="0.25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 s="146">
        <f>INDEX('CBECS_Table B5'!$C$6:$K$6,1,MATCH('County Climates'!E353,'CBECS_Table B5'!$C$1:$K$1,0))</f>
        <v>17642</v>
      </c>
    </row>
    <row r="354" spans="1:6" x14ac:dyDescent="0.25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 s="146">
        <f>INDEX('CBECS_Table B5'!$C$6:$K$6,1,MATCH('County Climates'!E354,'CBECS_Table B5'!$C$1:$K$1,0))</f>
        <v>17642</v>
      </c>
    </row>
    <row r="355" spans="1:6" x14ac:dyDescent="0.25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 s="146">
        <f>INDEX('CBECS_Table B5'!$C$6:$K$6,1,MATCH('County Climates'!E355,'CBECS_Table B5'!$C$1:$K$1,0))</f>
        <v>17642</v>
      </c>
    </row>
    <row r="356" spans="1:6" x14ac:dyDescent="0.25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 s="146">
        <f>INDEX('CBECS_Table B5'!$C$6:$K$6,1,MATCH('County Climates'!E356,'CBECS_Table B5'!$C$1:$K$1,0))</f>
        <v>17642</v>
      </c>
    </row>
    <row r="357" spans="1:6" x14ac:dyDescent="0.25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 s="146">
        <f>INDEX('CBECS_Table B5'!$C$6:$K$6,1,MATCH('County Climates'!E357,'CBECS_Table B5'!$C$1:$K$1,0))</f>
        <v>17642</v>
      </c>
    </row>
    <row r="358" spans="1:6" x14ac:dyDescent="0.25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 s="146">
        <f>INDEX('CBECS_Table B5'!$C$6:$K$6,1,MATCH('County Climates'!E358,'CBECS_Table B5'!$C$1:$K$1,0))</f>
        <v>17642</v>
      </c>
    </row>
    <row r="359" spans="1:6" x14ac:dyDescent="0.25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 s="146">
        <f>INDEX('CBECS_Table B5'!$C$6:$K$6,1,MATCH('County Climates'!E359,'CBECS_Table B5'!$C$1:$K$1,0))</f>
        <v>17642</v>
      </c>
    </row>
    <row r="360" spans="1:6" x14ac:dyDescent="0.25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 s="146">
        <f>INDEX('CBECS_Table B5'!$C$6:$K$6,1,MATCH('County Climates'!E360,'CBECS_Table B5'!$C$1:$K$1,0))</f>
        <v>17642</v>
      </c>
    </row>
    <row r="361" spans="1:6" x14ac:dyDescent="0.25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 s="146">
        <f>INDEX('CBECS_Table B5'!$C$6:$K$6,1,MATCH('County Climates'!E361,'CBECS_Table B5'!$C$1:$K$1,0))</f>
        <v>17642</v>
      </c>
    </row>
    <row r="362" spans="1:6" x14ac:dyDescent="0.25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 s="146">
        <f>INDEX('CBECS_Table B5'!$C$6:$K$6,1,MATCH('County Climates'!E362,'CBECS_Table B5'!$C$1:$K$1,0))</f>
        <v>17642</v>
      </c>
    </row>
    <row r="363" spans="1:6" x14ac:dyDescent="0.25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 s="146">
        <f>INDEX('CBECS_Table B5'!$C$6:$K$6,1,MATCH('County Climates'!E363,'CBECS_Table B5'!$C$1:$K$1,0))</f>
        <v>17642</v>
      </c>
    </row>
    <row r="364" spans="1:6" x14ac:dyDescent="0.25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 s="146">
        <f>INDEX('CBECS_Table B5'!$C$6:$K$6,1,MATCH('County Climates'!E364,'CBECS_Table B5'!$C$1:$K$1,0))</f>
        <v>17642</v>
      </c>
    </row>
    <row r="365" spans="1:6" x14ac:dyDescent="0.25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 s="146">
        <f>INDEX('CBECS_Table B5'!$C$6:$K$6,1,MATCH('County Climates'!E365,'CBECS_Table B5'!$C$1:$K$1,0))</f>
        <v>17642</v>
      </c>
    </row>
    <row r="366" spans="1:6" x14ac:dyDescent="0.25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 s="146">
        <f>INDEX('CBECS_Table B5'!$C$6:$K$6,1,MATCH('County Climates'!E366,'CBECS_Table B5'!$C$1:$K$1,0))</f>
        <v>17642</v>
      </c>
    </row>
    <row r="367" spans="1:6" x14ac:dyDescent="0.25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 s="146">
        <f>INDEX('CBECS_Table B5'!$C$6:$K$6,1,MATCH('County Climates'!E367,'CBECS_Table B5'!$C$1:$K$1,0))</f>
        <v>17642</v>
      </c>
    </row>
    <row r="368" spans="1:6" x14ac:dyDescent="0.25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 s="146">
        <f>INDEX('CBECS_Table B5'!$C$6:$K$6,1,MATCH('County Climates'!E368,'CBECS_Table B5'!$C$1:$K$1,0))</f>
        <v>17642</v>
      </c>
    </row>
    <row r="369" spans="1:6" x14ac:dyDescent="0.25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 s="146">
        <f>INDEX('CBECS_Table B5'!$C$6:$K$6,1,MATCH('County Climates'!E369,'CBECS_Table B5'!$C$1:$K$1,0))</f>
        <v>17642</v>
      </c>
    </row>
    <row r="370" spans="1:6" x14ac:dyDescent="0.25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 s="146">
        <f>INDEX('CBECS_Table B5'!$C$6:$K$6,1,MATCH('County Climates'!E370,'CBECS_Table B5'!$C$1:$K$1,0))</f>
        <v>17642</v>
      </c>
    </row>
    <row r="371" spans="1:6" x14ac:dyDescent="0.25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 s="146">
        <f>INDEX('CBECS_Table B5'!$C$6:$K$6,1,MATCH('County Climates'!E371,'CBECS_Table B5'!$C$1:$K$1,0))</f>
        <v>17642</v>
      </c>
    </row>
    <row r="372" spans="1:6" x14ac:dyDescent="0.25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 s="146">
        <f>INDEX('CBECS_Table B5'!$C$6:$K$6,1,MATCH('County Climates'!E372,'CBECS_Table B5'!$C$1:$K$1,0))</f>
        <v>17642</v>
      </c>
    </row>
    <row r="373" spans="1:6" x14ac:dyDescent="0.25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 s="146">
        <f>INDEX('CBECS_Table B5'!$C$6:$K$6,1,MATCH('County Climates'!E373,'CBECS_Table B5'!$C$1:$K$1,0))</f>
        <v>17642</v>
      </c>
    </row>
    <row r="374" spans="1:6" x14ac:dyDescent="0.25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 s="146">
        <f>INDEX('CBECS_Table B5'!$C$6:$K$6,1,MATCH('County Climates'!E374,'CBECS_Table B5'!$C$1:$K$1,0))</f>
        <v>17642</v>
      </c>
    </row>
    <row r="375" spans="1:6" x14ac:dyDescent="0.25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 s="146">
        <f>INDEX('CBECS_Table B5'!$C$6:$K$6,1,MATCH('County Climates'!E375,'CBECS_Table B5'!$C$1:$K$1,0))</f>
        <v>17642</v>
      </c>
    </row>
    <row r="376" spans="1:6" x14ac:dyDescent="0.25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 s="146">
        <f>INDEX('CBECS_Table B5'!$C$6:$K$6,1,MATCH('County Climates'!E376,'CBECS_Table B5'!$C$1:$K$1,0))</f>
        <v>17642</v>
      </c>
    </row>
    <row r="377" spans="1:6" x14ac:dyDescent="0.25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 s="146">
        <f>INDEX('CBECS_Table B5'!$C$6:$K$6,1,MATCH('County Climates'!E377,'CBECS_Table B5'!$C$1:$K$1,0))</f>
        <v>17642</v>
      </c>
    </row>
    <row r="378" spans="1:6" x14ac:dyDescent="0.25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 s="146">
        <f>INDEX('CBECS_Table B5'!$C$6:$K$6,1,MATCH('County Climates'!E378,'CBECS_Table B5'!$C$1:$K$1,0))</f>
        <v>17642</v>
      </c>
    </row>
    <row r="379" spans="1:6" x14ac:dyDescent="0.25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 s="146">
        <f>INDEX('CBECS_Table B5'!$C$6:$K$6,1,MATCH('County Climates'!E379,'CBECS_Table B5'!$C$1:$K$1,0))</f>
        <v>17642</v>
      </c>
    </row>
    <row r="380" spans="1:6" x14ac:dyDescent="0.25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 s="146">
        <f>INDEX('CBECS_Table B5'!$C$6:$K$6,1,MATCH('County Climates'!E380,'CBECS_Table B5'!$C$1:$K$1,0))</f>
        <v>17642</v>
      </c>
    </row>
    <row r="381" spans="1:6" x14ac:dyDescent="0.25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 s="146">
        <f>INDEX('CBECS_Table B5'!$C$6:$K$6,1,MATCH('County Climates'!E381,'CBECS_Table B5'!$C$1:$K$1,0))</f>
        <v>17642</v>
      </c>
    </row>
    <row r="382" spans="1:6" x14ac:dyDescent="0.25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 s="146">
        <f>INDEX('CBECS_Table B5'!$C$6:$K$6,1,MATCH('County Climates'!E382,'CBECS_Table B5'!$C$1:$K$1,0))</f>
        <v>17642</v>
      </c>
    </row>
    <row r="383" spans="1:6" x14ac:dyDescent="0.25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 s="146">
        <f>INDEX('CBECS_Table B5'!$C$6:$K$6,1,MATCH('County Climates'!E383,'CBECS_Table B5'!$C$1:$K$1,0))</f>
        <v>17642</v>
      </c>
    </row>
    <row r="384" spans="1:6" x14ac:dyDescent="0.25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 s="146">
        <f>INDEX('CBECS_Table B5'!$C$6:$K$6,1,MATCH('County Climates'!E384,'CBECS_Table B5'!$C$1:$K$1,0))</f>
        <v>17642</v>
      </c>
    </row>
    <row r="385" spans="1:6" x14ac:dyDescent="0.25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 s="146">
        <f>INDEX('CBECS_Table B5'!$C$6:$K$6,1,MATCH('County Climates'!E385,'CBECS_Table B5'!$C$1:$K$1,0))</f>
        <v>17642</v>
      </c>
    </row>
    <row r="386" spans="1:6" x14ac:dyDescent="0.25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 s="146">
        <f>INDEX('CBECS_Table B5'!$C$6:$K$6,1,MATCH('County Climates'!E386,'CBECS_Table B5'!$C$1:$K$1,0))</f>
        <v>17642</v>
      </c>
    </row>
    <row r="387" spans="1:6" x14ac:dyDescent="0.25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 s="146">
        <f>INDEX('CBECS_Table B5'!$C$6:$K$6,1,MATCH('County Climates'!E387,'CBECS_Table B5'!$C$1:$K$1,0))</f>
        <v>17642</v>
      </c>
    </row>
    <row r="388" spans="1:6" x14ac:dyDescent="0.25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 s="146">
        <f>INDEX('CBECS_Table B5'!$C$6:$K$6,1,MATCH('County Climates'!E388,'CBECS_Table B5'!$C$1:$K$1,0))</f>
        <v>17642</v>
      </c>
    </row>
    <row r="389" spans="1:6" x14ac:dyDescent="0.25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 s="146">
        <f>INDEX('CBECS_Table B5'!$C$6:$K$6,1,MATCH('County Climates'!E389,'CBECS_Table B5'!$C$1:$K$1,0))</f>
        <v>17642</v>
      </c>
    </row>
    <row r="390" spans="1:6" x14ac:dyDescent="0.25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 s="146">
        <f>INDEX('CBECS_Table B5'!$C$6:$K$6,1,MATCH('County Climates'!E390,'CBECS_Table B5'!$C$1:$K$1,0))</f>
        <v>17642</v>
      </c>
    </row>
    <row r="391" spans="1:6" x14ac:dyDescent="0.25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 s="146">
        <f>INDEX('CBECS_Table B5'!$C$6:$K$6,1,MATCH('County Climates'!E391,'CBECS_Table B5'!$C$1:$K$1,0))</f>
        <v>17642</v>
      </c>
    </row>
    <row r="392" spans="1:6" x14ac:dyDescent="0.25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 s="146">
        <f>INDEX('CBECS_Table B5'!$C$6:$K$6,1,MATCH('County Climates'!E392,'CBECS_Table B5'!$C$1:$K$1,0))</f>
        <v>17642</v>
      </c>
    </row>
    <row r="393" spans="1:6" x14ac:dyDescent="0.25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 s="146">
        <f>INDEX('CBECS_Table B5'!$C$6:$K$6,1,MATCH('County Climates'!E393,'CBECS_Table B5'!$C$1:$K$1,0))</f>
        <v>17642</v>
      </c>
    </row>
    <row r="394" spans="1:6" x14ac:dyDescent="0.25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 s="146">
        <f>INDEX('CBECS_Table B5'!$C$6:$K$6,1,MATCH('County Climates'!E394,'CBECS_Table B5'!$C$1:$K$1,0))</f>
        <v>17642</v>
      </c>
    </row>
    <row r="395" spans="1:6" x14ac:dyDescent="0.25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 s="146">
        <f>INDEX('CBECS_Table B5'!$C$6:$K$6,1,MATCH('County Climates'!E395,'CBECS_Table B5'!$C$1:$K$1,0))</f>
        <v>17642</v>
      </c>
    </row>
    <row r="396" spans="1:6" x14ac:dyDescent="0.25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 s="146">
        <f>INDEX('CBECS_Table B5'!$C$6:$K$6,1,MATCH('County Climates'!E396,'CBECS_Table B5'!$C$1:$K$1,0))</f>
        <v>17642</v>
      </c>
    </row>
    <row r="397" spans="1:6" x14ac:dyDescent="0.25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 s="146">
        <f>INDEX('CBECS_Table B5'!$C$6:$K$6,1,MATCH('County Climates'!E397,'CBECS_Table B5'!$C$1:$K$1,0))</f>
        <v>17642</v>
      </c>
    </row>
    <row r="398" spans="1:6" x14ac:dyDescent="0.25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 s="146">
        <f>INDEX('CBECS_Table B5'!$C$6:$K$6,1,MATCH('County Climates'!E398,'CBECS_Table B5'!$C$1:$K$1,0))</f>
        <v>17642</v>
      </c>
    </row>
    <row r="399" spans="1:6" x14ac:dyDescent="0.25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 s="146">
        <f>INDEX('CBECS_Table B5'!$C$6:$K$6,1,MATCH('County Climates'!E399,'CBECS_Table B5'!$C$1:$K$1,0))</f>
        <v>8501</v>
      </c>
    </row>
    <row r="400" spans="1:6" x14ac:dyDescent="0.25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 s="146">
        <f>INDEX('CBECS_Table B5'!$C$6:$K$6,1,MATCH('County Climates'!E400,'CBECS_Table B5'!$C$1:$K$1,0))</f>
        <v>8501</v>
      </c>
    </row>
    <row r="401" spans="1:6" x14ac:dyDescent="0.25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 s="146">
        <f>INDEX('CBECS_Table B5'!$C$6:$K$6,1,MATCH('County Climates'!E401,'CBECS_Table B5'!$C$1:$K$1,0))</f>
        <v>8501</v>
      </c>
    </row>
    <row r="402" spans="1:6" x14ac:dyDescent="0.25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 s="146">
        <f>INDEX('CBECS_Table B5'!$C$6:$K$6,1,MATCH('County Climates'!E402,'CBECS_Table B5'!$C$1:$K$1,0))</f>
        <v>8501</v>
      </c>
    </row>
    <row r="403" spans="1:6" x14ac:dyDescent="0.25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 s="146">
        <f>INDEX('CBECS_Table B5'!$C$6:$K$6,1,MATCH('County Climates'!E403,'CBECS_Table B5'!$C$1:$K$1,0))</f>
        <v>8501</v>
      </c>
    </row>
    <row r="404" spans="1:6" x14ac:dyDescent="0.25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 s="146">
        <f>INDEX('CBECS_Table B5'!$C$6:$K$6,1,MATCH('County Climates'!E404,'CBECS_Table B5'!$C$1:$K$1,0))</f>
        <v>8501</v>
      </c>
    </row>
    <row r="405" spans="1:6" x14ac:dyDescent="0.25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 s="146">
        <f>INDEX('CBECS_Table B5'!$C$6:$K$6,1,MATCH('County Climates'!E405,'CBECS_Table B5'!$C$1:$K$1,0))</f>
        <v>8501</v>
      </c>
    </row>
    <row r="406" spans="1:6" x14ac:dyDescent="0.25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 s="146">
        <f>INDEX('CBECS_Table B5'!$C$6:$K$6,1,MATCH('County Climates'!E406,'CBECS_Table B5'!$C$1:$K$1,0))</f>
        <v>8501</v>
      </c>
    </row>
    <row r="407" spans="1:6" x14ac:dyDescent="0.25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 s="146">
        <f>INDEX('CBECS_Table B5'!$C$6:$K$6,1,MATCH('County Climates'!E407,'CBECS_Table B5'!$C$1:$K$1,0))</f>
        <v>8501</v>
      </c>
    </row>
    <row r="408" spans="1:6" x14ac:dyDescent="0.25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 s="146">
        <f>INDEX('CBECS_Table B5'!$C$6:$K$6,1,MATCH('County Climates'!E408,'CBECS_Table B5'!$C$1:$K$1,0))</f>
        <v>8501</v>
      </c>
    </row>
    <row r="409" spans="1:6" x14ac:dyDescent="0.25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 s="146">
        <f>INDEX('CBECS_Table B5'!$C$6:$K$6,1,MATCH('County Climates'!E409,'CBECS_Table B5'!$C$1:$K$1,0))</f>
        <v>8501</v>
      </c>
    </row>
    <row r="410" spans="1:6" x14ac:dyDescent="0.25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 s="146">
        <f>INDEX('CBECS_Table B5'!$C$6:$K$6,1,MATCH('County Climates'!E410,'CBECS_Table B5'!$C$1:$K$1,0))</f>
        <v>8501</v>
      </c>
    </row>
    <row r="411" spans="1:6" x14ac:dyDescent="0.25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 s="146">
        <f>INDEX('CBECS_Table B5'!$C$6:$K$6,1,MATCH('County Climates'!E411,'CBECS_Table B5'!$C$1:$K$1,0))</f>
        <v>8501</v>
      </c>
    </row>
    <row r="412" spans="1:6" x14ac:dyDescent="0.25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 s="146">
        <f>INDEX('CBECS_Table B5'!$C$6:$K$6,1,MATCH('County Climates'!E412,'CBECS_Table B5'!$C$1:$K$1,0))</f>
        <v>8501</v>
      </c>
    </row>
    <row r="413" spans="1:6" x14ac:dyDescent="0.25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 s="146">
        <f>INDEX('CBECS_Table B5'!$C$6:$K$6,1,MATCH('County Climates'!E413,'CBECS_Table B5'!$C$1:$K$1,0))</f>
        <v>8501</v>
      </c>
    </row>
    <row r="414" spans="1:6" x14ac:dyDescent="0.25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 s="146">
        <f>INDEX('CBECS_Table B5'!$C$6:$K$6,1,MATCH('County Climates'!E414,'CBECS_Table B5'!$C$1:$K$1,0))</f>
        <v>8501</v>
      </c>
    </row>
    <row r="415" spans="1:6" x14ac:dyDescent="0.25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 s="146">
        <f>INDEX('CBECS_Table B5'!$C$6:$K$6,1,MATCH('County Climates'!E415,'CBECS_Table B5'!$C$1:$K$1,0))</f>
        <v>8501</v>
      </c>
    </row>
    <row r="416" spans="1:6" x14ac:dyDescent="0.25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 s="146">
        <f>INDEX('CBECS_Table B5'!$C$6:$K$6,1,MATCH('County Climates'!E416,'CBECS_Table B5'!$C$1:$K$1,0))</f>
        <v>8501</v>
      </c>
    </row>
    <row r="417" spans="1:6" x14ac:dyDescent="0.25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 s="146">
        <f>INDEX('CBECS_Table B5'!$C$6:$K$6,1,MATCH('County Climates'!E417,'CBECS_Table B5'!$C$1:$K$1,0))</f>
        <v>8501</v>
      </c>
    </row>
    <row r="418" spans="1:6" x14ac:dyDescent="0.25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 s="146">
        <f>INDEX('CBECS_Table B5'!$C$6:$K$6,1,MATCH('County Climates'!E418,'CBECS_Table B5'!$C$1:$K$1,0))</f>
        <v>8501</v>
      </c>
    </row>
    <row r="419" spans="1:6" x14ac:dyDescent="0.25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 s="146">
        <f>INDEX('CBECS_Table B5'!$C$6:$K$6,1,MATCH('County Climates'!E419,'CBECS_Table B5'!$C$1:$K$1,0))</f>
        <v>8501</v>
      </c>
    </row>
    <row r="420" spans="1:6" x14ac:dyDescent="0.25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 s="146">
        <f>INDEX('CBECS_Table B5'!$C$6:$K$6,1,MATCH('County Climates'!E420,'CBECS_Table B5'!$C$1:$K$1,0))</f>
        <v>8501</v>
      </c>
    </row>
    <row r="421" spans="1:6" x14ac:dyDescent="0.25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 s="146">
        <f>INDEX('CBECS_Table B5'!$C$6:$K$6,1,MATCH('County Climates'!E421,'CBECS_Table B5'!$C$1:$K$1,0))</f>
        <v>8501</v>
      </c>
    </row>
    <row r="422" spans="1:6" x14ac:dyDescent="0.25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 s="146">
        <f>INDEX('CBECS_Table B5'!$C$6:$K$6,1,MATCH('County Climates'!E422,'CBECS_Table B5'!$C$1:$K$1,0))</f>
        <v>8501</v>
      </c>
    </row>
    <row r="423" spans="1:6" x14ac:dyDescent="0.25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 s="146">
        <f>INDEX('CBECS_Table B5'!$C$6:$K$6,1,MATCH('County Climates'!E423,'CBECS_Table B5'!$C$1:$K$1,0))</f>
        <v>8501</v>
      </c>
    </row>
    <row r="424" spans="1:6" x14ac:dyDescent="0.25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 s="146">
        <f>INDEX('CBECS_Table B5'!$C$6:$K$6,1,MATCH('County Climates'!E424,'CBECS_Table B5'!$C$1:$K$1,0))</f>
        <v>8501</v>
      </c>
    </row>
    <row r="425" spans="1:6" x14ac:dyDescent="0.25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 s="146">
        <f>INDEX('CBECS_Table B5'!$C$6:$K$6,1,MATCH('County Climates'!E425,'CBECS_Table B5'!$C$1:$K$1,0))</f>
        <v>8501</v>
      </c>
    </row>
    <row r="426" spans="1:6" x14ac:dyDescent="0.25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 s="146">
        <f>INDEX('CBECS_Table B5'!$C$6:$K$6,1,MATCH('County Climates'!E426,'CBECS_Table B5'!$C$1:$K$1,0))</f>
        <v>8501</v>
      </c>
    </row>
    <row r="427" spans="1:6" x14ac:dyDescent="0.25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 s="146">
        <f>INDEX('CBECS_Table B5'!$C$6:$K$6,1,MATCH('County Climates'!E427,'CBECS_Table B5'!$C$1:$K$1,0))</f>
        <v>8501</v>
      </c>
    </row>
    <row r="428" spans="1:6" x14ac:dyDescent="0.25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 s="146">
        <f>INDEX('CBECS_Table B5'!$C$6:$K$6,1,MATCH('County Climates'!E428,'CBECS_Table B5'!$C$1:$K$1,0))</f>
        <v>8501</v>
      </c>
    </row>
    <row r="429" spans="1:6" x14ac:dyDescent="0.25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 s="146">
        <f>INDEX('CBECS_Table B5'!$C$6:$K$6,1,MATCH('County Climates'!E429,'CBECS_Table B5'!$C$1:$K$1,0))</f>
        <v>8501</v>
      </c>
    </row>
    <row r="430" spans="1:6" x14ac:dyDescent="0.25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 s="146">
        <f>INDEX('CBECS_Table B5'!$C$6:$K$6,1,MATCH('County Climates'!E430,'CBECS_Table B5'!$C$1:$K$1,0))</f>
        <v>8501</v>
      </c>
    </row>
    <row r="431" spans="1:6" x14ac:dyDescent="0.25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 s="146">
        <f>INDEX('CBECS_Table B5'!$C$6:$K$6,1,MATCH('County Climates'!E431,'CBECS_Table B5'!$C$1:$K$1,0))</f>
        <v>8501</v>
      </c>
    </row>
    <row r="432" spans="1:6" x14ac:dyDescent="0.25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 s="146">
        <f>INDEX('CBECS_Table B5'!$C$6:$K$6,1,MATCH('County Climates'!E432,'CBECS_Table B5'!$C$1:$K$1,0))</f>
        <v>8501</v>
      </c>
    </row>
    <row r="433" spans="1:6" x14ac:dyDescent="0.25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 s="146">
        <f>INDEX('CBECS_Table B5'!$C$6:$K$6,1,MATCH('County Climates'!E433,'CBECS_Table B5'!$C$1:$K$1,0))</f>
        <v>8501</v>
      </c>
    </row>
    <row r="434" spans="1:6" x14ac:dyDescent="0.25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 s="146">
        <f>INDEX('CBECS_Table B5'!$C$6:$K$6,1,MATCH('County Climates'!E434,'CBECS_Table B5'!$C$1:$K$1,0))</f>
        <v>8501</v>
      </c>
    </row>
    <row r="435" spans="1:6" x14ac:dyDescent="0.25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 s="146">
        <f>INDEX('CBECS_Table B5'!$C$6:$K$6,1,MATCH('County Climates'!E435,'CBECS_Table B5'!$C$1:$K$1,0))</f>
        <v>8501</v>
      </c>
    </row>
    <row r="436" spans="1:6" x14ac:dyDescent="0.25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 s="146">
        <f>INDEX('CBECS_Table B5'!$C$6:$K$6,1,MATCH('County Climates'!E436,'CBECS_Table B5'!$C$1:$K$1,0))</f>
        <v>8501</v>
      </c>
    </row>
    <row r="437" spans="1:6" x14ac:dyDescent="0.25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 s="146">
        <f>INDEX('CBECS_Table B5'!$C$6:$K$6,1,MATCH('County Climates'!E437,'CBECS_Table B5'!$C$1:$K$1,0))</f>
        <v>8501</v>
      </c>
    </row>
    <row r="438" spans="1:6" x14ac:dyDescent="0.25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 s="146">
        <f>INDEX('CBECS_Table B5'!$C$6:$K$6,1,MATCH('County Climates'!E438,'CBECS_Table B5'!$C$1:$K$1,0))</f>
        <v>8501</v>
      </c>
    </row>
    <row r="439" spans="1:6" x14ac:dyDescent="0.25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 s="146">
        <f>INDEX('CBECS_Table B5'!$C$6:$K$6,1,MATCH('County Climates'!E439,'CBECS_Table B5'!$C$1:$K$1,0))</f>
        <v>8501</v>
      </c>
    </row>
    <row r="440" spans="1:6" x14ac:dyDescent="0.25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 s="146">
        <f>INDEX('CBECS_Table B5'!$C$6:$K$6,1,MATCH('County Climates'!E440,'CBECS_Table B5'!$C$1:$K$1,0))</f>
        <v>8501</v>
      </c>
    </row>
    <row r="441" spans="1:6" x14ac:dyDescent="0.25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 s="146">
        <f>INDEX('CBECS_Table B5'!$C$6:$K$6,1,MATCH('County Climates'!E441,'CBECS_Table B5'!$C$1:$K$1,0))</f>
        <v>8501</v>
      </c>
    </row>
    <row r="442" spans="1:6" x14ac:dyDescent="0.25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 s="146">
        <f>INDEX('CBECS_Table B5'!$C$6:$K$6,1,MATCH('County Climates'!E442,'CBECS_Table B5'!$C$1:$K$1,0))</f>
        <v>8501</v>
      </c>
    </row>
    <row r="443" spans="1:6" x14ac:dyDescent="0.25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 s="146">
        <f>INDEX('CBECS_Table B5'!$C$6:$K$6,1,MATCH('County Climates'!E443,'CBECS_Table B5'!$C$1:$K$1,0))</f>
        <v>8501</v>
      </c>
    </row>
    <row r="444" spans="1:6" x14ac:dyDescent="0.25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 s="146">
        <f>INDEX('CBECS_Table B5'!$C$6:$K$6,1,MATCH('County Climates'!E444,'CBECS_Table B5'!$C$1:$K$1,0))</f>
        <v>8501</v>
      </c>
    </row>
    <row r="445" spans="1:6" x14ac:dyDescent="0.25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 s="146">
        <f>INDEX('CBECS_Table B5'!$C$6:$K$6,1,MATCH('County Climates'!E445,'CBECS_Table B5'!$C$1:$K$1,0))</f>
        <v>8501</v>
      </c>
    </row>
    <row r="446" spans="1:6" x14ac:dyDescent="0.25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 s="146">
        <f>INDEX('CBECS_Table B5'!$C$6:$K$6,1,MATCH('County Climates'!E446,'CBECS_Table B5'!$C$1:$K$1,0))</f>
        <v>8501</v>
      </c>
    </row>
    <row r="447" spans="1:6" x14ac:dyDescent="0.25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 s="146">
        <f>INDEX('CBECS_Table B5'!$C$6:$K$6,1,MATCH('County Climates'!E447,'CBECS_Table B5'!$C$1:$K$1,0))</f>
        <v>8501</v>
      </c>
    </row>
    <row r="448" spans="1:6" x14ac:dyDescent="0.25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 s="146">
        <f>INDEX('CBECS_Table B5'!$C$6:$K$6,1,MATCH('County Climates'!E448,'CBECS_Table B5'!$C$1:$K$1,0))</f>
        <v>8501</v>
      </c>
    </row>
    <row r="449" spans="1:6" x14ac:dyDescent="0.25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 s="146">
        <f>INDEX('CBECS_Table B5'!$C$6:$K$6,1,MATCH('County Climates'!E449,'CBECS_Table B5'!$C$1:$K$1,0))</f>
        <v>8501</v>
      </c>
    </row>
    <row r="450" spans="1:6" x14ac:dyDescent="0.25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 s="146">
        <f>INDEX('CBECS_Table B5'!$C$6:$K$6,1,MATCH('County Climates'!E450,'CBECS_Table B5'!$C$1:$K$1,0))</f>
        <v>8501</v>
      </c>
    </row>
    <row r="451" spans="1:6" x14ac:dyDescent="0.25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 s="146">
        <f>INDEX('CBECS_Table B5'!$C$6:$K$6,1,MATCH('County Climates'!E451,'CBECS_Table B5'!$C$1:$K$1,0))</f>
        <v>8501</v>
      </c>
    </row>
    <row r="452" spans="1:6" x14ac:dyDescent="0.25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 s="146">
        <f>INDEX('CBECS_Table B5'!$C$6:$K$6,1,MATCH('County Climates'!E452,'CBECS_Table B5'!$C$1:$K$1,0))</f>
        <v>8501</v>
      </c>
    </row>
    <row r="453" spans="1:6" x14ac:dyDescent="0.25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 s="146">
        <f>INDEX('CBECS_Table B5'!$C$6:$K$6,1,MATCH('County Climates'!E453,'CBECS_Table B5'!$C$1:$K$1,0))</f>
        <v>8501</v>
      </c>
    </row>
    <row r="454" spans="1:6" x14ac:dyDescent="0.25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 s="146">
        <f>INDEX('CBECS_Table B5'!$C$6:$K$6,1,MATCH('County Climates'!E454,'CBECS_Table B5'!$C$1:$K$1,0))</f>
        <v>8501</v>
      </c>
    </row>
    <row r="455" spans="1:6" x14ac:dyDescent="0.25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 s="146">
        <f>INDEX('CBECS_Table B5'!$C$6:$K$6,1,MATCH('County Climates'!E455,'CBECS_Table B5'!$C$1:$K$1,0))</f>
        <v>8501</v>
      </c>
    </row>
    <row r="456" spans="1:6" x14ac:dyDescent="0.25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 s="146">
        <f>INDEX('CBECS_Table B5'!$C$6:$K$6,1,MATCH('County Climates'!E456,'CBECS_Table B5'!$C$1:$K$1,0))</f>
        <v>8501</v>
      </c>
    </row>
    <row r="457" spans="1:6" x14ac:dyDescent="0.25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 s="146">
        <f>INDEX('CBECS_Table B5'!$C$6:$K$6,1,MATCH('County Climates'!E457,'CBECS_Table B5'!$C$1:$K$1,0))</f>
        <v>8501</v>
      </c>
    </row>
    <row r="458" spans="1:6" x14ac:dyDescent="0.25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 s="146">
        <f>INDEX('CBECS_Table B5'!$C$6:$K$6,1,MATCH('County Climates'!E458,'CBECS_Table B5'!$C$1:$K$1,0))</f>
        <v>8501</v>
      </c>
    </row>
    <row r="459" spans="1:6" x14ac:dyDescent="0.25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 s="146">
        <f>INDEX('CBECS_Table B5'!$C$6:$K$6,1,MATCH('County Climates'!E459,'CBECS_Table B5'!$C$1:$K$1,0))</f>
        <v>8501</v>
      </c>
    </row>
    <row r="460" spans="1:6" x14ac:dyDescent="0.25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 s="146">
        <f>INDEX('CBECS_Table B5'!$C$6:$K$6,1,MATCH('County Climates'!E460,'CBECS_Table B5'!$C$1:$K$1,0))</f>
        <v>8501</v>
      </c>
    </row>
    <row r="461" spans="1:6" x14ac:dyDescent="0.25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 s="146">
        <f>INDEX('CBECS_Table B5'!$C$6:$K$6,1,MATCH('County Climates'!E461,'CBECS_Table B5'!$C$1:$K$1,0))</f>
        <v>8501</v>
      </c>
    </row>
    <row r="462" spans="1:6" x14ac:dyDescent="0.25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 s="146">
        <f>INDEX('CBECS_Table B5'!$C$6:$K$6,1,MATCH('County Climates'!E462,'CBECS_Table B5'!$C$1:$K$1,0))</f>
        <v>8501</v>
      </c>
    </row>
    <row r="463" spans="1:6" x14ac:dyDescent="0.25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 s="146">
        <f>INDEX('CBECS_Table B5'!$C$6:$K$6,1,MATCH('County Climates'!E463,'CBECS_Table B5'!$C$1:$K$1,0))</f>
        <v>8501</v>
      </c>
    </row>
    <row r="464" spans="1:6" x14ac:dyDescent="0.25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 s="146">
        <f>INDEX('CBECS_Table B5'!$C$6:$K$6,1,MATCH('County Climates'!E464,'CBECS_Table B5'!$C$1:$K$1,0))</f>
        <v>8501</v>
      </c>
    </row>
    <row r="465" spans="1:6" x14ac:dyDescent="0.25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 s="146">
        <f>INDEX('CBECS_Table B5'!$C$6:$K$6,1,MATCH('County Climates'!E465,'CBECS_Table B5'!$C$1:$K$1,0))</f>
        <v>8501</v>
      </c>
    </row>
    <row r="466" spans="1:6" x14ac:dyDescent="0.25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 s="146">
        <f>INDEX('CBECS_Table B5'!$C$6:$K$6,1,MATCH('County Climates'!E466,'CBECS_Table B5'!$C$1:$K$1,0))</f>
        <v>8501</v>
      </c>
    </row>
    <row r="467" spans="1:6" x14ac:dyDescent="0.25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 s="146">
        <f>INDEX('CBECS_Table B5'!$C$6:$K$6,1,MATCH('County Climates'!E467,'CBECS_Table B5'!$C$1:$K$1,0))</f>
        <v>8501</v>
      </c>
    </row>
    <row r="468" spans="1:6" x14ac:dyDescent="0.25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 s="146">
        <f>INDEX('CBECS_Table B5'!$C$6:$K$6,1,MATCH('County Climates'!E468,'CBECS_Table B5'!$C$1:$K$1,0))</f>
        <v>8501</v>
      </c>
    </row>
    <row r="469" spans="1:6" x14ac:dyDescent="0.25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 s="146">
        <f>INDEX('CBECS_Table B5'!$C$6:$K$6,1,MATCH('County Climates'!E469,'CBECS_Table B5'!$C$1:$K$1,0))</f>
        <v>8501</v>
      </c>
    </row>
    <row r="470" spans="1:6" x14ac:dyDescent="0.25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 s="146">
        <f>INDEX('CBECS_Table B5'!$C$6:$K$6,1,MATCH('County Climates'!E470,'CBECS_Table B5'!$C$1:$K$1,0))</f>
        <v>8501</v>
      </c>
    </row>
    <row r="471" spans="1:6" x14ac:dyDescent="0.25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 s="146">
        <f>INDEX('CBECS_Table B5'!$C$6:$K$6,1,MATCH('County Climates'!E471,'CBECS_Table B5'!$C$1:$K$1,0))</f>
        <v>8501</v>
      </c>
    </row>
    <row r="472" spans="1:6" x14ac:dyDescent="0.25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 s="146">
        <f>INDEX('CBECS_Table B5'!$C$6:$K$6,1,MATCH('County Climates'!E472,'CBECS_Table B5'!$C$1:$K$1,0))</f>
        <v>8501</v>
      </c>
    </row>
    <row r="473" spans="1:6" x14ac:dyDescent="0.25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 s="146">
        <f>INDEX('CBECS_Table B5'!$C$6:$K$6,1,MATCH('County Climates'!E473,'CBECS_Table B5'!$C$1:$K$1,0))</f>
        <v>8501</v>
      </c>
    </row>
    <row r="474" spans="1:6" x14ac:dyDescent="0.25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 s="146">
        <f>INDEX('CBECS_Table B5'!$C$6:$K$6,1,MATCH('County Climates'!E474,'CBECS_Table B5'!$C$1:$K$1,0))</f>
        <v>8501</v>
      </c>
    </row>
    <row r="475" spans="1:6" x14ac:dyDescent="0.25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 s="146">
        <f>INDEX('CBECS_Table B5'!$C$6:$K$6,1,MATCH('County Climates'!E475,'CBECS_Table B5'!$C$1:$K$1,0))</f>
        <v>8501</v>
      </c>
    </row>
    <row r="476" spans="1:6" x14ac:dyDescent="0.25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 s="146">
        <f>INDEX('CBECS_Table B5'!$C$6:$K$6,1,MATCH('County Climates'!E476,'CBECS_Table B5'!$C$1:$K$1,0))</f>
        <v>8501</v>
      </c>
    </row>
    <row r="477" spans="1:6" x14ac:dyDescent="0.25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 s="146">
        <f>INDEX('CBECS_Table B5'!$C$6:$K$6,1,MATCH('County Climates'!E477,'CBECS_Table B5'!$C$1:$K$1,0))</f>
        <v>8501</v>
      </c>
    </row>
    <row r="478" spans="1:6" x14ac:dyDescent="0.25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 s="146">
        <f>INDEX('CBECS_Table B5'!$C$6:$K$6,1,MATCH('County Climates'!E478,'CBECS_Table B5'!$C$1:$K$1,0))</f>
        <v>8501</v>
      </c>
    </row>
    <row r="479" spans="1:6" x14ac:dyDescent="0.25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 s="146">
        <f>INDEX('CBECS_Table B5'!$C$6:$K$6,1,MATCH('County Climates'!E479,'CBECS_Table B5'!$C$1:$K$1,0))</f>
        <v>8501</v>
      </c>
    </row>
    <row r="480" spans="1:6" x14ac:dyDescent="0.25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 s="146">
        <f>INDEX('CBECS_Table B5'!$C$6:$K$6,1,MATCH('County Climates'!E480,'CBECS_Table B5'!$C$1:$K$1,0))</f>
        <v>8501</v>
      </c>
    </row>
    <row r="481" spans="1:6" x14ac:dyDescent="0.25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 s="146">
        <f>INDEX('CBECS_Table B5'!$C$6:$K$6,1,MATCH('County Climates'!E481,'CBECS_Table B5'!$C$1:$K$1,0))</f>
        <v>8501</v>
      </c>
    </row>
    <row r="482" spans="1:6" x14ac:dyDescent="0.25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 s="146">
        <f>INDEX('CBECS_Table B5'!$C$6:$K$6,1,MATCH('County Climates'!E482,'CBECS_Table B5'!$C$1:$K$1,0))</f>
        <v>8501</v>
      </c>
    </row>
    <row r="483" spans="1:6" x14ac:dyDescent="0.25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 s="146">
        <f>INDEX('CBECS_Table B5'!$C$6:$K$6,1,MATCH('County Climates'!E483,'CBECS_Table B5'!$C$1:$K$1,0))</f>
        <v>8501</v>
      </c>
    </row>
    <row r="484" spans="1:6" x14ac:dyDescent="0.25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 s="146">
        <f>INDEX('CBECS_Table B5'!$C$6:$K$6,1,MATCH('County Climates'!E484,'CBECS_Table B5'!$C$1:$K$1,0))</f>
        <v>8501</v>
      </c>
    </row>
    <row r="485" spans="1:6" x14ac:dyDescent="0.25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 s="146">
        <f>INDEX('CBECS_Table B5'!$C$6:$K$6,1,MATCH('County Climates'!E485,'CBECS_Table B5'!$C$1:$K$1,0))</f>
        <v>8501</v>
      </c>
    </row>
    <row r="486" spans="1:6" x14ac:dyDescent="0.25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 s="146">
        <f>INDEX('CBECS_Table B5'!$C$6:$K$6,1,MATCH('County Climates'!E486,'CBECS_Table B5'!$C$1:$K$1,0))</f>
        <v>8501</v>
      </c>
    </row>
    <row r="487" spans="1:6" x14ac:dyDescent="0.25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 s="146">
        <f>INDEX('CBECS_Table B5'!$C$6:$K$6,1,MATCH('County Climates'!E487,'CBECS_Table B5'!$C$1:$K$1,0))</f>
        <v>8501</v>
      </c>
    </row>
    <row r="488" spans="1:6" x14ac:dyDescent="0.25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 s="146">
        <f>INDEX('CBECS_Table B5'!$C$6:$K$6,1,MATCH('County Climates'!E488,'CBECS_Table B5'!$C$1:$K$1,0))</f>
        <v>8501</v>
      </c>
    </row>
    <row r="489" spans="1:6" x14ac:dyDescent="0.25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 s="146">
        <f>INDEX('CBECS_Table B5'!$C$6:$K$6,1,MATCH('County Climates'!E489,'CBECS_Table B5'!$C$1:$K$1,0))</f>
        <v>8501</v>
      </c>
    </row>
    <row r="490" spans="1:6" x14ac:dyDescent="0.25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 s="146">
        <f>INDEX('CBECS_Table B5'!$C$6:$K$6,1,MATCH('County Climates'!E490,'CBECS_Table B5'!$C$1:$K$1,0))</f>
        <v>8501</v>
      </c>
    </row>
    <row r="491" spans="1:6" x14ac:dyDescent="0.25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 s="146">
        <f>INDEX('CBECS_Table B5'!$C$6:$K$6,1,MATCH('County Climates'!E491,'CBECS_Table B5'!$C$1:$K$1,0))</f>
        <v>8501</v>
      </c>
    </row>
    <row r="492" spans="1:6" x14ac:dyDescent="0.25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 s="146">
        <f>INDEX('CBECS_Table B5'!$C$6:$K$6,1,MATCH('County Climates'!E492,'CBECS_Table B5'!$C$1:$K$1,0))</f>
        <v>8501</v>
      </c>
    </row>
    <row r="493" spans="1:6" x14ac:dyDescent="0.25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 s="146">
        <f>INDEX('CBECS_Table B5'!$C$6:$K$6,1,MATCH('County Climates'!E493,'CBECS_Table B5'!$C$1:$K$1,0))</f>
        <v>8501</v>
      </c>
    </row>
    <row r="494" spans="1:6" x14ac:dyDescent="0.25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 s="146">
        <f>INDEX('CBECS_Table B5'!$C$6:$K$6,1,MATCH('County Climates'!E494,'CBECS_Table B5'!$C$1:$K$1,0))</f>
        <v>8501</v>
      </c>
    </row>
    <row r="495" spans="1:6" x14ac:dyDescent="0.25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 s="146">
        <f>INDEX('CBECS_Table B5'!$C$6:$K$6,1,MATCH('County Climates'!E495,'CBECS_Table B5'!$C$1:$K$1,0))</f>
        <v>8501</v>
      </c>
    </row>
    <row r="496" spans="1:6" x14ac:dyDescent="0.25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 s="146">
        <f>INDEX('CBECS_Table B5'!$C$6:$K$6,1,MATCH('County Climates'!E496,'CBECS_Table B5'!$C$1:$K$1,0))</f>
        <v>8501</v>
      </c>
    </row>
    <row r="497" spans="1:6" x14ac:dyDescent="0.25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 s="146">
        <f>INDEX('CBECS_Table B5'!$C$6:$K$6,1,MATCH('County Climates'!E497,'CBECS_Table B5'!$C$1:$K$1,0))</f>
        <v>8501</v>
      </c>
    </row>
    <row r="498" spans="1:6" x14ac:dyDescent="0.25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 s="146">
        <f>INDEX('CBECS_Table B5'!$C$6:$K$6,1,MATCH('County Climates'!E498,'CBECS_Table B5'!$C$1:$K$1,0))</f>
        <v>8501</v>
      </c>
    </row>
    <row r="499" spans="1:6" x14ac:dyDescent="0.25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 s="146">
        <f>INDEX('CBECS_Table B5'!$C$6:$K$6,1,MATCH('County Climates'!E499,'CBECS_Table B5'!$C$1:$K$1,0))</f>
        <v>8501</v>
      </c>
    </row>
    <row r="500" spans="1:6" x14ac:dyDescent="0.25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 s="146">
        <f>INDEX('CBECS_Table B5'!$C$6:$K$6,1,MATCH('County Climates'!E500,'CBECS_Table B5'!$C$1:$K$1,0))</f>
        <v>8501</v>
      </c>
    </row>
    <row r="501" spans="1:6" x14ac:dyDescent="0.25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 s="146">
        <f>INDEX('CBECS_Table B5'!$C$6:$K$6,1,MATCH('County Climates'!E501,'CBECS_Table B5'!$C$1:$K$1,0))</f>
        <v>8501</v>
      </c>
    </row>
    <row r="502" spans="1:6" x14ac:dyDescent="0.25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 s="146">
        <f>INDEX('CBECS_Table B5'!$C$6:$K$6,1,MATCH('County Climates'!E502,'CBECS_Table B5'!$C$1:$K$1,0))</f>
        <v>8501</v>
      </c>
    </row>
    <row r="503" spans="1:6" x14ac:dyDescent="0.25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 s="146">
        <f>INDEX('CBECS_Table B5'!$C$6:$K$6,1,MATCH('County Climates'!E503,'CBECS_Table B5'!$C$1:$K$1,0))</f>
        <v>8501</v>
      </c>
    </row>
    <row r="504" spans="1:6" x14ac:dyDescent="0.25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 s="146">
        <f>INDEX('CBECS_Table B5'!$C$6:$K$6,1,MATCH('County Climates'!E504,'CBECS_Table B5'!$C$1:$K$1,0))</f>
        <v>8501</v>
      </c>
    </row>
    <row r="505" spans="1:6" x14ac:dyDescent="0.25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 s="146">
        <f>INDEX('CBECS_Table B5'!$C$6:$K$6,1,MATCH('County Climates'!E505,'CBECS_Table B5'!$C$1:$K$1,0))</f>
        <v>8501</v>
      </c>
    </row>
    <row r="506" spans="1:6" x14ac:dyDescent="0.25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 s="146">
        <f>INDEX('CBECS_Table B5'!$C$6:$K$6,1,MATCH('County Climates'!E506,'CBECS_Table B5'!$C$1:$K$1,0))</f>
        <v>8501</v>
      </c>
    </row>
    <row r="507" spans="1:6" x14ac:dyDescent="0.25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 s="146">
        <f>INDEX('CBECS_Table B5'!$C$6:$K$6,1,MATCH('County Climates'!E507,'CBECS_Table B5'!$C$1:$K$1,0))</f>
        <v>8501</v>
      </c>
    </row>
    <row r="508" spans="1:6" x14ac:dyDescent="0.25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 s="146">
        <f>INDEX('CBECS_Table B5'!$C$6:$K$6,1,MATCH('County Climates'!E508,'CBECS_Table B5'!$C$1:$K$1,0))</f>
        <v>8501</v>
      </c>
    </row>
    <row r="509" spans="1:6" x14ac:dyDescent="0.25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 s="146">
        <f>INDEX('CBECS_Table B5'!$C$6:$K$6,1,MATCH('County Climates'!E509,'CBECS_Table B5'!$C$1:$K$1,0))</f>
        <v>8501</v>
      </c>
    </row>
    <row r="510" spans="1:6" x14ac:dyDescent="0.25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 s="146">
        <f>INDEX('CBECS_Table B5'!$C$6:$K$6,1,MATCH('County Climates'!E510,'CBECS_Table B5'!$C$1:$K$1,0))</f>
        <v>8501</v>
      </c>
    </row>
    <row r="511" spans="1:6" x14ac:dyDescent="0.25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 s="146">
        <f>INDEX('CBECS_Table B5'!$C$6:$K$6,1,MATCH('County Climates'!E511,'CBECS_Table B5'!$C$1:$K$1,0))</f>
        <v>8501</v>
      </c>
    </row>
    <row r="512" spans="1:6" x14ac:dyDescent="0.25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 s="146">
        <f>INDEX('CBECS_Table B5'!$C$6:$K$6,1,MATCH('County Climates'!E512,'CBECS_Table B5'!$C$1:$K$1,0))</f>
        <v>8501</v>
      </c>
    </row>
    <row r="513" spans="1:6" x14ac:dyDescent="0.25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 s="146">
        <f>INDEX('CBECS_Table B5'!$C$6:$K$6,1,MATCH('County Climates'!E513,'CBECS_Table B5'!$C$1:$K$1,0))</f>
        <v>8501</v>
      </c>
    </row>
    <row r="514" spans="1:6" x14ac:dyDescent="0.25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 s="146">
        <f>INDEX('CBECS_Table B5'!$C$6:$K$6,1,MATCH('County Climates'!E514,'CBECS_Table B5'!$C$1:$K$1,0))</f>
        <v>8501</v>
      </c>
    </row>
    <row r="515" spans="1:6" x14ac:dyDescent="0.25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 s="146">
        <f>INDEX('CBECS_Table B5'!$C$6:$K$6,1,MATCH('County Climates'!E515,'CBECS_Table B5'!$C$1:$K$1,0))</f>
        <v>8501</v>
      </c>
    </row>
    <row r="516" spans="1:6" x14ac:dyDescent="0.25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 s="146">
        <f>INDEX('CBECS_Table B5'!$C$6:$K$6,1,MATCH('County Climates'!E516,'CBECS_Table B5'!$C$1:$K$1,0))</f>
        <v>8501</v>
      </c>
    </row>
    <row r="517" spans="1:6" x14ac:dyDescent="0.25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 s="146">
        <f>INDEX('CBECS_Table B5'!$C$6:$K$6,1,MATCH('County Climates'!E517,'CBECS_Table B5'!$C$1:$K$1,0))</f>
        <v>8501</v>
      </c>
    </row>
    <row r="518" spans="1:6" x14ac:dyDescent="0.25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 s="146">
        <f>INDEX('CBECS_Table B5'!$C$6:$K$6,1,MATCH('County Climates'!E518,'CBECS_Table B5'!$C$1:$K$1,0))</f>
        <v>8501</v>
      </c>
    </row>
    <row r="519" spans="1:6" x14ac:dyDescent="0.25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 s="146">
        <f>INDEX('CBECS_Table B5'!$C$6:$K$6,1,MATCH('County Climates'!E519,'CBECS_Table B5'!$C$1:$K$1,0))</f>
        <v>8501</v>
      </c>
    </row>
    <row r="520" spans="1:6" x14ac:dyDescent="0.25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 s="146">
        <f>INDEX('CBECS_Table B5'!$C$6:$K$6,1,MATCH('County Climates'!E520,'CBECS_Table B5'!$C$1:$K$1,0))</f>
        <v>5359</v>
      </c>
    </row>
    <row r="521" spans="1:6" x14ac:dyDescent="0.25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 s="146">
        <f>INDEX('CBECS_Table B5'!$C$6:$K$6,1,MATCH('County Climates'!E521,'CBECS_Table B5'!$C$1:$K$1,0))</f>
        <v>5359</v>
      </c>
    </row>
    <row r="522" spans="1:6" x14ac:dyDescent="0.25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 s="146">
        <f>INDEX('CBECS_Table B5'!$C$6:$K$6,1,MATCH('County Climates'!E522,'CBECS_Table B5'!$C$1:$K$1,0))</f>
        <v>5359</v>
      </c>
    </row>
    <row r="523" spans="1:6" x14ac:dyDescent="0.25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 s="146">
        <f>INDEX('CBECS_Table B5'!$C$6:$K$6,1,MATCH('County Climates'!E523,'CBECS_Table B5'!$C$1:$K$1,0))</f>
        <v>5359</v>
      </c>
    </row>
    <row r="524" spans="1:6" x14ac:dyDescent="0.25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 s="146">
        <f>INDEX('CBECS_Table B5'!$C$6:$K$6,1,MATCH('County Climates'!E524,'CBECS_Table B5'!$C$1:$K$1,0))</f>
        <v>5359</v>
      </c>
    </row>
    <row r="525" spans="1:6" x14ac:dyDescent="0.25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 s="146">
        <f>INDEX('CBECS_Table B5'!$C$6:$K$6,1,MATCH('County Climates'!E525,'CBECS_Table B5'!$C$1:$K$1,0))</f>
        <v>5359</v>
      </c>
    </row>
    <row r="526" spans="1:6" x14ac:dyDescent="0.25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 s="146">
        <f>INDEX('CBECS_Table B5'!$C$6:$K$6,1,MATCH('County Climates'!E526,'CBECS_Table B5'!$C$1:$K$1,0))</f>
        <v>5359</v>
      </c>
    </row>
    <row r="527" spans="1:6" x14ac:dyDescent="0.25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 s="146">
        <f>INDEX('CBECS_Table B5'!$C$6:$K$6,1,MATCH('County Climates'!E527,'CBECS_Table B5'!$C$1:$K$1,0))</f>
        <v>5359</v>
      </c>
    </row>
    <row r="528" spans="1:6" x14ac:dyDescent="0.25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 s="146">
        <f>INDEX('CBECS_Table B5'!$C$6:$K$6,1,MATCH('County Climates'!E528,'CBECS_Table B5'!$C$1:$K$1,0))</f>
        <v>5359</v>
      </c>
    </row>
    <row r="529" spans="1:6" x14ac:dyDescent="0.25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 s="146">
        <f>INDEX('CBECS_Table B5'!$C$6:$K$6,1,MATCH('County Climates'!E529,'CBECS_Table B5'!$C$1:$K$1,0))</f>
        <v>5359</v>
      </c>
    </row>
    <row r="530" spans="1:6" x14ac:dyDescent="0.25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 s="146">
        <f>INDEX('CBECS_Table B5'!$C$6:$K$6,1,MATCH('County Climates'!E530,'CBECS_Table B5'!$C$1:$K$1,0))</f>
        <v>5359</v>
      </c>
    </row>
    <row r="531" spans="1:6" x14ac:dyDescent="0.25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 s="146">
        <f>INDEX('CBECS_Table B5'!$C$6:$K$6,1,MATCH('County Climates'!E531,'CBECS_Table B5'!$C$1:$K$1,0))</f>
        <v>5359</v>
      </c>
    </row>
    <row r="532" spans="1:6" x14ac:dyDescent="0.25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 s="146">
        <f>INDEX('CBECS_Table B5'!$C$6:$K$6,1,MATCH('County Climates'!E532,'CBECS_Table B5'!$C$1:$K$1,0))</f>
        <v>5359</v>
      </c>
    </row>
    <row r="533" spans="1:6" x14ac:dyDescent="0.25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 s="146">
        <f>INDEX('CBECS_Table B5'!$C$6:$K$6,1,MATCH('County Climates'!E533,'CBECS_Table B5'!$C$1:$K$1,0))</f>
        <v>5359</v>
      </c>
    </row>
    <row r="534" spans="1:6" x14ac:dyDescent="0.25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 s="146">
        <f>INDEX('CBECS_Table B5'!$C$6:$K$6,1,MATCH('County Climates'!E534,'CBECS_Table B5'!$C$1:$K$1,0))</f>
        <v>5359</v>
      </c>
    </row>
    <row r="535" spans="1:6" x14ac:dyDescent="0.25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 s="146">
        <f>INDEX('CBECS_Table B5'!$C$6:$K$6,1,MATCH('County Climates'!E535,'CBECS_Table B5'!$C$1:$K$1,0))</f>
        <v>5359</v>
      </c>
    </row>
    <row r="536" spans="1:6" x14ac:dyDescent="0.25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 s="146">
        <f>INDEX('CBECS_Table B5'!$C$6:$K$6,1,MATCH('County Climates'!E536,'CBECS_Table B5'!$C$1:$K$1,0))</f>
        <v>5359</v>
      </c>
    </row>
    <row r="537" spans="1:6" x14ac:dyDescent="0.25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 s="146">
        <f>INDEX('CBECS_Table B5'!$C$6:$K$6,1,MATCH('County Climates'!E537,'CBECS_Table B5'!$C$1:$K$1,0))</f>
        <v>5359</v>
      </c>
    </row>
    <row r="538" spans="1:6" x14ac:dyDescent="0.25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 s="146">
        <f>INDEX('CBECS_Table B5'!$C$6:$K$6,1,MATCH('County Climates'!E538,'CBECS_Table B5'!$C$1:$K$1,0))</f>
        <v>5359</v>
      </c>
    </row>
    <row r="539" spans="1:6" x14ac:dyDescent="0.25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 s="146">
        <f>INDEX('CBECS_Table B5'!$C$6:$K$6,1,MATCH('County Climates'!E539,'CBECS_Table B5'!$C$1:$K$1,0))</f>
        <v>5359</v>
      </c>
    </row>
    <row r="540" spans="1:6" x14ac:dyDescent="0.25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 s="146">
        <f>INDEX('CBECS_Table B5'!$C$6:$K$6,1,MATCH('County Climates'!E540,'CBECS_Table B5'!$C$1:$K$1,0))</f>
        <v>5359</v>
      </c>
    </row>
    <row r="541" spans="1:6" x14ac:dyDescent="0.25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 s="146">
        <f>INDEX('CBECS_Table B5'!$C$6:$K$6,1,MATCH('County Climates'!E541,'CBECS_Table B5'!$C$1:$K$1,0))</f>
        <v>5359</v>
      </c>
    </row>
    <row r="542" spans="1:6" x14ac:dyDescent="0.25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 s="146">
        <f>INDEX('CBECS_Table B5'!$C$6:$K$6,1,MATCH('County Climates'!E542,'CBECS_Table B5'!$C$1:$K$1,0))</f>
        <v>5359</v>
      </c>
    </row>
    <row r="543" spans="1:6" x14ac:dyDescent="0.25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 s="146">
        <f>INDEX('CBECS_Table B5'!$C$6:$K$6,1,MATCH('County Climates'!E543,'CBECS_Table B5'!$C$1:$K$1,0))</f>
        <v>5359</v>
      </c>
    </row>
    <row r="544" spans="1:6" x14ac:dyDescent="0.25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 s="146">
        <f>INDEX('CBECS_Table B5'!$C$6:$K$6,1,MATCH('County Climates'!E544,'CBECS_Table B5'!$C$1:$K$1,0))</f>
        <v>5359</v>
      </c>
    </row>
    <row r="545" spans="1:6" x14ac:dyDescent="0.25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 s="146">
        <f>INDEX('CBECS_Table B5'!$C$6:$K$6,1,MATCH('County Climates'!E545,'CBECS_Table B5'!$C$1:$K$1,0))</f>
        <v>5359</v>
      </c>
    </row>
    <row r="546" spans="1:6" x14ac:dyDescent="0.25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 s="146">
        <f>INDEX('CBECS_Table B5'!$C$6:$K$6,1,MATCH('County Climates'!E546,'CBECS_Table B5'!$C$1:$K$1,0))</f>
        <v>5359</v>
      </c>
    </row>
    <row r="547" spans="1:6" x14ac:dyDescent="0.25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 s="146">
        <f>INDEX('CBECS_Table B5'!$C$6:$K$6,1,MATCH('County Climates'!E547,'CBECS_Table B5'!$C$1:$K$1,0))</f>
        <v>5359</v>
      </c>
    </row>
    <row r="548" spans="1:6" x14ac:dyDescent="0.25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 s="146">
        <f>INDEX('CBECS_Table B5'!$C$6:$K$6,1,MATCH('County Climates'!E548,'CBECS_Table B5'!$C$1:$K$1,0))</f>
        <v>5359</v>
      </c>
    </row>
    <row r="549" spans="1:6" x14ac:dyDescent="0.25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 s="146">
        <f>INDEX('CBECS_Table B5'!$C$6:$K$6,1,MATCH('County Climates'!E549,'CBECS_Table B5'!$C$1:$K$1,0))</f>
        <v>5359</v>
      </c>
    </row>
    <row r="550" spans="1:6" x14ac:dyDescent="0.25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 s="146">
        <f>INDEX('CBECS_Table B5'!$C$6:$K$6,1,MATCH('County Climates'!E550,'CBECS_Table B5'!$C$1:$K$1,0))</f>
        <v>5359</v>
      </c>
    </row>
    <row r="551" spans="1:6" x14ac:dyDescent="0.25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 s="146">
        <f>INDEX('CBECS_Table B5'!$C$6:$K$6,1,MATCH('County Climates'!E551,'CBECS_Table B5'!$C$1:$K$1,0))</f>
        <v>5359</v>
      </c>
    </row>
    <row r="552" spans="1:6" x14ac:dyDescent="0.25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 s="146">
        <f>INDEX('CBECS_Table B5'!$C$6:$K$6,1,MATCH('County Climates'!E552,'CBECS_Table B5'!$C$1:$K$1,0))</f>
        <v>5359</v>
      </c>
    </row>
    <row r="553" spans="1:6" x14ac:dyDescent="0.25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 s="146">
        <f>INDEX('CBECS_Table B5'!$C$6:$K$6,1,MATCH('County Climates'!E553,'CBECS_Table B5'!$C$1:$K$1,0))</f>
        <v>5359</v>
      </c>
    </row>
    <row r="554" spans="1:6" x14ac:dyDescent="0.25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 s="146">
        <f>INDEX('CBECS_Table B5'!$C$6:$K$6,1,MATCH('County Climates'!E554,'CBECS_Table B5'!$C$1:$K$1,0))</f>
        <v>5359</v>
      </c>
    </row>
    <row r="555" spans="1:6" x14ac:dyDescent="0.25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 s="146">
        <f>INDEX('CBECS_Table B5'!$C$6:$K$6,1,MATCH('County Climates'!E555,'CBECS_Table B5'!$C$1:$K$1,0))</f>
        <v>5359</v>
      </c>
    </row>
    <row r="556" spans="1:6" x14ac:dyDescent="0.25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 s="146">
        <f>INDEX('CBECS_Table B5'!$C$6:$K$6,1,MATCH('County Climates'!E556,'CBECS_Table B5'!$C$1:$K$1,0))</f>
        <v>5359</v>
      </c>
    </row>
    <row r="557" spans="1:6" x14ac:dyDescent="0.25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 s="146">
        <f>INDEX('CBECS_Table B5'!$C$6:$K$6,1,MATCH('County Climates'!E557,'CBECS_Table B5'!$C$1:$K$1,0))</f>
        <v>5359</v>
      </c>
    </row>
    <row r="558" spans="1:6" x14ac:dyDescent="0.25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 s="146">
        <f>INDEX('CBECS_Table B5'!$C$6:$K$6,1,MATCH('County Climates'!E558,'CBECS_Table B5'!$C$1:$K$1,0))</f>
        <v>5359</v>
      </c>
    </row>
    <row r="559" spans="1:6" x14ac:dyDescent="0.25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 s="146">
        <f>INDEX('CBECS_Table B5'!$C$6:$K$6,1,MATCH('County Climates'!E559,'CBECS_Table B5'!$C$1:$K$1,0))</f>
        <v>5359</v>
      </c>
    </row>
    <row r="560" spans="1:6" x14ac:dyDescent="0.25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 s="146">
        <f>INDEX('CBECS_Table B5'!$C$6:$K$6,1,MATCH('County Climates'!E560,'CBECS_Table B5'!$C$1:$K$1,0))</f>
        <v>5359</v>
      </c>
    </row>
    <row r="561" spans="1:6" x14ac:dyDescent="0.25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 s="146">
        <f>INDEX('CBECS_Table B5'!$C$6:$K$6,1,MATCH('County Climates'!E561,'CBECS_Table B5'!$C$1:$K$1,0))</f>
        <v>5359</v>
      </c>
    </row>
    <row r="562" spans="1:6" x14ac:dyDescent="0.25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 s="146">
        <f>INDEX('CBECS_Table B5'!$C$6:$K$6,1,MATCH('County Climates'!E562,'CBECS_Table B5'!$C$1:$K$1,0))</f>
        <v>5359</v>
      </c>
    </row>
    <row r="563" spans="1:6" x14ac:dyDescent="0.25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 s="146">
        <f>INDEX('CBECS_Table B5'!$C$6:$K$6,1,MATCH('County Climates'!E563,'CBECS_Table B5'!$C$1:$K$1,0))</f>
        <v>5359</v>
      </c>
    </row>
    <row r="564" spans="1:6" x14ac:dyDescent="0.25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 s="146">
        <f>INDEX('CBECS_Table B5'!$C$6:$K$6,1,MATCH('County Climates'!E564,'CBECS_Table B5'!$C$1:$K$1,0))</f>
        <v>5359</v>
      </c>
    </row>
    <row r="565" spans="1:6" x14ac:dyDescent="0.25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 s="146">
        <f>INDEX('CBECS_Table B5'!$C$6:$K$6,1,MATCH('County Climates'!E565,'CBECS_Table B5'!$C$1:$K$1,0))</f>
        <v>5359</v>
      </c>
    </row>
    <row r="566" spans="1:6" x14ac:dyDescent="0.25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 s="146">
        <f>INDEX('CBECS_Table B5'!$C$6:$K$6,1,MATCH('County Climates'!E566,'CBECS_Table B5'!$C$1:$K$1,0))</f>
        <v>5359</v>
      </c>
    </row>
    <row r="567" spans="1:6" x14ac:dyDescent="0.25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 s="146">
        <f>INDEX('CBECS_Table B5'!$C$6:$K$6,1,MATCH('County Climates'!E567,'CBECS_Table B5'!$C$1:$K$1,0))</f>
        <v>5359</v>
      </c>
    </row>
    <row r="568" spans="1:6" x14ac:dyDescent="0.25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 s="146">
        <f>INDEX('CBECS_Table B5'!$C$6:$K$6,1,MATCH('County Climates'!E568,'CBECS_Table B5'!$C$1:$K$1,0))</f>
        <v>5359</v>
      </c>
    </row>
    <row r="569" spans="1:6" x14ac:dyDescent="0.25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 s="146">
        <f>INDEX('CBECS_Table B5'!$C$6:$K$6,1,MATCH('County Climates'!E569,'CBECS_Table B5'!$C$1:$K$1,0))</f>
        <v>5359</v>
      </c>
    </row>
    <row r="570" spans="1:6" x14ac:dyDescent="0.25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 s="146">
        <f>INDEX('CBECS_Table B5'!$C$6:$K$6,1,MATCH('County Climates'!E570,'CBECS_Table B5'!$C$1:$K$1,0))</f>
        <v>5359</v>
      </c>
    </row>
    <row r="571" spans="1:6" x14ac:dyDescent="0.25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 s="146">
        <f>INDEX('CBECS_Table B5'!$C$6:$K$6,1,MATCH('County Climates'!E571,'CBECS_Table B5'!$C$1:$K$1,0))</f>
        <v>5359</v>
      </c>
    </row>
    <row r="572" spans="1:6" x14ac:dyDescent="0.25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 s="146">
        <f>INDEX('CBECS_Table B5'!$C$6:$K$6,1,MATCH('County Climates'!E572,'CBECS_Table B5'!$C$1:$K$1,0))</f>
        <v>5359</v>
      </c>
    </row>
    <row r="573" spans="1:6" x14ac:dyDescent="0.25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 s="146">
        <f>INDEX('CBECS_Table B5'!$C$6:$K$6,1,MATCH('County Climates'!E573,'CBECS_Table B5'!$C$1:$K$1,0))</f>
        <v>5359</v>
      </c>
    </row>
    <row r="574" spans="1:6" x14ac:dyDescent="0.25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 s="146">
        <f>INDEX('CBECS_Table B5'!$C$6:$K$6,1,MATCH('County Climates'!E574,'CBECS_Table B5'!$C$1:$K$1,0))</f>
        <v>5359</v>
      </c>
    </row>
    <row r="575" spans="1:6" x14ac:dyDescent="0.25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 s="146">
        <f>INDEX('CBECS_Table B5'!$C$6:$K$6,1,MATCH('County Climates'!E575,'CBECS_Table B5'!$C$1:$K$1,0))</f>
        <v>5359</v>
      </c>
    </row>
    <row r="576" spans="1:6" x14ac:dyDescent="0.25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 s="146">
        <f>INDEX('CBECS_Table B5'!$C$6:$K$6,1,MATCH('County Climates'!E576,'CBECS_Table B5'!$C$1:$K$1,0))</f>
        <v>5359</v>
      </c>
    </row>
    <row r="577" spans="1:6" x14ac:dyDescent="0.25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 s="146">
        <f>INDEX('CBECS_Table B5'!$C$6:$K$6,1,MATCH('County Climates'!E577,'CBECS_Table B5'!$C$1:$K$1,0))</f>
        <v>5359</v>
      </c>
    </row>
    <row r="578" spans="1:6" x14ac:dyDescent="0.25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 s="146">
        <f>INDEX('CBECS_Table B5'!$C$6:$K$6,1,MATCH('County Climates'!E578,'CBECS_Table B5'!$C$1:$K$1,0))</f>
        <v>5359</v>
      </c>
    </row>
    <row r="579" spans="1:6" x14ac:dyDescent="0.25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 s="146">
        <f>INDEX('CBECS_Table B5'!$C$6:$K$6,1,MATCH('County Climates'!E579,'CBECS_Table B5'!$C$1:$K$1,0))</f>
        <v>5359</v>
      </c>
    </row>
    <row r="580" spans="1:6" x14ac:dyDescent="0.25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 s="146">
        <f>INDEX('CBECS_Table B5'!$C$6:$K$6,1,MATCH('County Climates'!E580,'CBECS_Table B5'!$C$1:$K$1,0))</f>
        <v>5359</v>
      </c>
    </row>
    <row r="581" spans="1:6" x14ac:dyDescent="0.25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 s="146">
        <f>INDEX('CBECS_Table B5'!$C$6:$K$6,1,MATCH('County Climates'!E581,'CBECS_Table B5'!$C$1:$K$1,0))</f>
        <v>5359</v>
      </c>
    </row>
    <row r="582" spans="1:6" x14ac:dyDescent="0.25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 s="146">
        <f>INDEX('CBECS_Table B5'!$C$6:$K$6,1,MATCH('County Climates'!E582,'CBECS_Table B5'!$C$1:$K$1,0))</f>
        <v>5359</v>
      </c>
    </row>
    <row r="583" spans="1:6" x14ac:dyDescent="0.25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 s="146">
        <f>INDEX('CBECS_Table B5'!$C$6:$K$6,1,MATCH('County Climates'!E583,'CBECS_Table B5'!$C$1:$K$1,0))</f>
        <v>5359</v>
      </c>
    </row>
    <row r="584" spans="1:6" x14ac:dyDescent="0.25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 s="146">
        <f>INDEX('CBECS_Table B5'!$C$6:$K$6,1,MATCH('County Climates'!E584,'CBECS_Table B5'!$C$1:$K$1,0))</f>
        <v>5359</v>
      </c>
    </row>
    <row r="585" spans="1:6" x14ac:dyDescent="0.25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 s="146">
        <f>INDEX('CBECS_Table B5'!$C$6:$K$6,1,MATCH('County Climates'!E585,'CBECS_Table B5'!$C$1:$K$1,0))</f>
        <v>11558</v>
      </c>
    </row>
    <row r="586" spans="1:6" x14ac:dyDescent="0.25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 s="146">
        <f>INDEX('CBECS_Table B5'!$C$6:$K$6,1,MATCH('County Climates'!E586,'CBECS_Table B5'!$C$1:$K$1,0))</f>
        <v>11558</v>
      </c>
    </row>
    <row r="587" spans="1:6" x14ac:dyDescent="0.25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 s="146">
        <f>INDEX('CBECS_Table B5'!$C$6:$K$6,1,MATCH('County Climates'!E587,'CBECS_Table B5'!$C$1:$K$1,0))</f>
        <v>11558</v>
      </c>
    </row>
    <row r="588" spans="1:6" x14ac:dyDescent="0.25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 s="146">
        <f>INDEX('CBECS_Table B5'!$C$6:$K$6,1,MATCH('County Climates'!E588,'CBECS_Table B5'!$C$1:$K$1,0))</f>
        <v>11558</v>
      </c>
    </row>
    <row r="589" spans="1:6" x14ac:dyDescent="0.25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 s="146">
        <f>INDEX('CBECS_Table B5'!$C$6:$K$6,1,MATCH('County Climates'!E589,'CBECS_Table B5'!$C$1:$K$1,0))</f>
        <v>11558</v>
      </c>
    </row>
    <row r="590" spans="1:6" x14ac:dyDescent="0.25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 s="146">
        <f>INDEX('CBECS_Table B5'!$C$6:$K$6,1,MATCH('County Climates'!E590,'CBECS_Table B5'!$C$1:$K$1,0))</f>
        <v>11558</v>
      </c>
    </row>
    <row r="591" spans="1:6" x14ac:dyDescent="0.25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 s="146">
        <f>INDEX('CBECS_Table B5'!$C$6:$K$6,1,MATCH('County Climates'!E591,'CBECS_Table B5'!$C$1:$K$1,0))</f>
        <v>11558</v>
      </c>
    </row>
    <row r="592" spans="1:6" x14ac:dyDescent="0.25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 s="146">
        <f>INDEX('CBECS_Table B5'!$C$6:$K$6,1,MATCH('County Climates'!E592,'CBECS_Table B5'!$C$1:$K$1,0))</f>
        <v>3748</v>
      </c>
    </row>
    <row r="593" spans="1:6" x14ac:dyDescent="0.25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 s="146">
        <f>INDEX('CBECS_Table B5'!$C$6:$K$6,1,MATCH('County Climates'!E593,'CBECS_Table B5'!$C$1:$K$1,0))</f>
        <v>3748</v>
      </c>
    </row>
    <row r="594" spans="1:6" x14ac:dyDescent="0.25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 s="146">
        <f>INDEX('CBECS_Table B5'!$C$6:$K$6,1,MATCH('County Climates'!E594,'CBECS_Table B5'!$C$1:$K$1,0))</f>
        <v>3748</v>
      </c>
    </row>
    <row r="595" spans="1:6" x14ac:dyDescent="0.25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 s="146">
        <f>INDEX('CBECS_Table B5'!$C$6:$K$6,1,MATCH('County Climates'!E595,'CBECS_Table B5'!$C$1:$K$1,0))</f>
        <v>3748</v>
      </c>
    </row>
    <row r="596" spans="1:6" x14ac:dyDescent="0.25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 s="146">
        <f>INDEX('CBECS_Table B5'!$C$6:$K$6,1,MATCH('County Climates'!E596,'CBECS_Table B5'!$C$1:$K$1,0))</f>
        <v>3748</v>
      </c>
    </row>
    <row r="597" spans="1:6" x14ac:dyDescent="0.25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 s="146">
        <f>INDEX('CBECS_Table B5'!$C$6:$K$6,1,MATCH('County Climates'!E597,'CBECS_Table B5'!$C$1:$K$1,0))</f>
        <v>3748</v>
      </c>
    </row>
    <row r="598" spans="1:6" x14ac:dyDescent="0.25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 s="146">
        <f>INDEX('CBECS_Table B5'!$C$6:$K$6,1,MATCH('County Climates'!E598,'CBECS_Table B5'!$C$1:$K$1,0))</f>
        <v>3748</v>
      </c>
    </row>
    <row r="599" spans="1:6" x14ac:dyDescent="0.25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 s="146">
        <f>INDEX('CBECS_Table B5'!$C$6:$K$6,1,MATCH('County Climates'!E599,'CBECS_Table B5'!$C$1:$K$1,0))</f>
        <v>3748</v>
      </c>
    </row>
    <row r="600" spans="1:6" x14ac:dyDescent="0.25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 s="146">
        <f>INDEX('CBECS_Table B5'!$C$6:$K$6,1,MATCH('County Climates'!E600,'CBECS_Table B5'!$C$1:$K$1,0))</f>
        <v>3748</v>
      </c>
    </row>
    <row r="601" spans="1:6" x14ac:dyDescent="0.25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 s="146">
        <f>INDEX('CBECS_Table B5'!$C$6:$K$6,1,MATCH('County Climates'!E601,'CBECS_Table B5'!$C$1:$K$1,0))</f>
        <v>3748</v>
      </c>
    </row>
    <row r="602" spans="1:6" x14ac:dyDescent="0.25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 s="146">
        <f>INDEX('CBECS_Table B5'!$C$6:$K$6,1,MATCH('County Climates'!E602,'CBECS_Table B5'!$C$1:$K$1,0))</f>
        <v>3748</v>
      </c>
    </row>
    <row r="603" spans="1:6" x14ac:dyDescent="0.25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 s="146">
        <f>INDEX('CBECS_Table B5'!$C$6:$K$6,1,MATCH('County Climates'!E603,'CBECS_Table B5'!$C$1:$K$1,0))</f>
        <v>3748</v>
      </c>
    </row>
    <row r="604" spans="1:6" x14ac:dyDescent="0.25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 s="146">
        <f>INDEX('CBECS_Table B5'!$C$6:$K$6,1,MATCH('County Climates'!E604,'CBECS_Table B5'!$C$1:$K$1,0))</f>
        <v>3748</v>
      </c>
    </row>
    <row r="605" spans="1:6" x14ac:dyDescent="0.25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 s="146">
        <f>INDEX('CBECS_Table B5'!$C$6:$K$6,1,MATCH('County Climates'!E605,'CBECS_Table B5'!$C$1:$K$1,0))</f>
        <v>3748</v>
      </c>
    </row>
    <row r="606" spans="1:6" x14ac:dyDescent="0.25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 s="146">
        <f>INDEX('CBECS_Table B5'!$C$6:$K$6,1,MATCH('County Climates'!E606,'CBECS_Table B5'!$C$1:$K$1,0))</f>
        <v>3748</v>
      </c>
    </row>
    <row r="607" spans="1:6" x14ac:dyDescent="0.25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 s="146">
        <f>INDEX('CBECS_Table B5'!$C$6:$K$6,1,MATCH('County Climates'!E607,'CBECS_Table B5'!$C$1:$K$1,0))</f>
        <v>3748</v>
      </c>
    </row>
    <row r="608" spans="1:6" x14ac:dyDescent="0.25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 s="146">
        <f>INDEX('CBECS_Table B5'!$C$6:$K$6,1,MATCH('County Climates'!E608,'CBECS_Table B5'!$C$1:$K$1,0))</f>
        <v>17961</v>
      </c>
    </row>
    <row r="609" spans="1:6" x14ac:dyDescent="0.25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 s="146">
        <f>INDEX('CBECS_Table B5'!$C$6:$K$6,1,MATCH('County Climates'!E609,'CBECS_Table B5'!$C$1:$K$1,0))</f>
        <v>17961</v>
      </c>
    </row>
    <row r="610" spans="1:6" x14ac:dyDescent="0.25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 s="146">
        <f>INDEX('CBECS_Table B5'!$C$6:$K$6,1,MATCH('County Climates'!E610,'CBECS_Table B5'!$C$1:$K$1,0))</f>
        <v>17961</v>
      </c>
    </row>
    <row r="611" spans="1:6" x14ac:dyDescent="0.25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 s="146">
        <f>INDEX('CBECS_Table B5'!$C$6:$K$6,1,MATCH('County Climates'!E611,'CBECS_Table B5'!$C$1:$K$1,0))</f>
        <v>17961</v>
      </c>
    </row>
    <row r="612" spans="1:6" x14ac:dyDescent="0.25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 s="146">
        <f>INDEX('CBECS_Table B5'!$C$6:$K$6,1,MATCH('County Climates'!E612,'CBECS_Table B5'!$C$1:$K$1,0))</f>
        <v>17961</v>
      </c>
    </row>
    <row r="613" spans="1:6" x14ac:dyDescent="0.25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 s="146">
        <f>INDEX('CBECS_Table B5'!$C$6:$K$6,1,MATCH('County Climates'!E613,'CBECS_Table B5'!$C$1:$K$1,0))</f>
        <v>17961</v>
      </c>
    </row>
    <row r="614" spans="1:6" x14ac:dyDescent="0.25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 s="146">
        <f>INDEX('CBECS_Table B5'!$C$6:$K$6,1,MATCH('County Climates'!E614,'CBECS_Table B5'!$C$1:$K$1,0))</f>
        <v>17961</v>
      </c>
    </row>
    <row r="615" spans="1:6" x14ac:dyDescent="0.25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 s="146">
        <f>INDEX('CBECS_Table B5'!$C$6:$K$6,1,MATCH('County Climates'!E615,'CBECS_Table B5'!$C$1:$K$1,0))</f>
        <v>17961</v>
      </c>
    </row>
    <row r="616" spans="1:6" x14ac:dyDescent="0.25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 s="146">
        <f>INDEX('CBECS_Table B5'!$C$6:$K$6,1,MATCH('County Climates'!E616,'CBECS_Table B5'!$C$1:$K$1,0))</f>
        <v>17961</v>
      </c>
    </row>
    <row r="617" spans="1:6" x14ac:dyDescent="0.25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 s="146">
        <f>INDEX('CBECS_Table B5'!$C$6:$K$6,1,MATCH('County Climates'!E617,'CBECS_Table B5'!$C$1:$K$1,0))</f>
        <v>17961</v>
      </c>
    </row>
    <row r="618" spans="1:6" x14ac:dyDescent="0.25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 s="146">
        <f>INDEX('CBECS_Table B5'!$C$6:$K$6,1,MATCH('County Climates'!E618,'CBECS_Table B5'!$C$1:$K$1,0))</f>
        <v>17961</v>
      </c>
    </row>
    <row r="619" spans="1:6" x14ac:dyDescent="0.25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 s="146">
        <f>INDEX('CBECS_Table B5'!$C$6:$K$6,1,MATCH('County Climates'!E619,'CBECS_Table B5'!$C$1:$K$1,0))</f>
        <v>17961</v>
      </c>
    </row>
    <row r="620" spans="1:6" x14ac:dyDescent="0.25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 s="146">
        <f>INDEX('CBECS_Table B5'!$C$6:$K$6,1,MATCH('County Climates'!E620,'CBECS_Table B5'!$C$1:$K$1,0))</f>
        <v>17961</v>
      </c>
    </row>
    <row r="621" spans="1:6" x14ac:dyDescent="0.25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 s="146">
        <f>INDEX('CBECS_Table B5'!$C$6:$K$6,1,MATCH('County Climates'!E621,'CBECS_Table B5'!$C$1:$K$1,0))</f>
        <v>17961</v>
      </c>
    </row>
    <row r="622" spans="1:6" x14ac:dyDescent="0.25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 s="146">
        <f>INDEX('CBECS_Table B5'!$C$6:$K$6,1,MATCH('County Climates'!E622,'CBECS_Table B5'!$C$1:$K$1,0))</f>
        <v>17961</v>
      </c>
    </row>
    <row r="623" spans="1:6" x14ac:dyDescent="0.25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 s="146">
        <f>INDEX('CBECS_Table B5'!$C$6:$K$6,1,MATCH('County Climates'!E623,'CBECS_Table B5'!$C$1:$K$1,0))</f>
        <v>17961</v>
      </c>
    </row>
    <row r="624" spans="1:6" x14ac:dyDescent="0.25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 s="146">
        <f>INDEX('CBECS_Table B5'!$C$6:$K$6,1,MATCH('County Climates'!E624,'CBECS_Table B5'!$C$1:$K$1,0))</f>
        <v>17961</v>
      </c>
    </row>
    <row r="625" spans="1:6" x14ac:dyDescent="0.25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 s="146">
        <f>INDEX('CBECS_Table B5'!$C$6:$K$6,1,MATCH('County Climates'!E625,'CBECS_Table B5'!$C$1:$K$1,0))</f>
        <v>17961</v>
      </c>
    </row>
    <row r="626" spans="1:6" x14ac:dyDescent="0.25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 s="146">
        <f>INDEX('CBECS_Table B5'!$C$6:$K$6,1,MATCH('County Climates'!E626,'CBECS_Table B5'!$C$1:$K$1,0))</f>
        <v>17961</v>
      </c>
    </row>
    <row r="627" spans="1:6" x14ac:dyDescent="0.25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 s="146">
        <f>INDEX('CBECS_Table B5'!$C$6:$K$6,1,MATCH('County Climates'!E627,'CBECS_Table B5'!$C$1:$K$1,0))</f>
        <v>17961</v>
      </c>
    </row>
    <row r="628" spans="1:6" x14ac:dyDescent="0.25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 s="146">
        <f>INDEX('CBECS_Table B5'!$C$6:$K$6,1,MATCH('County Climates'!E628,'CBECS_Table B5'!$C$1:$K$1,0))</f>
        <v>17961</v>
      </c>
    </row>
    <row r="629" spans="1:6" x14ac:dyDescent="0.25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 s="146">
        <f>INDEX('CBECS_Table B5'!$C$6:$K$6,1,MATCH('County Climates'!E629,'CBECS_Table B5'!$C$1:$K$1,0))</f>
        <v>17961</v>
      </c>
    </row>
    <row r="630" spans="1:6" x14ac:dyDescent="0.25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 s="146">
        <f>INDEX('CBECS_Table B5'!$C$6:$K$6,1,MATCH('County Climates'!E630,'CBECS_Table B5'!$C$1:$K$1,0))</f>
        <v>17961</v>
      </c>
    </row>
    <row r="631" spans="1:6" x14ac:dyDescent="0.25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 s="146">
        <f>INDEX('CBECS_Table B5'!$C$6:$K$6,1,MATCH('County Climates'!E631,'CBECS_Table B5'!$C$1:$K$1,0))</f>
        <v>17961</v>
      </c>
    </row>
    <row r="632" spans="1:6" x14ac:dyDescent="0.25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 s="146">
        <f>INDEX('CBECS_Table B5'!$C$6:$K$6,1,MATCH('County Climates'!E632,'CBECS_Table B5'!$C$1:$K$1,0))</f>
        <v>3748</v>
      </c>
    </row>
    <row r="633" spans="1:6" x14ac:dyDescent="0.25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 s="146">
        <f>INDEX('CBECS_Table B5'!$C$6:$K$6,1,MATCH('County Climates'!E633,'CBECS_Table B5'!$C$1:$K$1,0))</f>
        <v>3748</v>
      </c>
    </row>
    <row r="634" spans="1:6" x14ac:dyDescent="0.25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 s="146">
        <f>INDEX('CBECS_Table B5'!$C$6:$K$6,1,MATCH('County Climates'!E634,'CBECS_Table B5'!$C$1:$K$1,0))</f>
        <v>3748</v>
      </c>
    </row>
    <row r="635" spans="1:6" x14ac:dyDescent="0.25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 s="146">
        <f>INDEX('CBECS_Table B5'!$C$6:$K$6,1,MATCH('County Climates'!E635,'CBECS_Table B5'!$C$1:$K$1,0))</f>
        <v>3748</v>
      </c>
    </row>
    <row r="636" spans="1:6" x14ac:dyDescent="0.25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 s="146">
        <f>INDEX('CBECS_Table B5'!$C$6:$K$6,1,MATCH('County Climates'!E636,'CBECS_Table B5'!$C$1:$K$1,0))</f>
        <v>3748</v>
      </c>
    </row>
    <row r="637" spans="1:6" x14ac:dyDescent="0.25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 s="146">
        <f>INDEX('CBECS_Table B5'!$C$6:$K$6,1,MATCH('County Climates'!E637,'CBECS_Table B5'!$C$1:$K$1,0))</f>
        <v>3748</v>
      </c>
    </row>
    <row r="638" spans="1:6" x14ac:dyDescent="0.25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 s="146">
        <f>INDEX('CBECS_Table B5'!$C$6:$K$6,1,MATCH('County Climates'!E638,'CBECS_Table B5'!$C$1:$K$1,0))</f>
        <v>3748</v>
      </c>
    </row>
    <row r="639" spans="1:6" x14ac:dyDescent="0.25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 s="146">
        <f>INDEX('CBECS_Table B5'!$C$6:$K$6,1,MATCH('County Climates'!E639,'CBECS_Table B5'!$C$1:$K$1,0))</f>
        <v>3748</v>
      </c>
    </row>
    <row r="640" spans="1:6" x14ac:dyDescent="0.25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 s="146">
        <f>INDEX('CBECS_Table B5'!$C$6:$K$6,1,MATCH('County Climates'!E640,'CBECS_Table B5'!$C$1:$K$1,0))</f>
        <v>3748</v>
      </c>
    </row>
    <row r="641" spans="1:6" x14ac:dyDescent="0.25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 s="146">
        <f>INDEX('CBECS_Table B5'!$C$6:$K$6,1,MATCH('County Climates'!E641,'CBECS_Table B5'!$C$1:$K$1,0))</f>
        <v>3748</v>
      </c>
    </row>
    <row r="642" spans="1:6" x14ac:dyDescent="0.25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 s="146">
        <f>INDEX('CBECS_Table B5'!$C$6:$K$6,1,MATCH('County Climates'!E642,'CBECS_Table B5'!$C$1:$K$1,0))</f>
        <v>3748</v>
      </c>
    </row>
    <row r="643" spans="1:6" x14ac:dyDescent="0.25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 s="146">
        <f>INDEX('CBECS_Table B5'!$C$6:$K$6,1,MATCH('County Climates'!E643,'CBECS_Table B5'!$C$1:$K$1,0))</f>
        <v>3748</v>
      </c>
    </row>
    <row r="644" spans="1:6" x14ac:dyDescent="0.25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 s="146">
        <f>INDEX('CBECS_Table B5'!$C$6:$K$6,1,MATCH('County Climates'!E644,'CBECS_Table B5'!$C$1:$K$1,0))</f>
        <v>3748</v>
      </c>
    </row>
    <row r="645" spans="1:6" x14ac:dyDescent="0.25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 s="146">
        <f>INDEX('CBECS_Table B5'!$C$6:$K$6,1,MATCH('County Climates'!E645,'CBECS_Table B5'!$C$1:$K$1,0))</f>
        <v>3748</v>
      </c>
    </row>
    <row r="646" spans="1:6" x14ac:dyDescent="0.25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 s="146">
        <f>INDEX('CBECS_Table B5'!$C$6:$K$6,1,MATCH('County Climates'!E646,'CBECS_Table B5'!$C$1:$K$1,0))</f>
        <v>17642</v>
      </c>
    </row>
    <row r="647" spans="1:6" x14ac:dyDescent="0.25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 s="146">
        <f>INDEX('CBECS_Table B5'!$C$6:$K$6,1,MATCH('County Climates'!E647,'CBECS_Table B5'!$C$1:$K$1,0))</f>
        <v>17642</v>
      </c>
    </row>
    <row r="648" spans="1:6" x14ac:dyDescent="0.25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 s="146">
        <f>INDEX('CBECS_Table B5'!$C$6:$K$6,1,MATCH('County Climates'!E648,'CBECS_Table B5'!$C$1:$K$1,0))</f>
        <v>17642</v>
      </c>
    </row>
    <row r="649" spans="1:6" x14ac:dyDescent="0.25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 s="146">
        <f>INDEX('CBECS_Table B5'!$C$6:$K$6,1,MATCH('County Climates'!E649,'CBECS_Table B5'!$C$1:$K$1,0))</f>
        <v>17642</v>
      </c>
    </row>
    <row r="650" spans="1:6" x14ac:dyDescent="0.25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 s="146">
        <f>INDEX('CBECS_Table B5'!$C$6:$K$6,1,MATCH('County Climates'!E650,'CBECS_Table B5'!$C$1:$K$1,0))</f>
        <v>17642</v>
      </c>
    </row>
    <row r="651" spans="1:6" x14ac:dyDescent="0.25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 s="146">
        <f>INDEX('CBECS_Table B5'!$C$6:$K$6,1,MATCH('County Climates'!E651,'CBECS_Table B5'!$C$1:$K$1,0))</f>
        <v>17642</v>
      </c>
    </row>
    <row r="652" spans="1:6" x14ac:dyDescent="0.25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 s="146">
        <f>INDEX('CBECS_Table B5'!$C$6:$K$6,1,MATCH('County Climates'!E652,'CBECS_Table B5'!$C$1:$K$1,0))</f>
        <v>17642</v>
      </c>
    </row>
    <row r="653" spans="1:6" x14ac:dyDescent="0.25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 s="146">
        <f>INDEX('CBECS_Table B5'!$C$6:$K$6,1,MATCH('County Climates'!E653,'CBECS_Table B5'!$C$1:$K$1,0))</f>
        <v>17642</v>
      </c>
    </row>
    <row r="654" spans="1:6" x14ac:dyDescent="0.25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 s="146">
        <f>INDEX('CBECS_Table B5'!$C$6:$K$6,1,MATCH('County Climates'!E654,'CBECS_Table B5'!$C$1:$K$1,0))</f>
        <v>17642</v>
      </c>
    </row>
    <row r="655" spans="1:6" x14ac:dyDescent="0.25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 s="146">
        <f>INDEX('CBECS_Table B5'!$C$6:$K$6,1,MATCH('County Climates'!E655,'CBECS_Table B5'!$C$1:$K$1,0))</f>
        <v>17642</v>
      </c>
    </row>
    <row r="656" spans="1:6" x14ac:dyDescent="0.25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 s="146">
        <f>INDEX('CBECS_Table B5'!$C$6:$K$6,1,MATCH('County Climates'!E656,'CBECS_Table B5'!$C$1:$K$1,0))</f>
        <v>17642</v>
      </c>
    </row>
    <row r="657" spans="1:6" x14ac:dyDescent="0.25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 s="146">
        <f>INDEX('CBECS_Table B5'!$C$6:$K$6,1,MATCH('County Climates'!E657,'CBECS_Table B5'!$C$1:$K$1,0))</f>
        <v>17642</v>
      </c>
    </row>
    <row r="658" spans="1:6" x14ac:dyDescent="0.25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 s="146">
        <f>INDEX('CBECS_Table B5'!$C$6:$K$6,1,MATCH('County Climates'!E658,'CBECS_Table B5'!$C$1:$K$1,0))</f>
        <v>17642</v>
      </c>
    </row>
    <row r="659" spans="1:6" x14ac:dyDescent="0.25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 s="146">
        <f>INDEX('CBECS_Table B5'!$C$6:$K$6,1,MATCH('County Climates'!E659,'CBECS_Table B5'!$C$1:$K$1,0))</f>
        <v>17642</v>
      </c>
    </row>
    <row r="660" spans="1:6" x14ac:dyDescent="0.25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 s="146">
        <f>INDEX('CBECS_Table B5'!$C$6:$K$6,1,MATCH('County Climates'!E660,'CBECS_Table B5'!$C$1:$K$1,0))</f>
        <v>17642</v>
      </c>
    </row>
    <row r="661" spans="1:6" x14ac:dyDescent="0.25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 s="146">
        <f>INDEX('CBECS_Table B5'!$C$6:$K$6,1,MATCH('County Climates'!E661,'CBECS_Table B5'!$C$1:$K$1,0))</f>
        <v>17642</v>
      </c>
    </row>
    <row r="662" spans="1:6" x14ac:dyDescent="0.25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 s="146">
        <f>INDEX('CBECS_Table B5'!$C$6:$K$6,1,MATCH('County Climates'!E662,'CBECS_Table B5'!$C$1:$K$1,0))</f>
        <v>17642</v>
      </c>
    </row>
    <row r="663" spans="1:6" x14ac:dyDescent="0.25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 s="146">
        <f>INDEX('CBECS_Table B5'!$C$6:$K$6,1,MATCH('County Climates'!E663,'CBECS_Table B5'!$C$1:$K$1,0))</f>
        <v>17642</v>
      </c>
    </row>
    <row r="664" spans="1:6" x14ac:dyDescent="0.25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 s="146">
        <f>INDEX('CBECS_Table B5'!$C$6:$K$6,1,MATCH('County Climates'!E664,'CBECS_Table B5'!$C$1:$K$1,0))</f>
        <v>8501</v>
      </c>
    </row>
    <row r="665" spans="1:6" x14ac:dyDescent="0.25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 s="146">
        <f>INDEX('CBECS_Table B5'!$C$6:$K$6,1,MATCH('County Climates'!E665,'CBECS_Table B5'!$C$1:$K$1,0))</f>
        <v>8501</v>
      </c>
    </row>
    <row r="666" spans="1:6" x14ac:dyDescent="0.25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 s="146">
        <f>INDEX('CBECS_Table B5'!$C$6:$K$6,1,MATCH('County Climates'!E666,'CBECS_Table B5'!$C$1:$K$1,0))</f>
        <v>8501</v>
      </c>
    </row>
    <row r="667" spans="1:6" x14ac:dyDescent="0.25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 s="146">
        <f>INDEX('CBECS_Table B5'!$C$6:$K$6,1,MATCH('County Climates'!E667,'CBECS_Table B5'!$C$1:$K$1,0))</f>
        <v>8501</v>
      </c>
    </row>
    <row r="668" spans="1:6" x14ac:dyDescent="0.25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 s="146">
        <f>INDEX('CBECS_Table B5'!$C$6:$K$6,1,MATCH('County Climates'!E668,'CBECS_Table B5'!$C$1:$K$1,0))</f>
        <v>8501</v>
      </c>
    </row>
    <row r="669" spans="1:6" x14ac:dyDescent="0.25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 s="146">
        <f>INDEX('CBECS_Table B5'!$C$6:$K$6,1,MATCH('County Climates'!E669,'CBECS_Table B5'!$C$1:$K$1,0))</f>
        <v>8501</v>
      </c>
    </row>
    <row r="670" spans="1:6" x14ac:dyDescent="0.25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 s="146">
        <f>INDEX('CBECS_Table B5'!$C$6:$K$6,1,MATCH('County Climates'!E670,'CBECS_Table B5'!$C$1:$K$1,0))</f>
        <v>8501</v>
      </c>
    </row>
    <row r="671" spans="1:6" x14ac:dyDescent="0.25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 s="146">
        <f>INDEX('CBECS_Table B5'!$C$6:$K$6,1,MATCH('County Climates'!E671,'CBECS_Table B5'!$C$1:$K$1,0))</f>
        <v>8501</v>
      </c>
    </row>
    <row r="672" spans="1:6" x14ac:dyDescent="0.25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 s="146">
        <f>INDEX('CBECS_Table B5'!$C$6:$K$6,1,MATCH('County Climates'!E672,'CBECS_Table B5'!$C$1:$K$1,0))</f>
        <v>8501</v>
      </c>
    </row>
    <row r="673" spans="1:6" x14ac:dyDescent="0.25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 s="146">
        <f>INDEX('CBECS_Table B5'!$C$6:$K$6,1,MATCH('County Climates'!E673,'CBECS_Table B5'!$C$1:$K$1,0))</f>
        <v>8501</v>
      </c>
    </row>
    <row r="674" spans="1:6" x14ac:dyDescent="0.25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 s="146">
        <f>INDEX('CBECS_Table B5'!$C$6:$K$6,1,MATCH('County Climates'!E674,'CBECS_Table B5'!$C$1:$K$1,0))</f>
        <v>8501</v>
      </c>
    </row>
    <row r="675" spans="1:6" x14ac:dyDescent="0.25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 s="146">
        <f>INDEX('CBECS_Table B5'!$C$6:$K$6,1,MATCH('County Climates'!E675,'CBECS_Table B5'!$C$1:$K$1,0))</f>
        <v>8501</v>
      </c>
    </row>
    <row r="676" spans="1:6" x14ac:dyDescent="0.25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 s="146">
        <f>INDEX('CBECS_Table B5'!$C$6:$K$6,1,MATCH('County Climates'!E676,'CBECS_Table B5'!$C$1:$K$1,0))</f>
        <v>8501</v>
      </c>
    </row>
    <row r="677" spans="1:6" x14ac:dyDescent="0.25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 s="146">
        <f>INDEX('CBECS_Table B5'!$C$6:$K$6,1,MATCH('County Climates'!E677,'CBECS_Table B5'!$C$1:$K$1,0))</f>
        <v>8501</v>
      </c>
    </row>
    <row r="678" spans="1:6" x14ac:dyDescent="0.25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 s="146">
        <f>INDEX('CBECS_Table B5'!$C$6:$K$6,1,MATCH('County Climates'!E678,'CBECS_Table B5'!$C$1:$K$1,0))</f>
        <v>8501</v>
      </c>
    </row>
    <row r="679" spans="1:6" x14ac:dyDescent="0.25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 s="146">
        <f>INDEX('CBECS_Table B5'!$C$6:$K$6,1,MATCH('County Climates'!E679,'CBECS_Table B5'!$C$1:$K$1,0))</f>
        <v>8501</v>
      </c>
    </row>
    <row r="680" spans="1:6" x14ac:dyDescent="0.25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 s="146">
        <f>INDEX('CBECS_Table B5'!$C$6:$K$6,1,MATCH('County Climates'!E680,'CBECS_Table B5'!$C$1:$K$1,0))</f>
        <v>8501</v>
      </c>
    </row>
    <row r="681" spans="1:6" x14ac:dyDescent="0.25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 s="146">
        <f>INDEX('CBECS_Table B5'!$C$6:$K$6,1,MATCH('County Climates'!E681,'CBECS_Table B5'!$C$1:$K$1,0))</f>
        <v>8501</v>
      </c>
    </row>
    <row r="682" spans="1:6" x14ac:dyDescent="0.25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 s="146">
        <f>INDEX('CBECS_Table B5'!$C$6:$K$6,1,MATCH('County Climates'!E682,'CBECS_Table B5'!$C$1:$K$1,0))</f>
        <v>8501</v>
      </c>
    </row>
    <row r="683" spans="1:6" x14ac:dyDescent="0.25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 s="146">
        <f>INDEX('CBECS_Table B5'!$C$6:$K$6,1,MATCH('County Climates'!E683,'CBECS_Table B5'!$C$1:$K$1,0))</f>
        <v>8501</v>
      </c>
    </row>
    <row r="684" spans="1:6" x14ac:dyDescent="0.25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 s="146">
        <f>INDEX('CBECS_Table B5'!$C$6:$K$6,1,MATCH('County Climates'!E684,'CBECS_Table B5'!$C$1:$K$1,0))</f>
        <v>8501</v>
      </c>
    </row>
    <row r="685" spans="1:6" x14ac:dyDescent="0.25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 s="146">
        <f>INDEX('CBECS_Table B5'!$C$6:$K$6,1,MATCH('County Climates'!E685,'CBECS_Table B5'!$C$1:$K$1,0))</f>
        <v>8501</v>
      </c>
    </row>
    <row r="686" spans="1:6" x14ac:dyDescent="0.25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 s="146">
        <f>INDEX('CBECS_Table B5'!$C$6:$K$6,1,MATCH('County Climates'!E686,'CBECS_Table B5'!$C$1:$K$1,0))</f>
        <v>8501</v>
      </c>
    </row>
    <row r="687" spans="1:6" x14ac:dyDescent="0.25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 s="146">
        <f>INDEX('CBECS_Table B5'!$C$6:$K$6,1,MATCH('County Climates'!E687,'CBECS_Table B5'!$C$1:$K$1,0))</f>
        <v>8501</v>
      </c>
    </row>
    <row r="688" spans="1:6" x14ac:dyDescent="0.25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 s="146">
        <f>INDEX('CBECS_Table B5'!$C$6:$K$6,1,MATCH('County Climates'!E688,'CBECS_Table B5'!$C$1:$K$1,0))</f>
        <v>8501</v>
      </c>
    </row>
    <row r="689" spans="1:6" x14ac:dyDescent="0.25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 s="146">
        <f>INDEX('CBECS_Table B5'!$C$6:$K$6,1,MATCH('County Climates'!E689,'CBECS_Table B5'!$C$1:$K$1,0))</f>
        <v>8501</v>
      </c>
    </row>
    <row r="690" spans="1:6" x14ac:dyDescent="0.25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 s="146">
        <f>INDEX('CBECS_Table B5'!$C$6:$K$6,1,MATCH('County Climates'!E690,'CBECS_Table B5'!$C$1:$K$1,0))</f>
        <v>8501</v>
      </c>
    </row>
    <row r="691" spans="1:6" x14ac:dyDescent="0.25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 s="146">
        <f>INDEX('CBECS_Table B5'!$C$6:$K$6,1,MATCH('County Climates'!E691,'CBECS_Table B5'!$C$1:$K$1,0))</f>
        <v>8501</v>
      </c>
    </row>
    <row r="692" spans="1:6" x14ac:dyDescent="0.25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 s="146">
        <f>INDEX('CBECS_Table B5'!$C$6:$K$6,1,MATCH('County Climates'!E692,'CBECS_Table B5'!$C$1:$K$1,0))</f>
        <v>8501</v>
      </c>
    </row>
    <row r="693" spans="1:6" x14ac:dyDescent="0.25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 s="146">
        <f>INDEX('CBECS_Table B5'!$C$6:$K$6,1,MATCH('County Climates'!E693,'CBECS_Table B5'!$C$1:$K$1,0))</f>
        <v>8501</v>
      </c>
    </row>
    <row r="694" spans="1:6" x14ac:dyDescent="0.25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 s="146">
        <f>INDEX('CBECS_Table B5'!$C$6:$K$6,1,MATCH('County Climates'!E694,'CBECS_Table B5'!$C$1:$K$1,0))</f>
        <v>8501</v>
      </c>
    </row>
    <row r="695" spans="1:6" x14ac:dyDescent="0.25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 s="146">
        <f>INDEX('CBECS_Table B5'!$C$6:$K$6,1,MATCH('County Climates'!E695,'CBECS_Table B5'!$C$1:$K$1,0))</f>
        <v>8501</v>
      </c>
    </row>
    <row r="696" spans="1:6" x14ac:dyDescent="0.25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 s="146">
        <f>INDEX('CBECS_Table B5'!$C$6:$K$6,1,MATCH('County Climates'!E696,'CBECS_Table B5'!$C$1:$K$1,0))</f>
        <v>8501</v>
      </c>
    </row>
    <row r="697" spans="1:6" x14ac:dyDescent="0.25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 s="146">
        <f>INDEX('CBECS_Table B5'!$C$6:$K$6,1,MATCH('County Climates'!E697,'CBECS_Table B5'!$C$1:$K$1,0))</f>
        <v>8501</v>
      </c>
    </row>
    <row r="698" spans="1:6" x14ac:dyDescent="0.25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 s="146">
        <f>INDEX('CBECS_Table B5'!$C$6:$K$6,1,MATCH('County Climates'!E698,'CBECS_Table B5'!$C$1:$K$1,0))</f>
        <v>8501</v>
      </c>
    </row>
    <row r="699" spans="1:6" x14ac:dyDescent="0.25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 s="146">
        <f>INDEX('CBECS_Table B5'!$C$6:$K$6,1,MATCH('County Climates'!E699,'CBECS_Table B5'!$C$1:$K$1,0))</f>
        <v>8501</v>
      </c>
    </row>
    <row r="700" spans="1:6" x14ac:dyDescent="0.25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 s="146">
        <f>INDEX('CBECS_Table B5'!$C$6:$K$6,1,MATCH('County Climates'!E700,'CBECS_Table B5'!$C$1:$K$1,0))</f>
        <v>8501</v>
      </c>
    </row>
    <row r="701" spans="1:6" x14ac:dyDescent="0.25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 s="146">
        <f>INDEX('CBECS_Table B5'!$C$6:$K$6,1,MATCH('County Climates'!E701,'CBECS_Table B5'!$C$1:$K$1,0))</f>
        <v>8501</v>
      </c>
    </row>
    <row r="702" spans="1:6" x14ac:dyDescent="0.25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 s="146">
        <f>INDEX('CBECS_Table B5'!$C$6:$K$6,1,MATCH('County Climates'!E702,'CBECS_Table B5'!$C$1:$K$1,0))</f>
        <v>8501</v>
      </c>
    </row>
    <row r="703" spans="1:6" x14ac:dyDescent="0.25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 s="146">
        <f>INDEX('CBECS_Table B5'!$C$6:$K$6,1,MATCH('County Climates'!E703,'CBECS_Table B5'!$C$1:$K$1,0))</f>
        <v>8501</v>
      </c>
    </row>
    <row r="704" spans="1:6" x14ac:dyDescent="0.25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 s="146">
        <f>INDEX('CBECS_Table B5'!$C$6:$K$6,1,MATCH('County Climates'!E704,'CBECS_Table B5'!$C$1:$K$1,0))</f>
        <v>8501</v>
      </c>
    </row>
    <row r="705" spans="1:6" x14ac:dyDescent="0.25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 s="146">
        <f>INDEX('CBECS_Table B5'!$C$6:$K$6,1,MATCH('County Climates'!E705,'CBECS_Table B5'!$C$1:$K$1,0))</f>
        <v>8501</v>
      </c>
    </row>
    <row r="706" spans="1:6" x14ac:dyDescent="0.25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 s="146">
        <f>INDEX('CBECS_Table B5'!$C$6:$K$6,1,MATCH('County Climates'!E706,'CBECS_Table B5'!$C$1:$K$1,0))</f>
        <v>8501</v>
      </c>
    </row>
    <row r="707" spans="1:6" x14ac:dyDescent="0.25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 s="146">
        <f>INDEX('CBECS_Table B5'!$C$6:$K$6,1,MATCH('County Climates'!E707,'CBECS_Table B5'!$C$1:$K$1,0))</f>
        <v>8501</v>
      </c>
    </row>
    <row r="708" spans="1:6" x14ac:dyDescent="0.25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 s="146">
        <f>INDEX('CBECS_Table B5'!$C$6:$K$6,1,MATCH('County Climates'!E708,'CBECS_Table B5'!$C$1:$K$1,0))</f>
        <v>8501</v>
      </c>
    </row>
    <row r="709" spans="1:6" x14ac:dyDescent="0.25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 s="146">
        <f>INDEX('CBECS_Table B5'!$C$6:$K$6,1,MATCH('County Climates'!E709,'CBECS_Table B5'!$C$1:$K$1,0))</f>
        <v>8501</v>
      </c>
    </row>
    <row r="710" spans="1:6" x14ac:dyDescent="0.25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 s="146">
        <f>INDEX('CBECS_Table B5'!$C$6:$K$6,1,MATCH('County Climates'!E710,'CBECS_Table B5'!$C$1:$K$1,0))</f>
        <v>8501</v>
      </c>
    </row>
    <row r="711" spans="1:6" x14ac:dyDescent="0.25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 s="146">
        <f>INDEX('CBECS_Table B5'!$C$6:$K$6,1,MATCH('County Climates'!E711,'CBECS_Table B5'!$C$1:$K$1,0))</f>
        <v>8501</v>
      </c>
    </row>
    <row r="712" spans="1:6" x14ac:dyDescent="0.25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 s="146">
        <f>INDEX('CBECS_Table B5'!$C$6:$K$6,1,MATCH('County Climates'!E712,'CBECS_Table B5'!$C$1:$K$1,0))</f>
        <v>8501</v>
      </c>
    </row>
    <row r="713" spans="1:6" x14ac:dyDescent="0.25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 s="146">
        <f>INDEX('CBECS_Table B5'!$C$6:$K$6,1,MATCH('County Climates'!E713,'CBECS_Table B5'!$C$1:$K$1,0))</f>
        <v>8501</v>
      </c>
    </row>
    <row r="714" spans="1:6" x14ac:dyDescent="0.25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 s="146">
        <f>INDEX('CBECS_Table B5'!$C$6:$K$6,1,MATCH('County Climates'!E714,'CBECS_Table B5'!$C$1:$K$1,0))</f>
        <v>8501</v>
      </c>
    </row>
    <row r="715" spans="1:6" x14ac:dyDescent="0.25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 s="146">
        <f>INDEX('CBECS_Table B5'!$C$6:$K$6,1,MATCH('County Climates'!E715,'CBECS_Table B5'!$C$1:$K$1,0))</f>
        <v>5359</v>
      </c>
    </row>
    <row r="716" spans="1:6" x14ac:dyDescent="0.25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 s="146">
        <f>INDEX('CBECS_Table B5'!$C$6:$K$6,1,MATCH('County Climates'!E716,'CBECS_Table B5'!$C$1:$K$1,0))</f>
        <v>5359</v>
      </c>
    </row>
    <row r="717" spans="1:6" x14ac:dyDescent="0.25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 s="146">
        <f>INDEX('CBECS_Table B5'!$C$6:$K$6,1,MATCH('County Climates'!E717,'CBECS_Table B5'!$C$1:$K$1,0))</f>
        <v>5359</v>
      </c>
    </row>
    <row r="718" spans="1:6" x14ac:dyDescent="0.25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 s="146">
        <f>INDEX('CBECS_Table B5'!$C$6:$K$6,1,MATCH('County Climates'!E718,'CBECS_Table B5'!$C$1:$K$1,0))</f>
        <v>5359</v>
      </c>
    </row>
    <row r="719" spans="1:6" x14ac:dyDescent="0.25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 s="146">
        <f>INDEX('CBECS_Table B5'!$C$6:$K$6,1,MATCH('County Climates'!E719,'CBECS_Table B5'!$C$1:$K$1,0))</f>
        <v>5359</v>
      </c>
    </row>
    <row r="720" spans="1:6" x14ac:dyDescent="0.25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 s="146">
        <f>INDEX('CBECS_Table B5'!$C$6:$K$6,1,MATCH('County Climates'!E720,'CBECS_Table B5'!$C$1:$K$1,0))</f>
        <v>5359</v>
      </c>
    </row>
    <row r="721" spans="1:6" x14ac:dyDescent="0.25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 s="146">
        <f>INDEX('CBECS_Table B5'!$C$6:$K$6,1,MATCH('County Climates'!E721,'CBECS_Table B5'!$C$1:$K$1,0))</f>
        <v>5359</v>
      </c>
    </row>
    <row r="722" spans="1:6" x14ac:dyDescent="0.25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 s="146">
        <f>INDEX('CBECS_Table B5'!$C$6:$K$6,1,MATCH('County Climates'!E722,'CBECS_Table B5'!$C$1:$K$1,0))</f>
        <v>5359</v>
      </c>
    </row>
    <row r="723" spans="1:6" x14ac:dyDescent="0.25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 s="146">
        <f>INDEX('CBECS_Table B5'!$C$6:$K$6,1,MATCH('County Climates'!E723,'CBECS_Table B5'!$C$1:$K$1,0))</f>
        <v>5359</v>
      </c>
    </row>
    <row r="724" spans="1:6" x14ac:dyDescent="0.25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 s="146">
        <f>INDEX('CBECS_Table B5'!$C$6:$K$6,1,MATCH('County Climates'!E724,'CBECS_Table B5'!$C$1:$K$1,0))</f>
        <v>5359</v>
      </c>
    </row>
    <row r="725" spans="1:6" x14ac:dyDescent="0.25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 s="146">
        <f>INDEX('CBECS_Table B5'!$C$6:$K$6,1,MATCH('County Climates'!E725,'CBECS_Table B5'!$C$1:$K$1,0))</f>
        <v>5359</v>
      </c>
    </row>
    <row r="726" spans="1:6" x14ac:dyDescent="0.25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 s="146">
        <f>INDEX('CBECS_Table B5'!$C$6:$K$6,1,MATCH('County Climates'!E726,'CBECS_Table B5'!$C$1:$K$1,0))</f>
        <v>5359</v>
      </c>
    </row>
    <row r="727" spans="1:6" x14ac:dyDescent="0.25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 s="146">
        <f>INDEX('CBECS_Table B5'!$C$6:$K$6,1,MATCH('County Climates'!E727,'CBECS_Table B5'!$C$1:$K$1,0))</f>
        <v>5359</v>
      </c>
    </row>
    <row r="728" spans="1:6" x14ac:dyDescent="0.25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 s="146">
        <f>INDEX('CBECS_Table B5'!$C$6:$K$6,1,MATCH('County Climates'!E728,'CBECS_Table B5'!$C$1:$K$1,0))</f>
        <v>5359</v>
      </c>
    </row>
    <row r="729" spans="1:6" x14ac:dyDescent="0.25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 s="146">
        <f>INDEX('CBECS_Table B5'!$C$6:$K$6,1,MATCH('County Climates'!E729,'CBECS_Table B5'!$C$1:$K$1,0))</f>
        <v>5359</v>
      </c>
    </row>
    <row r="730" spans="1:6" x14ac:dyDescent="0.25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 s="146">
        <f>INDEX('CBECS_Table B5'!$C$6:$K$6,1,MATCH('County Climates'!E730,'CBECS_Table B5'!$C$1:$K$1,0))</f>
        <v>5359</v>
      </c>
    </row>
    <row r="731" spans="1:6" x14ac:dyDescent="0.25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 s="146">
        <f>INDEX('CBECS_Table B5'!$C$6:$K$6,1,MATCH('County Climates'!E731,'CBECS_Table B5'!$C$1:$K$1,0))</f>
        <v>5359</v>
      </c>
    </row>
    <row r="732" spans="1:6" x14ac:dyDescent="0.25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 s="146">
        <f>INDEX('CBECS_Table B5'!$C$6:$K$6,1,MATCH('County Climates'!E732,'CBECS_Table B5'!$C$1:$K$1,0))</f>
        <v>5359</v>
      </c>
    </row>
    <row r="733" spans="1:6" x14ac:dyDescent="0.25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 s="146">
        <f>INDEX('CBECS_Table B5'!$C$6:$K$6,1,MATCH('County Climates'!E733,'CBECS_Table B5'!$C$1:$K$1,0))</f>
        <v>5359</v>
      </c>
    </row>
    <row r="734" spans="1:6" x14ac:dyDescent="0.25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 s="146">
        <f>INDEX('CBECS_Table B5'!$C$6:$K$6,1,MATCH('County Climates'!E734,'CBECS_Table B5'!$C$1:$K$1,0))</f>
        <v>5359</v>
      </c>
    </row>
    <row r="735" spans="1:6" x14ac:dyDescent="0.25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 s="146">
        <f>INDEX('CBECS_Table B5'!$C$6:$K$6,1,MATCH('County Climates'!E735,'CBECS_Table B5'!$C$1:$K$1,0))</f>
        <v>5359</v>
      </c>
    </row>
    <row r="736" spans="1:6" x14ac:dyDescent="0.25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 s="146">
        <f>INDEX('CBECS_Table B5'!$C$6:$K$6,1,MATCH('County Climates'!E736,'CBECS_Table B5'!$C$1:$K$1,0))</f>
        <v>5359</v>
      </c>
    </row>
    <row r="737" spans="1:6" x14ac:dyDescent="0.25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 s="146">
        <f>INDEX('CBECS_Table B5'!$C$6:$K$6,1,MATCH('County Climates'!E737,'CBECS_Table B5'!$C$1:$K$1,0))</f>
        <v>5359</v>
      </c>
    </row>
    <row r="738" spans="1:6" x14ac:dyDescent="0.25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 s="146">
        <f>INDEX('CBECS_Table B5'!$C$6:$K$6,1,MATCH('County Climates'!E738,'CBECS_Table B5'!$C$1:$K$1,0))</f>
        <v>5359</v>
      </c>
    </row>
    <row r="739" spans="1:6" x14ac:dyDescent="0.25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 s="146">
        <f>INDEX('CBECS_Table B5'!$C$6:$K$6,1,MATCH('County Climates'!E739,'CBECS_Table B5'!$C$1:$K$1,0))</f>
        <v>5359</v>
      </c>
    </row>
    <row r="740" spans="1:6" x14ac:dyDescent="0.25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 s="146">
        <f>INDEX('CBECS_Table B5'!$C$6:$K$6,1,MATCH('County Climates'!E740,'CBECS_Table B5'!$C$1:$K$1,0))</f>
        <v>5359</v>
      </c>
    </row>
    <row r="741" spans="1:6" x14ac:dyDescent="0.25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 s="146">
        <f>INDEX('CBECS_Table B5'!$C$6:$K$6,1,MATCH('County Climates'!E741,'CBECS_Table B5'!$C$1:$K$1,0))</f>
        <v>5359</v>
      </c>
    </row>
    <row r="742" spans="1:6" x14ac:dyDescent="0.25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 s="146">
        <f>INDEX('CBECS_Table B5'!$C$6:$K$6,1,MATCH('County Climates'!E742,'CBECS_Table B5'!$C$1:$K$1,0))</f>
        <v>5359</v>
      </c>
    </row>
    <row r="743" spans="1:6" x14ac:dyDescent="0.25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 s="146">
        <f>INDEX('CBECS_Table B5'!$C$6:$K$6,1,MATCH('County Climates'!E743,'CBECS_Table B5'!$C$1:$K$1,0))</f>
        <v>5359</v>
      </c>
    </row>
    <row r="744" spans="1:6" x14ac:dyDescent="0.25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 s="146">
        <f>INDEX('CBECS_Table B5'!$C$6:$K$6,1,MATCH('County Climates'!E744,'CBECS_Table B5'!$C$1:$K$1,0))</f>
        <v>5359</v>
      </c>
    </row>
    <row r="745" spans="1:6" x14ac:dyDescent="0.25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 s="146">
        <f>INDEX('CBECS_Table B5'!$C$6:$K$6,1,MATCH('County Climates'!E745,'CBECS_Table B5'!$C$1:$K$1,0))</f>
        <v>5359</v>
      </c>
    </row>
    <row r="746" spans="1:6" x14ac:dyDescent="0.25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 s="146">
        <f>INDEX('CBECS_Table B5'!$C$6:$K$6,1,MATCH('County Climates'!E746,'CBECS_Table B5'!$C$1:$K$1,0))</f>
        <v>5359</v>
      </c>
    </row>
    <row r="747" spans="1:6" x14ac:dyDescent="0.25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 s="146">
        <f>INDEX('CBECS_Table B5'!$C$6:$K$6,1,MATCH('County Climates'!E747,'CBECS_Table B5'!$C$1:$K$1,0))</f>
        <v>5359</v>
      </c>
    </row>
    <row r="748" spans="1:6" x14ac:dyDescent="0.25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 s="146">
        <f>INDEX('CBECS_Table B5'!$C$6:$K$6,1,MATCH('County Climates'!E748,'CBECS_Table B5'!$C$1:$K$1,0))</f>
        <v>5359</v>
      </c>
    </row>
    <row r="749" spans="1:6" x14ac:dyDescent="0.25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 s="146">
        <f>INDEX('CBECS_Table B5'!$C$6:$K$6,1,MATCH('County Climates'!E749,'CBECS_Table B5'!$C$1:$K$1,0))</f>
        <v>5359</v>
      </c>
    </row>
    <row r="750" spans="1:6" x14ac:dyDescent="0.25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 s="146">
        <f>INDEX('CBECS_Table B5'!$C$6:$K$6,1,MATCH('County Climates'!E750,'CBECS_Table B5'!$C$1:$K$1,0))</f>
        <v>5359</v>
      </c>
    </row>
    <row r="751" spans="1:6" x14ac:dyDescent="0.25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 s="146">
        <f>INDEX('CBECS_Table B5'!$C$6:$K$6,1,MATCH('County Climates'!E751,'CBECS_Table B5'!$C$1:$K$1,0))</f>
        <v>5359</v>
      </c>
    </row>
    <row r="752" spans="1:6" x14ac:dyDescent="0.25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 s="146">
        <f>INDEX('CBECS_Table B5'!$C$6:$K$6,1,MATCH('County Climates'!E752,'CBECS_Table B5'!$C$1:$K$1,0))</f>
        <v>5359</v>
      </c>
    </row>
    <row r="753" spans="1:6" x14ac:dyDescent="0.25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 s="146">
        <f>INDEX('CBECS_Table B5'!$C$6:$K$6,1,MATCH('County Climates'!E753,'CBECS_Table B5'!$C$1:$K$1,0))</f>
        <v>5359</v>
      </c>
    </row>
    <row r="754" spans="1:6" x14ac:dyDescent="0.25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 s="146">
        <f>INDEX('CBECS_Table B5'!$C$6:$K$6,1,MATCH('County Climates'!E754,'CBECS_Table B5'!$C$1:$K$1,0))</f>
        <v>5359</v>
      </c>
    </row>
    <row r="755" spans="1:6" x14ac:dyDescent="0.25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 s="146">
        <f>INDEX('CBECS_Table B5'!$C$6:$K$6,1,MATCH('County Climates'!E755,'CBECS_Table B5'!$C$1:$K$1,0))</f>
        <v>5359</v>
      </c>
    </row>
    <row r="756" spans="1:6" x14ac:dyDescent="0.25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 s="146">
        <f>INDEX('CBECS_Table B5'!$C$6:$K$6,1,MATCH('County Climates'!E756,'CBECS_Table B5'!$C$1:$K$1,0))</f>
        <v>5359</v>
      </c>
    </row>
    <row r="757" spans="1:6" x14ac:dyDescent="0.25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 s="146">
        <f>INDEX('CBECS_Table B5'!$C$6:$K$6,1,MATCH('County Climates'!E757,'CBECS_Table B5'!$C$1:$K$1,0))</f>
        <v>5359</v>
      </c>
    </row>
    <row r="758" spans="1:6" x14ac:dyDescent="0.25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 s="146">
        <f>INDEX('CBECS_Table B5'!$C$6:$K$6,1,MATCH('County Climates'!E758,'CBECS_Table B5'!$C$1:$K$1,0))</f>
        <v>5359</v>
      </c>
    </row>
    <row r="759" spans="1:6" x14ac:dyDescent="0.25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 s="146">
        <f>INDEX('CBECS_Table B5'!$C$6:$K$6,1,MATCH('County Climates'!E759,'CBECS_Table B5'!$C$1:$K$1,0))</f>
        <v>5359</v>
      </c>
    </row>
    <row r="760" spans="1:6" x14ac:dyDescent="0.25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 s="146">
        <f>INDEX('CBECS_Table B5'!$C$6:$K$6,1,MATCH('County Climates'!E760,'CBECS_Table B5'!$C$1:$K$1,0))</f>
        <v>5359</v>
      </c>
    </row>
    <row r="761" spans="1:6" x14ac:dyDescent="0.25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 s="146">
        <f>INDEX('CBECS_Table B5'!$C$6:$K$6,1,MATCH('County Climates'!E761,'CBECS_Table B5'!$C$1:$K$1,0))</f>
        <v>5359</v>
      </c>
    </row>
    <row r="762" spans="1:6" x14ac:dyDescent="0.25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 s="146">
        <f>INDEX('CBECS_Table B5'!$C$6:$K$6,1,MATCH('County Climates'!E762,'CBECS_Table B5'!$C$1:$K$1,0))</f>
        <v>5359</v>
      </c>
    </row>
    <row r="763" spans="1:6" x14ac:dyDescent="0.25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 s="146">
        <f>INDEX('CBECS_Table B5'!$C$6:$K$6,1,MATCH('County Climates'!E763,'CBECS_Table B5'!$C$1:$K$1,0))</f>
        <v>5359</v>
      </c>
    </row>
    <row r="764" spans="1:6" x14ac:dyDescent="0.25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 s="146">
        <f>INDEX('CBECS_Table B5'!$C$6:$K$6,1,MATCH('County Climates'!E764,'CBECS_Table B5'!$C$1:$K$1,0))</f>
        <v>5359</v>
      </c>
    </row>
    <row r="765" spans="1:6" x14ac:dyDescent="0.25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 s="146">
        <f>INDEX('CBECS_Table B5'!$C$6:$K$6,1,MATCH('County Climates'!E765,'CBECS_Table B5'!$C$1:$K$1,0))</f>
        <v>5359</v>
      </c>
    </row>
    <row r="766" spans="1:6" x14ac:dyDescent="0.25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 s="146">
        <f>INDEX('CBECS_Table B5'!$C$6:$K$6,1,MATCH('County Climates'!E766,'CBECS_Table B5'!$C$1:$K$1,0))</f>
        <v>5359</v>
      </c>
    </row>
    <row r="767" spans="1:6" x14ac:dyDescent="0.25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 s="146">
        <f>INDEX('CBECS_Table B5'!$C$6:$K$6,1,MATCH('County Climates'!E767,'CBECS_Table B5'!$C$1:$K$1,0))</f>
        <v>5359</v>
      </c>
    </row>
    <row r="768" spans="1:6" x14ac:dyDescent="0.25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 s="146">
        <f>INDEX('CBECS_Table B5'!$C$6:$K$6,1,MATCH('County Climates'!E768,'CBECS_Table B5'!$C$1:$K$1,0))</f>
        <v>8501</v>
      </c>
    </row>
    <row r="769" spans="1:6" x14ac:dyDescent="0.25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 s="146">
        <f>INDEX('CBECS_Table B5'!$C$6:$K$6,1,MATCH('County Climates'!E769,'CBECS_Table B5'!$C$1:$K$1,0))</f>
        <v>8501</v>
      </c>
    </row>
    <row r="770" spans="1:6" x14ac:dyDescent="0.25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 s="146">
        <f>INDEX('CBECS_Table B5'!$C$6:$K$6,1,MATCH('County Climates'!E770,'CBECS_Table B5'!$C$1:$K$1,0))</f>
        <v>8501</v>
      </c>
    </row>
    <row r="771" spans="1:6" x14ac:dyDescent="0.25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 s="146">
        <f>INDEX('CBECS_Table B5'!$C$6:$K$6,1,MATCH('County Climates'!E771,'CBECS_Table B5'!$C$1:$K$1,0))</f>
        <v>8501</v>
      </c>
    </row>
    <row r="772" spans="1:6" x14ac:dyDescent="0.25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 s="146">
        <f>INDEX('CBECS_Table B5'!$C$6:$K$6,1,MATCH('County Climates'!E772,'CBECS_Table B5'!$C$1:$K$1,0))</f>
        <v>8501</v>
      </c>
    </row>
    <row r="773" spans="1:6" x14ac:dyDescent="0.25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 s="146">
        <f>INDEX('CBECS_Table B5'!$C$6:$K$6,1,MATCH('County Climates'!E773,'CBECS_Table B5'!$C$1:$K$1,0))</f>
        <v>8501</v>
      </c>
    </row>
    <row r="774" spans="1:6" x14ac:dyDescent="0.25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 s="146">
        <f>INDEX('CBECS_Table B5'!$C$6:$K$6,1,MATCH('County Climates'!E774,'CBECS_Table B5'!$C$1:$K$1,0))</f>
        <v>8501</v>
      </c>
    </row>
    <row r="775" spans="1:6" x14ac:dyDescent="0.25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 s="146">
        <f>INDEX('CBECS_Table B5'!$C$6:$K$6,1,MATCH('County Climates'!E775,'CBECS_Table B5'!$C$1:$K$1,0))</f>
        <v>8501</v>
      </c>
    </row>
    <row r="776" spans="1:6" x14ac:dyDescent="0.25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 s="146">
        <f>INDEX('CBECS_Table B5'!$C$6:$K$6,1,MATCH('County Climates'!E776,'CBECS_Table B5'!$C$1:$K$1,0))</f>
        <v>8501</v>
      </c>
    </row>
    <row r="777" spans="1:6" x14ac:dyDescent="0.25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 s="146">
        <f>INDEX('CBECS_Table B5'!$C$6:$K$6,1,MATCH('County Climates'!E777,'CBECS_Table B5'!$C$1:$K$1,0))</f>
        <v>8501</v>
      </c>
    </row>
    <row r="778" spans="1:6" x14ac:dyDescent="0.25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 s="146">
        <f>INDEX('CBECS_Table B5'!$C$6:$K$6,1,MATCH('County Climates'!E778,'CBECS_Table B5'!$C$1:$K$1,0))</f>
        <v>8501</v>
      </c>
    </row>
    <row r="779" spans="1:6" x14ac:dyDescent="0.25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 s="146">
        <f>INDEX('CBECS_Table B5'!$C$6:$K$6,1,MATCH('County Climates'!E779,'CBECS_Table B5'!$C$1:$K$1,0))</f>
        <v>8501</v>
      </c>
    </row>
    <row r="780" spans="1:6" x14ac:dyDescent="0.25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 s="146">
        <f>INDEX('CBECS_Table B5'!$C$6:$K$6,1,MATCH('County Climates'!E780,'CBECS_Table B5'!$C$1:$K$1,0))</f>
        <v>8501</v>
      </c>
    </row>
    <row r="781" spans="1:6" x14ac:dyDescent="0.25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 s="146">
        <f>INDEX('CBECS_Table B5'!$C$6:$K$6,1,MATCH('County Climates'!E781,'CBECS_Table B5'!$C$1:$K$1,0))</f>
        <v>8501</v>
      </c>
    </row>
    <row r="782" spans="1:6" x14ac:dyDescent="0.25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 s="146">
        <f>INDEX('CBECS_Table B5'!$C$6:$K$6,1,MATCH('County Climates'!E782,'CBECS_Table B5'!$C$1:$K$1,0))</f>
        <v>8501</v>
      </c>
    </row>
    <row r="783" spans="1:6" x14ac:dyDescent="0.25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 s="146">
        <f>INDEX('CBECS_Table B5'!$C$6:$K$6,1,MATCH('County Climates'!E783,'CBECS_Table B5'!$C$1:$K$1,0))</f>
        <v>8501</v>
      </c>
    </row>
    <row r="784" spans="1:6" x14ac:dyDescent="0.25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 s="146">
        <f>INDEX('CBECS_Table B5'!$C$6:$K$6,1,MATCH('County Climates'!E784,'CBECS_Table B5'!$C$1:$K$1,0))</f>
        <v>8501</v>
      </c>
    </row>
    <row r="785" spans="1:6" x14ac:dyDescent="0.25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 s="146">
        <f>INDEX('CBECS_Table B5'!$C$6:$K$6,1,MATCH('County Climates'!E785,'CBECS_Table B5'!$C$1:$K$1,0))</f>
        <v>8501</v>
      </c>
    </row>
    <row r="786" spans="1:6" x14ac:dyDescent="0.25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 s="146">
        <f>INDEX('CBECS_Table B5'!$C$6:$K$6,1,MATCH('County Climates'!E786,'CBECS_Table B5'!$C$1:$K$1,0))</f>
        <v>8501</v>
      </c>
    </row>
    <row r="787" spans="1:6" x14ac:dyDescent="0.25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 s="146">
        <f>INDEX('CBECS_Table B5'!$C$6:$K$6,1,MATCH('County Climates'!E787,'CBECS_Table B5'!$C$1:$K$1,0))</f>
        <v>8501</v>
      </c>
    </row>
    <row r="788" spans="1:6" x14ac:dyDescent="0.25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 s="146">
        <f>INDEX('CBECS_Table B5'!$C$6:$K$6,1,MATCH('County Climates'!E788,'CBECS_Table B5'!$C$1:$K$1,0))</f>
        <v>8501</v>
      </c>
    </row>
    <row r="789" spans="1:6" x14ac:dyDescent="0.25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 s="146">
        <f>INDEX('CBECS_Table B5'!$C$6:$K$6,1,MATCH('County Climates'!E789,'CBECS_Table B5'!$C$1:$K$1,0))</f>
        <v>8501</v>
      </c>
    </row>
    <row r="790" spans="1:6" x14ac:dyDescent="0.25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 s="146">
        <f>INDEX('CBECS_Table B5'!$C$6:$K$6,1,MATCH('County Climates'!E790,'CBECS_Table B5'!$C$1:$K$1,0))</f>
        <v>8501</v>
      </c>
    </row>
    <row r="791" spans="1:6" x14ac:dyDescent="0.25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 s="146">
        <f>INDEX('CBECS_Table B5'!$C$6:$K$6,1,MATCH('County Climates'!E791,'CBECS_Table B5'!$C$1:$K$1,0))</f>
        <v>8501</v>
      </c>
    </row>
    <row r="792" spans="1:6" x14ac:dyDescent="0.25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 s="146">
        <f>INDEX('CBECS_Table B5'!$C$6:$K$6,1,MATCH('County Climates'!E792,'CBECS_Table B5'!$C$1:$K$1,0))</f>
        <v>8501</v>
      </c>
    </row>
    <row r="793" spans="1:6" x14ac:dyDescent="0.25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 s="146">
        <f>INDEX('CBECS_Table B5'!$C$6:$K$6,1,MATCH('County Climates'!E793,'CBECS_Table B5'!$C$1:$K$1,0))</f>
        <v>8501</v>
      </c>
    </row>
    <row r="794" spans="1:6" x14ac:dyDescent="0.25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 s="146">
        <f>INDEX('CBECS_Table B5'!$C$6:$K$6,1,MATCH('County Climates'!E794,'CBECS_Table B5'!$C$1:$K$1,0))</f>
        <v>8501</v>
      </c>
    </row>
    <row r="795" spans="1:6" x14ac:dyDescent="0.25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 s="146">
        <f>INDEX('CBECS_Table B5'!$C$6:$K$6,1,MATCH('County Climates'!E795,'CBECS_Table B5'!$C$1:$K$1,0))</f>
        <v>8501</v>
      </c>
    </row>
    <row r="796" spans="1:6" x14ac:dyDescent="0.25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 s="146">
        <f>INDEX('CBECS_Table B5'!$C$6:$K$6,1,MATCH('County Climates'!E796,'CBECS_Table B5'!$C$1:$K$1,0))</f>
        <v>8501</v>
      </c>
    </row>
    <row r="797" spans="1:6" x14ac:dyDescent="0.25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 s="146">
        <f>INDEX('CBECS_Table B5'!$C$6:$K$6,1,MATCH('County Climates'!E797,'CBECS_Table B5'!$C$1:$K$1,0))</f>
        <v>8501</v>
      </c>
    </row>
    <row r="798" spans="1:6" x14ac:dyDescent="0.25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 s="146">
        <f>INDEX('CBECS_Table B5'!$C$6:$K$6,1,MATCH('County Climates'!E798,'CBECS_Table B5'!$C$1:$K$1,0))</f>
        <v>8501</v>
      </c>
    </row>
    <row r="799" spans="1:6" x14ac:dyDescent="0.25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 s="146">
        <f>INDEX('CBECS_Table B5'!$C$6:$K$6,1,MATCH('County Climates'!E799,'CBECS_Table B5'!$C$1:$K$1,0))</f>
        <v>8501</v>
      </c>
    </row>
    <row r="800" spans="1:6" x14ac:dyDescent="0.25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 s="146">
        <f>INDEX('CBECS_Table B5'!$C$6:$K$6,1,MATCH('County Climates'!E800,'CBECS_Table B5'!$C$1:$K$1,0))</f>
        <v>8501</v>
      </c>
    </row>
    <row r="801" spans="1:6" x14ac:dyDescent="0.25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 s="146">
        <f>INDEX('CBECS_Table B5'!$C$6:$K$6,1,MATCH('County Climates'!E801,'CBECS_Table B5'!$C$1:$K$1,0))</f>
        <v>8501</v>
      </c>
    </row>
    <row r="802" spans="1:6" x14ac:dyDescent="0.25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 s="146">
        <f>INDEX('CBECS_Table B5'!$C$6:$K$6,1,MATCH('County Climates'!E802,'CBECS_Table B5'!$C$1:$K$1,0))</f>
        <v>8501</v>
      </c>
    </row>
    <row r="803" spans="1:6" x14ac:dyDescent="0.25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 s="146">
        <f>INDEX('CBECS_Table B5'!$C$6:$K$6,1,MATCH('County Climates'!E803,'CBECS_Table B5'!$C$1:$K$1,0))</f>
        <v>8501</v>
      </c>
    </row>
    <row r="804" spans="1:6" x14ac:dyDescent="0.25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 s="146">
        <f>INDEX('CBECS_Table B5'!$C$6:$K$6,1,MATCH('County Climates'!E804,'CBECS_Table B5'!$C$1:$K$1,0))</f>
        <v>8501</v>
      </c>
    </row>
    <row r="805" spans="1:6" x14ac:dyDescent="0.25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 s="146">
        <f>INDEX('CBECS_Table B5'!$C$6:$K$6,1,MATCH('County Climates'!E805,'CBECS_Table B5'!$C$1:$K$1,0))</f>
        <v>8501</v>
      </c>
    </row>
    <row r="806" spans="1:6" x14ac:dyDescent="0.25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 s="146">
        <f>INDEX('CBECS_Table B5'!$C$6:$K$6,1,MATCH('County Climates'!E806,'CBECS_Table B5'!$C$1:$K$1,0))</f>
        <v>8501</v>
      </c>
    </row>
    <row r="807" spans="1:6" x14ac:dyDescent="0.25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 s="146">
        <f>INDEX('CBECS_Table B5'!$C$6:$K$6,1,MATCH('County Climates'!E807,'CBECS_Table B5'!$C$1:$K$1,0))</f>
        <v>8501</v>
      </c>
    </row>
    <row r="808" spans="1:6" x14ac:dyDescent="0.25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 s="146">
        <f>INDEX('CBECS_Table B5'!$C$6:$K$6,1,MATCH('County Climates'!E808,'CBECS_Table B5'!$C$1:$K$1,0))</f>
        <v>8501</v>
      </c>
    </row>
    <row r="809" spans="1:6" x14ac:dyDescent="0.25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 s="146">
        <f>INDEX('CBECS_Table B5'!$C$6:$K$6,1,MATCH('County Climates'!E809,'CBECS_Table B5'!$C$1:$K$1,0))</f>
        <v>8501</v>
      </c>
    </row>
    <row r="810" spans="1:6" x14ac:dyDescent="0.25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 s="146">
        <f>INDEX('CBECS_Table B5'!$C$6:$K$6,1,MATCH('County Climates'!E810,'CBECS_Table B5'!$C$1:$K$1,0))</f>
        <v>8501</v>
      </c>
    </row>
    <row r="811" spans="1:6" x14ac:dyDescent="0.25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 s="146">
        <f>INDEX('CBECS_Table B5'!$C$6:$K$6,1,MATCH('County Climates'!E811,'CBECS_Table B5'!$C$1:$K$1,0))</f>
        <v>8501</v>
      </c>
    </row>
    <row r="812" spans="1:6" x14ac:dyDescent="0.25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 s="146">
        <f>INDEX('CBECS_Table B5'!$C$6:$K$6,1,MATCH('County Climates'!E812,'CBECS_Table B5'!$C$1:$K$1,0))</f>
        <v>8501</v>
      </c>
    </row>
    <row r="813" spans="1:6" x14ac:dyDescent="0.25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 s="146">
        <f>INDEX('CBECS_Table B5'!$C$6:$K$6,1,MATCH('County Climates'!E813,'CBECS_Table B5'!$C$1:$K$1,0))</f>
        <v>8501</v>
      </c>
    </row>
    <row r="814" spans="1:6" x14ac:dyDescent="0.25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 s="146">
        <f>INDEX('CBECS_Table B5'!$C$6:$K$6,1,MATCH('County Climates'!E814,'CBECS_Table B5'!$C$1:$K$1,0))</f>
        <v>8501</v>
      </c>
    </row>
    <row r="815" spans="1:6" x14ac:dyDescent="0.25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 s="146">
        <f>INDEX('CBECS_Table B5'!$C$6:$K$6,1,MATCH('County Climates'!E815,'CBECS_Table B5'!$C$1:$K$1,0))</f>
        <v>8501</v>
      </c>
    </row>
    <row r="816" spans="1:6" x14ac:dyDescent="0.25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 s="146">
        <f>INDEX('CBECS_Table B5'!$C$6:$K$6,1,MATCH('County Climates'!E816,'CBECS_Table B5'!$C$1:$K$1,0))</f>
        <v>8501</v>
      </c>
    </row>
    <row r="817" spans="1:6" x14ac:dyDescent="0.25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 s="146">
        <f>INDEX('CBECS_Table B5'!$C$6:$K$6,1,MATCH('County Climates'!E817,'CBECS_Table B5'!$C$1:$K$1,0))</f>
        <v>8501</v>
      </c>
    </row>
    <row r="818" spans="1:6" x14ac:dyDescent="0.25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 s="146">
        <f>INDEX('CBECS_Table B5'!$C$6:$K$6,1,MATCH('County Climates'!E818,'CBECS_Table B5'!$C$1:$K$1,0))</f>
        <v>7761</v>
      </c>
    </row>
    <row r="819" spans="1:6" x14ac:dyDescent="0.25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 s="146">
        <f>INDEX('CBECS_Table B5'!$C$6:$K$6,1,MATCH('County Climates'!E819,'CBECS_Table B5'!$C$1:$K$1,0))</f>
        <v>7761</v>
      </c>
    </row>
    <row r="820" spans="1:6" x14ac:dyDescent="0.25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 s="146">
        <f>INDEX('CBECS_Table B5'!$C$6:$K$6,1,MATCH('County Climates'!E820,'CBECS_Table B5'!$C$1:$K$1,0))</f>
        <v>7761</v>
      </c>
    </row>
    <row r="821" spans="1:6" x14ac:dyDescent="0.25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 s="146">
        <f>INDEX('CBECS_Table B5'!$C$6:$K$6,1,MATCH('County Climates'!E821,'CBECS_Table B5'!$C$1:$K$1,0))</f>
        <v>7761</v>
      </c>
    </row>
    <row r="822" spans="1:6" x14ac:dyDescent="0.25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 s="146">
        <f>INDEX('CBECS_Table B5'!$C$6:$K$6,1,MATCH('County Climates'!E822,'CBECS_Table B5'!$C$1:$K$1,0))</f>
        <v>7761</v>
      </c>
    </row>
    <row r="823" spans="1:6" x14ac:dyDescent="0.25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 s="146">
        <f>INDEX('CBECS_Table B5'!$C$6:$K$6,1,MATCH('County Climates'!E823,'CBECS_Table B5'!$C$1:$K$1,0))</f>
        <v>7761</v>
      </c>
    </row>
    <row r="824" spans="1:6" x14ac:dyDescent="0.25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 s="146">
        <f>INDEX('CBECS_Table B5'!$C$6:$K$6,1,MATCH('County Climates'!E824,'CBECS_Table B5'!$C$1:$K$1,0))</f>
        <v>7761</v>
      </c>
    </row>
    <row r="825" spans="1:6" x14ac:dyDescent="0.25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 s="146">
        <f>INDEX('CBECS_Table B5'!$C$6:$K$6,1,MATCH('County Climates'!E825,'CBECS_Table B5'!$C$1:$K$1,0))</f>
        <v>7761</v>
      </c>
    </row>
    <row r="826" spans="1:6" x14ac:dyDescent="0.25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 s="146">
        <f>INDEX('CBECS_Table B5'!$C$6:$K$6,1,MATCH('County Climates'!E826,'CBECS_Table B5'!$C$1:$K$1,0))</f>
        <v>7761</v>
      </c>
    </row>
    <row r="827" spans="1:6" x14ac:dyDescent="0.25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 s="146">
        <f>INDEX('CBECS_Table B5'!$C$6:$K$6,1,MATCH('County Climates'!E827,'CBECS_Table B5'!$C$1:$K$1,0))</f>
        <v>7761</v>
      </c>
    </row>
    <row r="828" spans="1:6" x14ac:dyDescent="0.25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 s="146">
        <f>INDEX('CBECS_Table B5'!$C$6:$K$6,1,MATCH('County Climates'!E828,'CBECS_Table B5'!$C$1:$K$1,0))</f>
        <v>7761</v>
      </c>
    </row>
    <row r="829" spans="1:6" x14ac:dyDescent="0.25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 s="146">
        <f>INDEX('CBECS_Table B5'!$C$6:$K$6,1,MATCH('County Climates'!E829,'CBECS_Table B5'!$C$1:$K$1,0))</f>
        <v>7761</v>
      </c>
    </row>
    <row r="830" spans="1:6" x14ac:dyDescent="0.25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 s="146">
        <f>INDEX('CBECS_Table B5'!$C$6:$K$6,1,MATCH('County Climates'!E830,'CBECS_Table B5'!$C$1:$K$1,0))</f>
        <v>7761</v>
      </c>
    </row>
    <row r="831" spans="1:6" x14ac:dyDescent="0.25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 s="146">
        <f>INDEX('CBECS_Table B5'!$C$6:$K$6,1,MATCH('County Climates'!E831,'CBECS_Table B5'!$C$1:$K$1,0))</f>
        <v>7761</v>
      </c>
    </row>
    <row r="832" spans="1:6" x14ac:dyDescent="0.25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 s="146">
        <f>INDEX('CBECS_Table B5'!$C$6:$K$6,1,MATCH('County Climates'!E832,'CBECS_Table B5'!$C$1:$K$1,0))</f>
        <v>7761</v>
      </c>
    </row>
    <row r="833" spans="1:6" x14ac:dyDescent="0.25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 s="146">
        <f>INDEX('CBECS_Table B5'!$C$6:$K$6,1,MATCH('County Climates'!E833,'CBECS_Table B5'!$C$1:$K$1,0))</f>
        <v>7761</v>
      </c>
    </row>
    <row r="834" spans="1:6" x14ac:dyDescent="0.25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 s="146">
        <f>INDEX('CBECS_Table B5'!$C$6:$K$6,1,MATCH('County Climates'!E834,'CBECS_Table B5'!$C$1:$K$1,0))</f>
        <v>7761</v>
      </c>
    </row>
    <row r="835" spans="1:6" x14ac:dyDescent="0.25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 s="146">
        <f>INDEX('CBECS_Table B5'!$C$6:$K$6,1,MATCH('County Climates'!E835,'CBECS_Table B5'!$C$1:$K$1,0))</f>
        <v>7761</v>
      </c>
    </row>
    <row r="836" spans="1:6" x14ac:dyDescent="0.25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 s="146">
        <f>INDEX('CBECS_Table B5'!$C$6:$K$6,1,MATCH('County Climates'!E836,'CBECS_Table B5'!$C$1:$K$1,0))</f>
        <v>7761</v>
      </c>
    </row>
    <row r="837" spans="1:6" x14ac:dyDescent="0.25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 s="146">
        <f>INDEX('CBECS_Table B5'!$C$6:$K$6,1,MATCH('County Climates'!E837,'CBECS_Table B5'!$C$1:$K$1,0))</f>
        <v>7761</v>
      </c>
    </row>
    <row r="838" spans="1:6" x14ac:dyDescent="0.25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 s="146">
        <f>INDEX('CBECS_Table B5'!$C$6:$K$6,1,MATCH('County Climates'!E838,'CBECS_Table B5'!$C$1:$K$1,0))</f>
        <v>7761</v>
      </c>
    </row>
    <row r="839" spans="1:6" x14ac:dyDescent="0.25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 s="146">
        <f>INDEX('CBECS_Table B5'!$C$6:$K$6,1,MATCH('County Climates'!E839,'CBECS_Table B5'!$C$1:$K$1,0))</f>
        <v>7761</v>
      </c>
    </row>
    <row r="840" spans="1:6" x14ac:dyDescent="0.25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 s="146">
        <f>INDEX('CBECS_Table B5'!$C$6:$K$6,1,MATCH('County Climates'!E840,'CBECS_Table B5'!$C$1:$K$1,0))</f>
        <v>7761</v>
      </c>
    </row>
    <row r="841" spans="1:6" x14ac:dyDescent="0.25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 s="146">
        <f>INDEX('CBECS_Table B5'!$C$6:$K$6,1,MATCH('County Climates'!E841,'CBECS_Table B5'!$C$1:$K$1,0))</f>
        <v>7761</v>
      </c>
    </row>
    <row r="842" spans="1:6" x14ac:dyDescent="0.25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 s="146">
        <f>INDEX('CBECS_Table B5'!$C$6:$K$6,1,MATCH('County Climates'!E842,'CBECS_Table B5'!$C$1:$K$1,0))</f>
        <v>7761</v>
      </c>
    </row>
    <row r="843" spans="1:6" x14ac:dyDescent="0.25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 s="146">
        <f>INDEX('CBECS_Table B5'!$C$6:$K$6,1,MATCH('County Climates'!E843,'CBECS_Table B5'!$C$1:$K$1,0))</f>
        <v>7761</v>
      </c>
    </row>
    <row r="844" spans="1:6" x14ac:dyDescent="0.25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 s="146">
        <f>INDEX('CBECS_Table B5'!$C$6:$K$6,1,MATCH('County Climates'!E844,'CBECS_Table B5'!$C$1:$K$1,0))</f>
        <v>7761</v>
      </c>
    </row>
    <row r="845" spans="1:6" x14ac:dyDescent="0.25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 s="146">
        <f>INDEX('CBECS_Table B5'!$C$6:$K$6,1,MATCH('County Climates'!E845,'CBECS_Table B5'!$C$1:$K$1,0))</f>
        <v>8501</v>
      </c>
    </row>
    <row r="846" spans="1:6" x14ac:dyDescent="0.25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 s="146">
        <f>INDEX('CBECS_Table B5'!$C$6:$K$6,1,MATCH('County Climates'!E846,'CBECS_Table B5'!$C$1:$K$1,0))</f>
        <v>8501</v>
      </c>
    </row>
    <row r="847" spans="1:6" x14ac:dyDescent="0.25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 s="146">
        <f>INDEX('CBECS_Table B5'!$C$6:$K$6,1,MATCH('County Climates'!E847,'CBECS_Table B5'!$C$1:$K$1,0))</f>
        <v>8501</v>
      </c>
    </row>
    <row r="848" spans="1:6" x14ac:dyDescent="0.25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 s="146">
        <f>INDEX('CBECS_Table B5'!$C$6:$K$6,1,MATCH('County Climates'!E848,'CBECS_Table B5'!$C$1:$K$1,0))</f>
        <v>8501</v>
      </c>
    </row>
    <row r="849" spans="1:6" x14ac:dyDescent="0.25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 s="146">
        <f>INDEX('CBECS_Table B5'!$C$6:$K$6,1,MATCH('County Climates'!E849,'CBECS_Table B5'!$C$1:$K$1,0))</f>
        <v>8501</v>
      </c>
    </row>
    <row r="850" spans="1:6" x14ac:dyDescent="0.25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 s="146">
        <f>INDEX('CBECS_Table B5'!$C$6:$K$6,1,MATCH('County Climates'!E850,'CBECS_Table B5'!$C$1:$K$1,0))</f>
        <v>8501</v>
      </c>
    </row>
    <row r="851" spans="1:6" x14ac:dyDescent="0.25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 s="146">
        <f>INDEX('CBECS_Table B5'!$C$6:$K$6,1,MATCH('County Climates'!E851,'CBECS_Table B5'!$C$1:$K$1,0))</f>
        <v>8501</v>
      </c>
    </row>
    <row r="852" spans="1:6" x14ac:dyDescent="0.25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 s="146">
        <f>INDEX('CBECS_Table B5'!$C$6:$K$6,1,MATCH('County Climates'!E852,'CBECS_Table B5'!$C$1:$K$1,0))</f>
        <v>8501</v>
      </c>
    </row>
    <row r="853" spans="1:6" x14ac:dyDescent="0.25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 s="146">
        <f>INDEX('CBECS_Table B5'!$C$6:$K$6,1,MATCH('County Climates'!E853,'CBECS_Table B5'!$C$1:$K$1,0))</f>
        <v>8501</v>
      </c>
    </row>
    <row r="854" spans="1:6" x14ac:dyDescent="0.25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 s="146">
        <f>INDEX('CBECS_Table B5'!$C$6:$K$6,1,MATCH('County Climates'!E854,'CBECS_Table B5'!$C$1:$K$1,0))</f>
        <v>8501</v>
      </c>
    </row>
    <row r="855" spans="1:6" x14ac:dyDescent="0.25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 s="146">
        <f>INDEX('CBECS_Table B5'!$C$6:$K$6,1,MATCH('County Climates'!E855,'CBECS_Table B5'!$C$1:$K$1,0))</f>
        <v>8501</v>
      </c>
    </row>
    <row r="856" spans="1:6" x14ac:dyDescent="0.25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 s="146">
        <f>INDEX('CBECS_Table B5'!$C$6:$K$6,1,MATCH('County Climates'!E856,'CBECS_Table B5'!$C$1:$K$1,0))</f>
        <v>8501</v>
      </c>
    </row>
    <row r="857" spans="1:6" x14ac:dyDescent="0.25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 s="146">
        <f>INDEX('CBECS_Table B5'!$C$6:$K$6,1,MATCH('County Climates'!E857,'CBECS_Table B5'!$C$1:$K$1,0))</f>
        <v>8501</v>
      </c>
    </row>
    <row r="858" spans="1:6" x14ac:dyDescent="0.25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 s="146">
        <f>INDEX('CBECS_Table B5'!$C$6:$K$6,1,MATCH('County Climates'!E858,'CBECS_Table B5'!$C$1:$K$1,0))</f>
        <v>8501</v>
      </c>
    </row>
    <row r="859" spans="1:6" x14ac:dyDescent="0.25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 s="146">
        <f>INDEX('CBECS_Table B5'!$C$6:$K$6,1,MATCH('County Climates'!E859,'CBECS_Table B5'!$C$1:$K$1,0))</f>
        <v>8501</v>
      </c>
    </row>
    <row r="860" spans="1:6" x14ac:dyDescent="0.25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 s="146">
        <f>INDEX('CBECS_Table B5'!$C$6:$K$6,1,MATCH('County Climates'!E860,'CBECS_Table B5'!$C$1:$K$1,0))</f>
        <v>8501</v>
      </c>
    </row>
    <row r="861" spans="1:6" x14ac:dyDescent="0.25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 s="146">
        <f>INDEX('CBECS_Table B5'!$C$6:$K$6,1,MATCH('County Climates'!E861,'CBECS_Table B5'!$C$1:$K$1,0))</f>
        <v>8501</v>
      </c>
    </row>
    <row r="862" spans="1:6" x14ac:dyDescent="0.25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 s="146">
        <f>INDEX('CBECS_Table B5'!$C$6:$K$6,1,MATCH('County Climates'!E862,'CBECS_Table B5'!$C$1:$K$1,0))</f>
        <v>8501</v>
      </c>
    </row>
    <row r="863" spans="1:6" x14ac:dyDescent="0.25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 s="146">
        <f>INDEX('CBECS_Table B5'!$C$6:$K$6,1,MATCH('County Climates'!E863,'CBECS_Table B5'!$C$1:$K$1,0))</f>
        <v>8501</v>
      </c>
    </row>
    <row r="864" spans="1:6" x14ac:dyDescent="0.25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 s="146">
        <f>INDEX('CBECS_Table B5'!$C$6:$K$6,1,MATCH('County Climates'!E864,'CBECS_Table B5'!$C$1:$K$1,0))</f>
        <v>8501</v>
      </c>
    </row>
    <row r="865" spans="1:6" x14ac:dyDescent="0.25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 s="146">
        <f>INDEX('CBECS_Table B5'!$C$6:$K$6,1,MATCH('County Climates'!E865,'CBECS_Table B5'!$C$1:$K$1,0))</f>
        <v>8501</v>
      </c>
    </row>
    <row r="866" spans="1:6" x14ac:dyDescent="0.25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 s="146">
        <f>INDEX('CBECS_Table B5'!$C$6:$K$6,1,MATCH('County Climates'!E866,'CBECS_Table B5'!$C$1:$K$1,0))</f>
        <v>8501</v>
      </c>
    </row>
    <row r="867" spans="1:6" x14ac:dyDescent="0.25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 s="146">
        <f>INDEX('CBECS_Table B5'!$C$6:$K$6,1,MATCH('County Climates'!E867,'CBECS_Table B5'!$C$1:$K$1,0))</f>
        <v>8501</v>
      </c>
    </row>
    <row r="868" spans="1:6" x14ac:dyDescent="0.25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 s="146">
        <f>INDEX('CBECS_Table B5'!$C$6:$K$6,1,MATCH('County Climates'!E868,'CBECS_Table B5'!$C$1:$K$1,0))</f>
        <v>8501</v>
      </c>
    </row>
    <row r="869" spans="1:6" x14ac:dyDescent="0.25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 s="146">
        <f>INDEX('CBECS_Table B5'!$C$6:$K$6,1,MATCH('County Climates'!E869,'CBECS_Table B5'!$C$1:$K$1,0))</f>
        <v>8501</v>
      </c>
    </row>
    <row r="870" spans="1:6" x14ac:dyDescent="0.25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 s="146">
        <f>INDEX('CBECS_Table B5'!$C$6:$K$6,1,MATCH('County Climates'!E870,'CBECS_Table B5'!$C$1:$K$1,0))</f>
        <v>8501</v>
      </c>
    </row>
    <row r="871" spans="1:6" x14ac:dyDescent="0.25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 s="146">
        <f>INDEX('CBECS_Table B5'!$C$6:$K$6,1,MATCH('County Climates'!E871,'CBECS_Table B5'!$C$1:$K$1,0))</f>
        <v>8501</v>
      </c>
    </row>
    <row r="872" spans="1:6" x14ac:dyDescent="0.25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 s="146">
        <f>INDEX('CBECS_Table B5'!$C$6:$K$6,1,MATCH('County Climates'!E872,'CBECS_Table B5'!$C$1:$K$1,0))</f>
        <v>8501</v>
      </c>
    </row>
    <row r="873" spans="1:6" x14ac:dyDescent="0.25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 s="146">
        <f>INDEX('CBECS_Table B5'!$C$6:$K$6,1,MATCH('County Climates'!E873,'CBECS_Table B5'!$C$1:$K$1,0))</f>
        <v>8501</v>
      </c>
    </row>
    <row r="874" spans="1:6" x14ac:dyDescent="0.25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 s="146">
        <f>INDEX('CBECS_Table B5'!$C$6:$K$6,1,MATCH('County Climates'!E874,'CBECS_Table B5'!$C$1:$K$1,0))</f>
        <v>8501</v>
      </c>
    </row>
    <row r="875" spans="1:6" x14ac:dyDescent="0.25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 s="146">
        <f>INDEX('CBECS_Table B5'!$C$6:$K$6,1,MATCH('County Climates'!E875,'CBECS_Table B5'!$C$1:$K$1,0))</f>
        <v>8501</v>
      </c>
    </row>
    <row r="876" spans="1:6" x14ac:dyDescent="0.25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 s="146">
        <f>INDEX('CBECS_Table B5'!$C$6:$K$6,1,MATCH('County Climates'!E876,'CBECS_Table B5'!$C$1:$K$1,0))</f>
        <v>8501</v>
      </c>
    </row>
    <row r="877" spans="1:6" x14ac:dyDescent="0.25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 s="146">
        <f>INDEX('CBECS_Table B5'!$C$6:$K$6,1,MATCH('County Climates'!E877,'CBECS_Table B5'!$C$1:$K$1,0))</f>
        <v>8501</v>
      </c>
    </row>
    <row r="878" spans="1:6" x14ac:dyDescent="0.25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 s="146">
        <f>INDEX('CBECS_Table B5'!$C$6:$K$6,1,MATCH('County Climates'!E878,'CBECS_Table B5'!$C$1:$K$1,0))</f>
        <v>8501</v>
      </c>
    </row>
    <row r="879" spans="1:6" x14ac:dyDescent="0.25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 s="146">
        <f>INDEX('CBECS_Table B5'!$C$6:$K$6,1,MATCH('County Climates'!E879,'CBECS_Table B5'!$C$1:$K$1,0))</f>
        <v>8501</v>
      </c>
    </row>
    <row r="880" spans="1:6" x14ac:dyDescent="0.25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 s="146">
        <f>INDEX('CBECS_Table B5'!$C$6:$K$6,1,MATCH('County Climates'!E880,'CBECS_Table B5'!$C$1:$K$1,0))</f>
        <v>8501</v>
      </c>
    </row>
    <row r="881" spans="1:6" x14ac:dyDescent="0.25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 s="146">
        <f>INDEX('CBECS_Table B5'!$C$6:$K$6,1,MATCH('County Climates'!E881,'CBECS_Table B5'!$C$1:$K$1,0))</f>
        <v>8501</v>
      </c>
    </row>
    <row r="882" spans="1:6" x14ac:dyDescent="0.25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 s="146">
        <f>INDEX('CBECS_Table B5'!$C$6:$K$6,1,MATCH('County Climates'!E882,'CBECS_Table B5'!$C$1:$K$1,0))</f>
        <v>8501</v>
      </c>
    </row>
    <row r="883" spans="1:6" x14ac:dyDescent="0.25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 s="146">
        <f>INDEX('CBECS_Table B5'!$C$6:$K$6,1,MATCH('County Climates'!E883,'CBECS_Table B5'!$C$1:$K$1,0))</f>
        <v>8501</v>
      </c>
    </row>
    <row r="884" spans="1:6" x14ac:dyDescent="0.25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 s="146">
        <f>INDEX('CBECS_Table B5'!$C$6:$K$6,1,MATCH('County Climates'!E884,'CBECS_Table B5'!$C$1:$K$1,0))</f>
        <v>8501</v>
      </c>
    </row>
    <row r="885" spans="1:6" x14ac:dyDescent="0.25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 s="146">
        <f>INDEX('CBECS_Table B5'!$C$6:$K$6,1,MATCH('County Climates'!E885,'CBECS_Table B5'!$C$1:$K$1,0))</f>
        <v>8501</v>
      </c>
    </row>
    <row r="886" spans="1:6" x14ac:dyDescent="0.25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 s="146">
        <f>INDEX('CBECS_Table B5'!$C$6:$K$6,1,MATCH('County Climates'!E886,'CBECS_Table B5'!$C$1:$K$1,0))</f>
        <v>8501</v>
      </c>
    </row>
    <row r="887" spans="1:6" x14ac:dyDescent="0.25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 s="146">
        <f>INDEX('CBECS_Table B5'!$C$6:$K$6,1,MATCH('County Climates'!E887,'CBECS_Table B5'!$C$1:$K$1,0))</f>
        <v>8501</v>
      </c>
    </row>
    <row r="888" spans="1:6" x14ac:dyDescent="0.25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 s="146">
        <f>INDEX('CBECS_Table B5'!$C$6:$K$6,1,MATCH('County Climates'!E888,'CBECS_Table B5'!$C$1:$K$1,0))</f>
        <v>8501</v>
      </c>
    </row>
    <row r="889" spans="1:6" x14ac:dyDescent="0.25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 s="146">
        <f>INDEX('CBECS_Table B5'!$C$6:$K$6,1,MATCH('County Climates'!E889,'CBECS_Table B5'!$C$1:$K$1,0))</f>
        <v>8501</v>
      </c>
    </row>
    <row r="890" spans="1:6" x14ac:dyDescent="0.25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 s="146">
        <f>INDEX('CBECS_Table B5'!$C$6:$K$6,1,MATCH('County Climates'!E890,'CBECS_Table B5'!$C$1:$K$1,0))</f>
        <v>8501</v>
      </c>
    </row>
    <row r="891" spans="1:6" x14ac:dyDescent="0.25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 s="146">
        <f>INDEX('CBECS_Table B5'!$C$6:$K$6,1,MATCH('County Climates'!E891,'CBECS_Table B5'!$C$1:$K$1,0))</f>
        <v>8501</v>
      </c>
    </row>
    <row r="892" spans="1:6" x14ac:dyDescent="0.25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 s="146">
        <f>INDEX('CBECS_Table B5'!$C$6:$K$6,1,MATCH('County Climates'!E892,'CBECS_Table B5'!$C$1:$K$1,0))</f>
        <v>8501</v>
      </c>
    </row>
    <row r="893" spans="1:6" x14ac:dyDescent="0.25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 s="146">
        <f>INDEX('CBECS_Table B5'!$C$6:$K$6,1,MATCH('County Climates'!E893,'CBECS_Table B5'!$C$1:$K$1,0))</f>
        <v>8501</v>
      </c>
    </row>
    <row r="894" spans="1:6" x14ac:dyDescent="0.25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 s="146">
        <f>INDEX('CBECS_Table B5'!$C$6:$K$6,1,MATCH('County Climates'!E894,'CBECS_Table B5'!$C$1:$K$1,0))</f>
        <v>8501</v>
      </c>
    </row>
    <row r="895" spans="1:6" x14ac:dyDescent="0.25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 s="146">
        <f>INDEX('CBECS_Table B5'!$C$6:$K$6,1,MATCH('County Climates'!E895,'CBECS_Table B5'!$C$1:$K$1,0))</f>
        <v>8501</v>
      </c>
    </row>
    <row r="896" spans="1:6" x14ac:dyDescent="0.25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 s="146">
        <f>INDEX('CBECS_Table B5'!$C$6:$K$6,1,MATCH('County Climates'!E896,'CBECS_Table B5'!$C$1:$K$1,0))</f>
        <v>8501</v>
      </c>
    </row>
    <row r="897" spans="1:6" x14ac:dyDescent="0.25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 s="146">
        <f>INDEX('CBECS_Table B5'!$C$6:$K$6,1,MATCH('County Climates'!E897,'CBECS_Table B5'!$C$1:$K$1,0))</f>
        <v>8501</v>
      </c>
    </row>
    <row r="898" spans="1:6" x14ac:dyDescent="0.25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 s="146">
        <f>INDEX('CBECS_Table B5'!$C$6:$K$6,1,MATCH('County Climates'!E898,'CBECS_Table B5'!$C$1:$K$1,0))</f>
        <v>8501</v>
      </c>
    </row>
    <row r="899" spans="1:6" x14ac:dyDescent="0.25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 s="146">
        <f>INDEX('CBECS_Table B5'!$C$6:$K$6,1,MATCH('County Climates'!E899,'CBECS_Table B5'!$C$1:$K$1,0))</f>
        <v>8501</v>
      </c>
    </row>
    <row r="900" spans="1:6" x14ac:dyDescent="0.25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 s="146">
        <f>INDEX('CBECS_Table B5'!$C$6:$K$6,1,MATCH('County Climates'!E900,'CBECS_Table B5'!$C$1:$K$1,0))</f>
        <v>8501</v>
      </c>
    </row>
    <row r="901" spans="1:6" x14ac:dyDescent="0.25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 s="146">
        <f>INDEX('CBECS_Table B5'!$C$6:$K$6,1,MATCH('County Climates'!E901,'CBECS_Table B5'!$C$1:$K$1,0))</f>
        <v>8501</v>
      </c>
    </row>
    <row r="902" spans="1:6" x14ac:dyDescent="0.25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 s="146">
        <f>INDEX('CBECS_Table B5'!$C$6:$K$6,1,MATCH('County Climates'!E902,'CBECS_Table B5'!$C$1:$K$1,0))</f>
        <v>7761</v>
      </c>
    </row>
    <row r="903" spans="1:6" x14ac:dyDescent="0.25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 s="146">
        <f>INDEX('CBECS_Table B5'!$C$6:$K$6,1,MATCH('County Climates'!E903,'CBECS_Table B5'!$C$1:$K$1,0))</f>
        <v>7761</v>
      </c>
    </row>
    <row r="904" spans="1:6" x14ac:dyDescent="0.25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 s="146">
        <f>INDEX('CBECS_Table B5'!$C$6:$K$6,1,MATCH('County Climates'!E904,'CBECS_Table B5'!$C$1:$K$1,0))</f>
        <v>7761</v>
      </c>
    </row>
    <row r="905" spans="1:6" x14ac:dyDescent="0.25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 s="146">
        <f>INDEX('CBECS_Table B5'!$C$6:$K$6,1,MATCH('County Climates'!E905,'CBECS_Table B5'!$C$1:$K$1,0))</f>
        <v>7761</v>
      </c>
    </row>
    <row r="906" spans="1:6" x14ac:dyDescent="0.25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 s="146">
        <f>INDEX('CBECS_Table B5'!$C$6:$K$6,1,MATCH('County Climates'!E906,'CBECS_Table B5'!$C$1:$K$1,0))</f>
        <v>7761</v>
      </c>
    </row>
    <row r="907" spans="1:6" x14ac:dyDescent="0.25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 s="146">
        <f>INDEX('CBECS_Table B5'!$C$6:$K$6,1,MATCH('County Climates'!E907,'CBECS_Table B5'!$C$1:$K$1,0))</f>
        <v>7761</v>
      </c>
    </row>
    <row r="908" spans="1:6" x14ac:dyDescent="0.25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 s="146">
        <f>INDEX('CBECS_Table B5'!$C$6:$K$6,1,MATCH('County Climates'!E908,'CBECS_Table B5'!$C$1:$K$1,0))</f>
        <v>7761</v>
      </c>
    </row>
    <row r="909" spans="1:6" x14ac:dyDescent="0.25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 s="146">
        <f>INDEX('CBECS_Table B5'!$C$6:$K$6,1,MATCH('County Climates'!E909,'CBECS_Table B5'!$C$1:$K$1,0))</f>
        <v>7761</v>
      </c>
    </row>
    <row r="910" spans="1:6" x14ac:dyDescent="0.25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 s="146">
        <f>INDEX('CBECS_Table B5'!$C$6:$K$6,1,MATCH('County Climates'!E910,'CBECS_Table B5'!$C$1:$K$1,0))</f>
        <v>7761</v>
      </c>
    </row>
    <row r="911" spans="1:6" x14ac:dyDescent="0.25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 s="146">
        <f>INDEX('CBECS_Table B5'!$C$6:$K$6,1,MATCH('County Climates'!E911,'CBECS_Table B5'!$C$1:$K$1,0))</f>
        <v>7761</v>
      </c>
    </row>
    <row r="912" spans="1:6" x14ac:dyDescent="0.25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 s="146">
        <f>INDEX('CBECS_Table B5'!$C$6:$K$6,1,MATCH('County Climates'!E912,'CBECS_Table B5'!$C$1:$K$1,0))</f>
        <v>7761</v>
      </c>
    </row>
    <row r="913" spans="1:6" x14ac:dyDescent="0.25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 s="146">
        <f>INDEX('CBECS_Table B5'!$C$6:$K$6,1,MATCH('County Climates'!E913,'CBECS_Table B5'!$C$1:$K$1,0))</f>
        <v>7761</v>
      </c>
    </row>
    <row r="914" spans="1:6" x14ac:dyDescent="0.25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 s="146">
        <f>INDEX('CBECS_Table B5'!$C$6:$K$6,1,MATCH('County Climates'!E914,'CBECS_Table B5'!$C$1:$K$1,0))</f>
        <v>7761</v>
      </c>
    </row>
    <row r="915" spans="1:6" x14ac:dyDescent="0.25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 s="146">
        <f>INDEX('CBECS_Table B5'!$C$6:$K$6,1,MATCH('County Climates'!E915,'CBECS_Table B5'!$C$1:$K$1,0))</f>
        <v>7761</v>
      </c>
    </row>
    <row r="916" spans="1:6" x14ac:dyDescent="0.25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 s="146">
        <f>INDEX('CBECS_Table B5'!$C$6:$K$6,1,MATCH('County Climates'!E916,'CBECS_Table B5'!$C$1:$K$1,0))</f>
        <v>7761</v>
      </c>
    </row>
    <row r="917" spans="1:6" x14ac:dyDescent="0.25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 s="146">
        <f>INDEX('CBECS_Table B5'!$C$6:$K$6,1,MATCH('County Climates'!E917,'CBECS_Table B5'!$C$1:$K$1,0))</f>
        <v>7761</v>
      </c>
    </row>
    <row r="918" spans="1:6" x14ac:dyDescent="0.25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 s="146">
        <f>INDEX('CBECS_Table B5'!$C$6:$K$6,1,MATCH('County Climates'!E918,'CBECS_Table B5'!$C$1:$K$1,0))</f>
        <v>12272</v>
      </c>
    </row>
    <row r="919" spans="1:6" x14ac:dyDescent="0.25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 s="146">
        <f>INDEX('CBECS_Table B5'!$C$6:$K$6,1,MATCH('County Climates'!E919,'CBECS_Table B5'!$C$1:$K$1,0))</f>
        <v>12272</v>
      </c>
    </row>
    <row r="920" spans="1:6" x14ac:dyDescent="0.25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 s="146">
        <f>INDEX('CBECS_Table B5'!$C$6:$K$6,1,MATCH('County Climates'!E920,'CBECS_Table B5'!$C$1:$K$1,0))</f>
        <v>12272</v>
      </c>
    </row>
    <row r="921" spans="1:6" x14ac:dyDescent="0.25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 s="146">
        <f>INDEX('CBECS_Table B5'!$C$6:$K$6,1,MATCH('County Climates'!E921,'CBECS_Table B5'!$C$1:$K$1,0))</f>
        <v>12272</v>
      </c>
    </row>
    <row r="922" spans="1:6" x14ac:dyDescent="0.25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 s="146">
        <f>INDEX('CBECS_Table B5'!$C$6:$K$6,1,MATCH('County Climates'!E922,'CBECS_Table B5'!$C$1:$K$1,0))</f>
        <v>12272</v>
      </c>
    </row>
    <row r="923" spans="1:6" x14ac:dyDescent="0.25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 s="146">
        <f>INDEX('CBECS_Table B5'!$C$6:$K$6,1,MATCH('County Climates'!E923,'CBECS_Table B5'!$C$1:$K$1,0))</f>
        <v>12272</v>
      </c>
    </row>
    <row r="924" spans="1:6" x14ac:dyDescent="0.25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 s="146">
        <f>INDEX('CBECS_Table B5'!$C$6:$K$6,1,MATCH('County Climates'!E924,'CBECS_Table B5'!$C$1:$K$1,0))</f>
        <v>12272</v>
      </c>
    </row>
    <row r="925" spans="1:6" x14ac:dyDescent="0.25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 s="146">
        <f>INDEX('CBECS_Table B5'!$C$6:$K$6,1,MATCH('County Climates'!E925,'CBECS_Table B5'!$C$1:$K$1,0))</f>
        <v>12272</v>
      </c>
    </row>
    <row r="926" spans="1:6" x14ac:dyDescent="0.25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 s="146">
        <f>INDEX('CBECS_Table B5'!$C$6:$K$6,1,MATCH('County Climates'!E926,'CBECS_Table B5'!$C$1:$K$1,0))</f>
        <v>12272</v>
      </c>
    </row>
    <row r="927" spans="1:6" x14ac:dyDescent="0.25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 s="146">
        <f>INDEX('CBECS_Table B5'!$C$6:$K$6,1,MATCH('County Climates'!E927,'CBECS_Table B5'!$C$1:$K$1,0))</f>
        <v>12272</v>
      </c>
    </row>
    <row r="928" spans="1:6" x14ac:dyDescent="0.25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 s="146">
        <f>INDEX('CBECS_Table B5'!$C$6:$K$6,1,MATCH('County Climates'!E928,'CBECS_Table B5'!$C$1:$K$1,0))</f>
        <v>12272</v>
      </c>
    </row>
    <row r="929" spans="1:6" x14ac:dyDescent="0.25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 s="146">
        <f>INDEX('CBECS_Table B5'!$C$6:$K$6,1,MATCH('County Climates'!E929,'CBECS_Table B5'!$C$1:$K$1,0))</f>
        <v>12272</v>
      </c>
    </row>
    <row r="930" spans="1:6" x14ac:dyDescent="0.25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 s="146">
        <f>INDEX('CBECS_Table B5'!$C$6:$K$6,1,MATCH('County Climates'!E930,'CBECS_Table B5'!$C$1:$K$1,0))</f>
        <v>12272</v>
      </c>
    </row>
    <row r="931" spans="1:6" x14ac:dyDescent="0.25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 s="146">
        <f>INDEX('CBECS_Table B5'!$C$6:$K$6,1,MATCH('County Climates'!E931,'CBECS_Table B5'!$C$1:$K$1,0))</f>
        <v>12272</v>
      </c>
    </row>
    <row r="932" spans="1:6" x14ac:dyDescent="0.25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 s="146">
        <f>INDEX('CBECS_Table B5'!$C$6:$K$6,1,MATCH('County Climates'!E932,'CBECS_Table B5'!$C$1:$K$1,0))</f>
        <v>12272</v>
      </c>
    </row>
    <row r="933" spans="1:6" x14ac:dyDescent="0.25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 s="146">
        <f>INDEX('CBECS_Table B5'!$C$6:$K$6,1,MATCH('County Climates'!E933,'CBECS_Table B5'!$C$1:$K$1,0))</f>
        <v>12272</v>
      </c>
    </row>
    <row r="934" spans="1:6" x14ac:dyDescent="0.25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 s="146">
        <f>INDEX('CBECS_Table B5'!$C$6:$K$6,1,MATCH('County Climates'!E934,'CBECS_Table B5'!$C$1:$K$1,0))</f>
        <v>12272</v>
      </c>
    </row>
    <row r="935" spans="1:6" x14ac:dyDescent="0.25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 s="146">
        <f>INDEX('CBECS_Table B5'!$C$6:$K$6,1,MATCH('County Climates'!E935,'CBECS_Table B5'!$C$1:$K$1,0))</f>
        <v>12272</v>
      </c>
    </row>
    <row r="936" spans="1:6" x14ac:dyDescent="0.25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 s="146">
        <f>INDEX('CBECS_Table B5'!$C$6:$K$6,1,MATCH('County Climates'!E936,'CBECS_Table B5'!$C$1:$K$1,0))</f>
        <v>12272</v>
      </c>
    </row>
    <row r="937" spans="1:6" x14ac:dyDescent="0.25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 s="146">
        <f>INDEX('CBECS_Table B5'!$C$6:$K$6,1,MATCH('County Climates'!E937,'CBECS_Table B5'!$C$1:$K$1,0))</f>
        <v>12272</v>
      </c>
    </row>
    <row r="938" spans="1:6" x14ac:dyDescent="0.25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 s="146">
        <f>INDEX('CBECS_Table B5'!$C$6:$K$6,1,MATCH('County Climates'!E938,'CBECS_Table B5'!$C$1:$K$1,0))</f>
        <v>12272</v>
      </c>
    </row>
    <row r="939" spans="1:6" x14ac:dyDescent="0.25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 s="146">
        <f>INDEX('CBECS_Table B5'!$C$6:$K$6,1,MATCH('County Climates'!E939,'CBECS_Table B5'!$C$1:$K$1,0))</f>
        <v>12272</v>
      </c>
    </row>
    <row r="940" spans="1:6" x14ac:dyDescent="0.25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 s="146">
        <f>INDEX('CBECS_Table B5'!$C$6:$K$6,1,MATCH('County Climates'!E940,'CBECS_Table B5'!$C$1:$K$1,0))</f>
        <v>12272</v>
      </c>
    </row>
    <row r="941" spans="1:6" x14ac:dyDescent="0.25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 s="146">
        <f>INDEX('CBECS_Table B5'!$C$6:$K$6,1,MATCH('County Climates'!E941,'CBECS_Table B5'!$C$1:$K$1,0))</f>
        <v>12272</v>
      </c>
    </row>
    <row r="942" spans="1:6" x14ac:dyDescent="0.25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 s="146">
        <f>INDEX('CBECS_Table B5'!$C$6:$K$6,1,MATCH('County Climates'!E942,'CBECS_Table B5'!$C$1:$K$1,0))</f>
        <v>12272</v>
      </c>
    </row>
    <row r="943" spans="1:6" x14ac:dyDescent="0.25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 s="146">
        <f>INDEX('CBECS_Table B5'!$C$6:$K$6,1,MATCH('County Climates'!E943,'CBECS_Table B5'!$C$1:$K$1,0))</f>
        <v>12272</v>
      </c>
    </row>
    <row r="944" spans="1:6" x14ac:dyDescent="0.25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 s="146">
        <f>INDEX('CBECS_Table B5'!$C$6:$K$6,1,MATCH('County Climates'!E944,'CBECS_Table B5'!$C$1:$K$1,0))</f>
        <v>12272</v>
      </c>
    </row>
    <row r="945" spans="1:6" x14ac:dyDescent="0.25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 s="146">
        <f>INDEX('CBECS_Table B5'!$C$6:$K$6,1,MATCH('County Climates'!E945,'CBECS_Table B5'!$C$1:$K$1,0))</f>
        <v>12272</v>
      </c>
    </row>
    <row r="946" spans="1:6" x14ac:dyDescent="0.25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 s="146">
        <f>INDEX('CBECS_Table B5'!$C$6:$K$6,1,MATCH('County Climates'!E946,'CBECS_Table B5'!$C$1:$K$1,0))</f>
        <v>12272</v>
      </c>
    </row>
    <row r="947" spans="1:6" x14ac:dyDescent="0.25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 s="146">
        <f>INDEX('CBECS_Table B5'!$C$6:$K$6,1,MATCH('County Climates'!E947,'CBECS_Table B5'!$C$1:$K$1,0))</f>
        <v>12272</v>
      </c>
    </row>
    <row r="948" spans="1:6" x14ac:dyDescent="0.25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 s="146">
        <f>INDEX('CBECS_Table B5'!$C$6:$K$6,1,MATCH('County Climates'!E948,'CBECS_Table B5'!$C$1:$K$1,0))</f>
        <v>12272</v>
      </c>
    </row>
    <row r="949" spans="1:6" x14ac:dyDescent="0.25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 s="146">
        <f>INDEX('CBECS_Table B5'!$C$6:$K$6,1,MATCH('County Climates'!E949,'CBECS_Table B5'!$C$1:$K$1,0))</f>
        <v>12272</v>
      </c>
    </row>
    <row r="950" spans="1:6" x14ac:dyDescent="0.25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 s="146">
        <f>INDEX('CBECS_Table B5'!$C$6:$K$6,1,MATCH('County Climates'!E950,'CBECS_Table B5'!$C$1:$K$1,0))</f>
        <v>12272</v>
      </c>
    </row>
    <row r="951" spans="1:6" x14ac:dyDescent="0.25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 s="146">
        <f>INDEX('CBECS_Table B5'!$C$6:$K$6,1,MATCH('County Climates'!E951,'CBECS_Table B5'!$C$1:$K$1,0))</f>
        <v>12272</v>
      </c>
    </row>
    <row r="952" spans="1:6" x14ac:dyDescent="0.25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 s="146">
        <f>INDEX('CBECS_Table B5'!$C$6:$K$6,1,MATCH('County Climates'!E952,'CBECS_Table B5'!$C$1:$K$1,0))</f>
        <v>12272</v>
      </c>
    </row>
    <row r="953" spans="1:6" x14ac:dyDescent="0.25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 s="146">
        <f>INDEX('CBECS_Table B5'!$C$6:$K$6,1,MATCH('County Climates'!E953,'CBECS_Table B5'!$C$1:$K$1,0))</f>
        <v>12272</v>
      </c>
    </row>
    <row r="954" spans="1:6" x14ac:dyDescent="0.25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 s="146">
        <f>INDEX('CBECS_Table B5'!$C$6:$K$6,1,MATCH('County Climates'!E954,'CBECS_Table B5'!$C$1:$K$1,0))</f>
        <v>12272</v>
      </c>
    </row>
    <row r="955" spans="1:6" x14ac:dyDescent="0.25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 s="146">
        <f>INDEX('CBECS_Table B5'!$C$6:$K$6,1,MATCH('County Climates'!E955,'CBECS_Table B5'!$C$1:$K$1,0))</f>
        <v>12272</v>
      </c>
    </row>
    <row r="956" spans="1:6" x14ac:dyDescent="0.25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 s="146">
        <f>INDEX('CBECS_Table B5'!$C$6:$K$6,1,MATCH('County Climates'!E956,'CBECS_Table B5'!$C$1:$K$1,0))</f>
        <v>12272</v>
      </c>
    </row>
    <row r="957" spans="1:6" x14ac:dyDescent="0.25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 s="146">
        <f>INDEX('CBECS_Table B5'!$C$6:$K$6,1,MATCH('County Climates'!E957,'CBECS_Table B5'!$C$1:$K$1,0))</f>
        <v>12272</v>
      </c>
    </row>
    <row r="958" spans="1:6" x14ac:dyDescent="0.25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 s="146">
        <f>INDEX('CBECS_Table B5'!$C$6:$K$6,1,MATCH('County Climates'!E958,'CBECS_Table B5'!$C$1:$K$1,0))</f>
        <v>12272</v>
      </c>
    </row>
    <row r="959" spans="1:6" x14ac:dyDescent="0.25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 s="146">
        <f>INDEX('CBECS_Table B5'!$C$6:$K$6,1,MATCH('County Climates'!E959,'CBECS_Table B5'!$C$1:$K$1,0))</f>
        <v>12272</v>
      </c>
    </row>
    <row r="960" spans="1:6" x14ac:dyDescent="0.25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 s="146">
        <f>INDEX('CBECS_Table B5'!$C$6:$K$6,1,MATCH('County Climates'!E960,'CBECS_Table B5'!$C$1:$K$1,0))</f>
        <v>12272</v>
      </c>
    </row>
    <row r="961" spans="1:6" x14ac:dyDescent="0.25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 s="146">
        <f>INDEX('CBECS_Table B5'!$C$6:$K$6,1,MATCH('County Climates'!E961,'CBECS_Table B5'!$C$1:$K$1,0))</f>
        <v>12272</v>
      </c>
    </row>
    <row r="962" spans="1:6" x14ac:dyDescent="0.25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 s="146">
        <f>INDEX('CBECS_Table B5'!$C$6:$K$6,1,MATCH('County Climates'!E962,'CBECS_Table B5'!$C$1:$K$1,0))</f>
        <v>12272</v>
      </c>
    </row>
    <row r="963" spans="1:6" x14ac:dyDescent="0.25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 s="146">
        <f>INDEX('CBECS_Table B5'!$C$6:$K$6,1,MATCH('County Climates'!E963,'CBECS_Table B5'!$C$1:$K$1,0))</f>
        <v>12272</v>
      </c>
    </row>
    <row r="964" spans="1:6" x14ac:dyDescent="0.25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 s="146">
        <f>INDEX('CBECS_Table B5'!$C$6:$K$6,1,MATCH('County Climates'!E964,'CBECS_Table B5'!$C$1:$K$1,0))</f>
        <v>12272</v>
      </c>
    </row>
    <row r="965" spans="1:6" x14ac:dyDescent="0.25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 s="146">
        <f>INDEX('CBECS_Table B5'!$C$6:$K$6,1,MATCH('County Climates'!E965,'CBECS_Table B5'!$C$1:$K$1,0))</f>
        <v>12272</v>
      </c>
    </row>
    <row r="966" spans="1:6" x14ac:dyDescent="0.25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 s="146">
        <f>INDEX('CBECS_Table B5'!$C$6:$K$6,1,MATCH('County Climates'!E966,'CBECS_Table B5'!$C$1:$K$1,0))</f>
        <v>12272</v>
      </c>
    </row>
    <row r="967" spans="1:6" x14ac:dyDescent="0.25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 s="146">
        <f>INDEX('CBECS_Table B5'!$C$6:$K$6,1,MATCH('County Climates'!E967,'CBECS_Table B5'!$C$1:$K$1,0))</f>
        <v>12272</v>
      </c>
    </row>
    <row r="968" spans="1:6" x14ac:dyDescent="0.25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 s="146">
        <f>INDEX('CBECS_Table B5'!$C$6:$K$6,1,MATCH('County Climates'!E968,'CBECS_Table B5'!$C$1:$K$1,0))</f>
        <v>12272</v>
      </c>
    </row>
    <row r="969" spans="1:6" x14ac:dyDescent="0.25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 s="146">
        <f>INDEX('CBECS_Table B5'!$C$6:$K$6,1,MATCH('County Climates'!E969,'CBECS_Table B5'!$C$1:$K$1,0))</f>
        <v>12272</v>
      </c>
    </row>
    <row r="970" spans="1:6" x14ac:dyDescent="0.25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 s="146">
        <f>INDEX('CBECS_Table B5'!$C$6:$K$6,1,MATCH('County Climates'!E970,'CBECS_Table B5'!$C$1:$K$1,0))</f>
        <v>12272</v>
      </c>
    </row>
    <row r="971" spans="1:6" x14ac:dyDescent="0.25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 s="146">
        <f>INDEX('CBECS_Table B5'!$C$6:$K$6,1,MATCH('County Climates'!E971,'CBECS_Table B5'!$C$1:$K$1,0))</f>
        <v>12272</v>
      </c>
    </row>
    <row r="972" spans="1:6" x14ac:dyDescent="0.25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 s="146">
        <f>INDEX('CBECS_Table B5'!$C$6:$K$6,1,MATCH('County Climates'!E972,'CBECS_Table B5'!$C$1:$K$1,0))</f>
        <v>12272</v>
      </c>
    </row>
    <row r="973" spans="1:6" x14ac:dyDescent="0.25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 s="146">
        <f>INDEX('CBECS_Table B5'!$C$6:$K$6,1,MATCH('County Climates'!E973,'CBECS_Table B5'!$C$1:$K$1,0))</f>
        <v>12272</v>
      </c>
    </row>
    <row r="974" spans="1:6" x14ac:dyDescent="0.25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 s="146">
        <f>INDEX('CBECS_Table B5'!$C$6:$K$6,1,MATCH('County Climates'!E974,'CBECS_Table B5'!$C$1:$K$1,0))</f>
        <v>12272</v>
      </c>
    </row>
    <row r="975" spans="1:6" x14ac:dyDescent="0.25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 s="146">
        <f>INDEX('CBECS_Table B5'!$C$6:$K$6,1,MATCH('County Climates'!E975,'CBECS_Table B5'!$C$1:$K$1,0))</f>
        <v>17961</v>
      </c>
    </row>
    <row r="976" spans="1:6" x14ac:dyDescent="0.25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 s="146">
        <f>INDEX('CBECS_Table B5'!$C$6:$K$6,1,MATCH('County Climates'!E976,'CBECS_Table B5'!$C$1:$K$1,0))</f>
        <v>17961</v>
      </c>
    </row>
    <row r="977" spans="1:6" x14ac:dyDescent="0.25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 s="146">
        <f>INDEX('CBECS_Table B5'!$C$6:$K$6,1,MATCH('County Climates'!E977,'CBECS_Table B5'!$C$1:$K$1,0))</f>
        <v>17961</v>
      </c>
    </row>
    <row r="978" spans="1:6" x14ac:dyDescent="0.25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 s="146">
        <f>INDEX('CBECS_Table B5'!$C$6:$K$6,1,MATCH('County Climates'!E978,'CBECS_Table B5'!$C$1:$K$1,0))</f>
        <v>17961</v>
      </c>
    </row>
    <row r="979" spans="1:6" x14ac:dyDescent="0.25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 s="146">
        <f>INDEX('CBECS_Table B5'!$C$6:$K$6,1,MATCH('County Climates'!E979,'CBECS_Table B5'!$C$1:$K$1,0))</f>
        <v>17961</v>
      </c>
    </row>
    <row r="980" spans="1:6" x14ac:dyDescent="0.25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 s="146">
        <f>INDEX('CBECS_Table B5'!$C$6:$K$6,1,MATCH('County Climates'!E980,'CBECS_Table B5'!$C$1:$K$1,0))</f>
        <v>17961</v>
      </c>
    </row>
    <row r="981" spans="1:6" x14ac:dyDescent="0.25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 s="146">
        <f>INDEX('CBECS_Table B5'!$C$6:$K$6,1,MATCH('County Climates'!E981,'CBECS_Table B5'!$C$1:$K$1,0))</f>
        <v>17961</v>
      </c>
    </row>
    <row r="982" spans="1:6" x14ac:dyDescent="0.25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 s="146">
        <f>INDEX('CBECS_Table B5'!$C$6:$K$6,1,MATCH('County Climates'!E982,'CBECS_Table B5'!$C$1:$K$1,0))</f>
        <v>17961</v>
      </c>
    </row>
    <row r="983" spans="1:6" x14ac:dyDescent="0.25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 s="146">
        <f>INDEX('CBECS_Table B5'!$C$6:$K$6,1,MATCH('County Climates'!E983,'CBECS_Table B5'!$C$1:$K$1,0))</f>
        <v>17961</v>
      </c>
    </row>
    <row r="984" spans="1:6" x14ac:dyDescent="0.25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 s="146">
        <f>INDEX('CBECS_Table B5'!$C$6:$K$6,1,MATCH('County Climates'!E984,'CBECS_Table B5'!$C$1:$K$1,0))</f>
        <v>17961</v>
      </c>
    </row>
    <row r="985" spans="1:6" x14ac:dyDescent="0.25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 s="146">
        <f>INDEX('CBECS_Table B5'!$C$6:$K$6,1,MATCH('County Climates'!E985,'CBECS_Table B5'!$C$1:$K$1,0))</f>
        <v>17961</v>
      </c>
    </row>
    <row r="986" spans="1:6" x14ac:dyDescent="0.25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 s="146">
        <f>INDEX('CBECS_Table B5'!$C$6:$K$6,1,MATCH('County Climates'!E986,'CBECS_Table B5'!$C$1:$K$1,0))</f>
        <v>17961</v>
      </c>
    </row>
    <row r="987" spans="1:6" x14ac:dyDescent="0.25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 s="146">
        <f>INDEX('CBECS_Table B5'!$C$6:$K$6,1,MATCH('County Climates'!E987,'CBECS_Table B5'!$C$1:$K$1,0))</f>
        <v>17961</v>
      </c>
    </row>
    <row r="988" spans="1:6" x14ac:dyDescent="0.25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 s="146">
        <f>INDEX('CBECS_Table B5'!$C$6:$K$6,1,MATCH('County Climates'!E988,'CBECS_Table B5'!$C$1:$K$1,0))</f>
        <v>17961</v>
      </c>
    </row>
    <row r="989" spans="1:6" x14ac:dyDescent="0.25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 s="146">
        <f>INDEX('CBECS_Table B5'!$C$6:$K$6,1,MATCH('County Climates'!E989,'CBECS_Table B5'!$C$1:$K$1,0))</f>
        <v>17961</v>
      </c>
    </row>
    <row r="990" spans="1:6" x14ac:dyDescent="0.25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 s="146">
        <f>INDEX('CBECS_Table B5'!$C$6:$K$6,1,MATCH('County Climates'!E990,'CBECS_Table B5'!$C$1:$K$1,0))</f>
        <v>17961</v>
      </c>
    </row>
    <row r="991" spans="1:6" x14ac:dyDescent="0.25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 s="146">
        <f>INDEX('CBECS_Table B5'!$C$6:$K$6,1,MATCH('County Climates'!E991,'CBECS_Table B5'!$C$1:$K$1,0))</f>
        <v>17961</v>
      </c>
    </row>
    <row r="992" spans="1:6" x14ac:dyDescent="0.25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 s="146">
        <f>INDEX('CBECS_Table B5'!$C$6:$K$6,1,MATCH('County Climates'!E992,'CBECS_Table B5'!$C$1:$K$1,0))</f>
        <v>17961</v>
      </c>
    </row>
    <row r="993" spans="1:6" x14ac:dyDescent="0.25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 s="146">
        <f>INDEX('CBECS_Table B5'!$C$6:$K$6,1,MATCH('County Climates'!E993,'CBECS_Table B5'!$C$1:$K$1,0))</f>
        <v>17961</v>
      </c>
    </row>
    <row r="994" spans="1:6" x14ac:dyDescent="0.25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 s="146">
        <f>INDEX('CBECS_Table B5'!$C$6:$K$6,1,MATCH('County Climates'!E994,'CBECS_Table B5'!$C$1:$K$1,0))</f>
        <v>17961</v>
      </c>
    </row>
    <row r="995" spans="1:6" x14ac:dyDescent="0.25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 s="146">
        <f>INDEX('CBECS_Table B5'!$C$6:$K$6,1,MATCH('County Climates'!E995,'CBECS_Table B5'!$C$1:$K$1,0))</f>
        <v>17961</v>
      </c>
    </row>
    <row r="996" spans="1:6" x14ac:dyDescent="0.25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 s="146">
        <f>INDEX('CBECS_Table B5'!$C$6:$K$6,1,MATCH('County Climates'!E996,'CBECS_Table B5'!$C$1:$K$1,0))</f>
        <v>17961</v>
      </c>
    </row>
    <row r="997" spans="1:6" x14ac:dyDescent="0.25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 s="146">
        <f>INDEX('CBECS_Table B5'!$C$6:$K$6,1,MATCH('County Climates'!E997,'CBECS_Table B5'!$C$1:$K$1,0))</f>
        <v>17961</v>
      </c>
    </row>
    <row r="998" spans="1:6" x14ac:dyDescent="0.25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 s="146">
        <f>INDEX('CBECS_Table B5'!$C$6:$K$6,1,MATCH('County Climates'!E998,'CBECS_Table B5'!$C$1:$K$1,0))</f>
        <v>17961</v>
      </c>
    </row>
    <row r="999" spans="1:6" x14ac:dyDescent="0.25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 s="146">
        <f>INDEX('CBECS_Table B5'!$C$6:$K$6,1,MATCH('County Climates'!E999,'CBECS_Table B5'!$C$1:$K$1,0))</f>
        <v>17961</v>
      </c>
    </row>
    <row r="1000" spans="1:6" x14ac:dyDescent="0.25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 s="146">
        <f>INDEX('CBECS_Table B5'!$C$6:$K$6,1,MATCH('County Climates'!E1000,'CBECS_Table B5'!$C$1:$K$1,0))</f>
        <v>17961</v>
      </c>
    </row>
    <row r="1001" spans="1:6" x14ac:dyDescent="0.25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 s="146">
        <f>INDEX('CBECS_Table B5'!$C$6:$K$6,1,MATCH('County Climates'!E1001,'CBECS_Table B5'!$C$1:$K$1,0))</f>
        <v>17961</v>
      </c>
    </row>
    <row r="1002" spans="1:6" x14ac:dyDescent="0.25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 s="146">
        <f>INDEX('CBECS_Table B5'!$C$6:$K$6,1,MATCH('County Climates'!E1002,'CBECS_Table B5'!$C$1:$K$1,0))</f>
        <v>17961</v>
      </c>
    </row>
    <row r="1003" spans="1:6" x14ac:dyDescent="0.25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 s="146">
        <f>INDEX('CBECS_Table B5'!$C$6:$K$6,1,MATCH('County Climates'!E1003,'CBECS_Table B5'!$C$1:$K$1,0))</f>
        <v>17961</v>
      </c>
    </row>
    <row r="1004" spans="1:6" x14ac:dyDescent="0.25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 s="146">
        <f>INDEX('CBECS_Table B5'!$C$6:$K$6,1,MATCH('County Climates'!E1004,'CBECS_Table B5'!$C$1:$K$1,0))</f>
        <v>17961</v>
      </c>
    </row>
    <row r="1005" spans="1:6" x14ac:dyDescent="0.25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 s="146">
        <f>INDEX('CBECS_Table B5'!$C$6:$K$6,1,MATCH('County Climates'!E1005,'CBECS_Table B5'!$C$1:$K$1,0))</f>
        <v>17961</v>
      </c>
    </row>
    <row r="1006" spans="1:6" x14ac:dyDescent="0.25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 s="146">
        <f>INDEX('CBECS_Table B5'!$C$6:$K$6,1,MATCH('County Climates'!E1006,'CBECS_Table B5'!$C$1:$K$1,0))</f>
        <v>17961</v>
      </c>
    </row>
    <row r="1007" spans="1:6" x14ac:dyDescent="0.25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 s="146">
        <f>INDEX('CBECS_Table B5'!$C$6:$K$6,1,MATCH('County Climates'!E1007,'CBECS_Table B5'!$C$1:$K$1,0))</f>
        <v>17961</v>
      </c>
    </row>
    <row r="1008" spans="1:6" x14ac:dyDescent="0.25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 s="146">
        <f>INDEX('CBECS_Table B5'!$C$6:$K$6,1,MATCH('County Climates'!E1008,'CBECS_Table B5'!$C$1:$K$1,0))</f>
        <v>17961</v>
      </c>
    </row>
    <row r="1009" spans="1:6" x14ac:dyDescent="0.25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 s="146">
        <f>INDEX('CBECS_Table B5'!$C$6:$K$6,1,MATCH('County Climates'!E1009,'CBECS_Table B5'!$C$1:$K$1,0))</f>
        <v>17961</v>
      </c>
    </row>
    <row r="1010" spans="1:6" x14ac:dyDescent="0.25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 s="146">
        <f>INDEX('CBECS_Table B5'!$C$6:$K$6,1,MATCH('County Climates'!E1010,'CBECS_Table B5'!$C$1:$K$1,0))</f>
        <v>17961</v>
      </c>
    </row>
    <row r="1011" spans="1:6" x14ac:dyDescent="0.25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 s="146">
        <f>INDEX('CBECS_Table B5'!$C$6:$K$6,1,MATCH('County Climates'!E1011,'CBECS_Table B5'!$C$1:$K$1,0))</f>
        <v>17961</v>
      </c>
    </row>
    <row r="1012" spans="1:6" x14ac:dyDescent="0.25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 s="146">
        <f>INDEX('CBECS_Table B5'!$C$6:$K$6,1,MATCH('County Climates'!E1012,'CBECS_Table B5'!$C$1:$K$1,0))</f>
        <v>17961</v>
      </c>
    </row>
    <row r="1013" spans="1:6" x14ac:dyDescent="0.25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 s="146">
        <f>INDEX('CBECS_Table B5'!$C$6:$K$6,1,MATCH('County Climates'!E1013,'CBECS_Table B5'!$C$1:$K$1,0))</f>
        <v>17961</v>
      </c>
    </row>
    <row r="1014" spans="1:6" x14ac:dyDescent="0.25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 s="146">
        <f>INDEX('CBECS_Table B5'!$C$6:$K$6,1,MATCH('County Climates'!E1014,'CBECS_Table B5'!$C$1:$K$1,0))</f>
        <v>17961</v>
      </c>
    </row>
    <row r="1015" spans="1:6" x14ac:dyDescent="0.25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 s="146">
        <f>INDEX('CBECS_Table B5'!$C$6:$K$6,1,MATCH('County Climates'!E1015,'CBECS_Table B5'!$C$1:$K$1,0))</f>
        <v>8501</v>
      </c>
    </row>
    <row r="1016" spans="1:6" x14ac:dyDescent="0.25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 s="146">
        <f>INDEX('CBECS_Table B5'!$C$6:$K$6,1,MATCH('County Climates'!E1016,'CBECS_Table B5'!$C$1:$K$1,0))</f>
        <v>8501</v>
      </c>
    </row>
    <row r="1017" spans="1:6" x14ac:dyDescent="0.25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 s="146">
        <f>INDEX('CBECS_Table B5'!$C$6:$K$6,1,MATCH('County Climates'!E1017,'CBECS_Table B5'!$C$1:$K$1,0))</f>
        <v>8501</v>
      </c>
    </row>
    <row r="1018" spans="1:6" x14ac:dyDescent="0.25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 s="146">
        <f>INDEX('CBECS_Table B5'!$C$6:$K$6,1,MATCH('County Climates'!E1018,'CBECS_Table B5'!$C$1:$K$1,0))</f>
        <v>8501</v>
      </c>
    </row>
    <row r="1019" spans="1:6" x14ac:dyDescent="0.25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 s="146">
        <f>INDEX('CBECS_Table B5'!$C$6:$K$6,1,MATCH('County Climates'!E1019,'CBECS_Table B5'!$C$1:$K$1,0))</f>
        <v>8501</v>
      </c>
    </row>
    <row r="1020" spans="1:6" x14ac:dyDescent="0.25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 s="146">
        <f>INDEX('CBECS_Table B5'!$C$6:$K$6,1,MATCH('County Climates'!E1020,'CBECS_Table B5'!$C$1:$K$1,0))</f>
        <v>8501</v>
      </c>
    </row>
    <row r="1021" spans="1:6" x14ac:dyDescent="0.25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 s="146">
        <f>INDEX('CBECS_Table B5'!$C$6:$K$6,1,MATCH('County Climates'!E1021,'CBECS_Table B5'!$C$1:$K$1,0))</f>
        <v>8501</v>
      </c>
    </row>
    <row r="1022" spans="1:6" x14ac:dyDescent="0.25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 s="146">
        <f>INDEX('CBECS_Table B5'!$C$6:$K$6,1,MATCH('County Climates'!E1022,'CBECS_Table B5'!$C$1:$K$1,0))</f>
        <v>8501</v>
      </c>
    </row>
    <row r="1023" spans="1:6" x14ac:dyDescent="0.25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 s="146">
        <f>INDEX('CBECS_Table B5'!$C$6:$K$6,1,MATCH('County Climates'!E1023,'CBECS_Table B5'!$C$1:$K$1,0))</f>
        <v>8501</v>
      </c>
    </row>
    <row r="1024" spans="1:6" x14ac:dyDescent="0.25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 s="146">
        <f>INDEX('CBECS_Table B5'!$C$6:$K$6,1,MATCH('County Climates'!E1024,'CBECS_Table B5'!$C$1:$K$1,0))</f>
        <v>8501</v>
      </c>
    </row>
    <row r="1025" spans="1:6" x14ac:dyDescent="0.25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 s="146">
        <f>INDEX('CBECS_Table B5'!$C$6:$K$6,1,MATCH('County Climates'!E1025,'CBECS_Table B5'!$C$1:$K$1,0))</f>
        <v>8501</v>
      </c>
    </row>
    <row r="1026" spans="1:6" x14ac:dyDescent="0.25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 s="146">
        <f>INDEX('CBECS_Table B5'!$C$6:$K$6,1,MATCH('County Climates'!E1026,'CBECS_Table B5'!$C$1:$K$1,0))</f>
        <v>8501</v>
      </c>
    </row>
    <row r="1027" spans="1:6" x14ac:dyDescent="0.25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 s="146">
        <f>INDEX('CBECS_Table B5'!$C$6:$K$6,1,MATCH('County Climates'!E1027,'CBECS_Table B5'!$C$1:$K$1,0))</f>
        <v>8501</v>
      </c>
    </row>
    <row r="1028" spans="1:6" x14ac:dyDescent="0.25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 s="146">
        <f>INDEX('CBECS_Table B5'!$C$6:$K$6,1,MATCH('County Climates'!E1028,'CBECS_Table B5'!$C$1:$K$1,0))</f>
        <v>8501</v>
      </c>
    </row>
    <row r="1029" spans="1:6" x14ac:dyDescent="0.25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 s="146">
        <f>INDEX('CBECS_Table B5'!$C$6:$K$6,1,MATCH('County Climates'!E1029,'CBECS_Table B5'!$C$1:$K$1,0))</f>
        <v>8501</v>
      </c>
    </row>
    <row r="1030" spans="1:6" x14ac:dyDescent="0.25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 s="146">
        <f>INDEX('CBECS_Table B5'!$C$6:$K$6,1,MATCH('County Climates'!E1030,'CBECS_Table B5'!$C$1:$K$1,0))</f>
        <v>8501</v>
      </c>
    </row>
    <row r="1031" spans="1:6" x14ac:dyDescent="0.25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 s="146">
        <f>INDEX('CBECS_Table B5'!$C$6:$K$6,1,MATCH('County Climates'!E1031,'CBECS_Table B5'!$C$1:$K$1,0))</f>
        <v>8501</v>
      </c>
    </row>
    <row r="1032" spans="1:6" x14ac:dyDescent="0.25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 s="146">
        <f>INDEX('CBECS_Table B5'!$C$6:$K$6,1,MATCH('County Climates'!E1032,'CBECS_Table B5'!$C$1:$K$1,0))</f>
        <v>8501</v>
      </c>
    </row>
    <row r="1033" spans="1:6" x14ac:dyDescent="0.25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 s="146">
        <f>INDEX('CBECS_Table B5'!$C$6:$K$6,1,MATCH('County Climates'!E1033,'CBECS_Table B5'!$C$1:$K$1,0))</f>
        <v>8501</v>
      </c>
    </row>
    <row r="1034" spans="1:6" x14ac:dyDescent="0.25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 s="146">
        <f>INDEX('CBECS_Table B5'!$C$6:$K$6,1,MATCH('County Climates'!E1034,'CBECS_Table B5'!$C$1:$K$1,0))</f>
        <v>8501</v>
      </c>
    </row>
    <row r="1035" spans="1:6" x14ac:dyDescent="0.25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 s="146">
        <f>INDEX('CBECS_Table B5'!$C$6:$K$6,1,MATCH('County Climates'!E1035,'CBECS_Table B5'!$C$1:$K$1,0))</f>
        <v>8501</v>
      </c>
    </row>
    <row r="1036" spans="1:6" x14ac:dyDescent="0.25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 s="146">
        <f>INDEX('CBECS_Table B5'!$C$6:$K$6,1,MATCH('County Climates'!E1036,'CBECS_Table B5'!$C$1:$K$1,0))</f>
        <v>8501</v>
      </c>
    </row>
    <row r="1037" spans="1:6" x14ac:dyDescent="0.25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 s="146">
        <f>INDEX('CBECS_Table B5'!$C$6:$K$6,1,MATCH('County Climates'!E1037,'CBECS_Table B5'!$C$1:$K$1,0))</f>
        <v>8501</v>
      </c>
    </row>
    <row r="1038" spans="1:6" x14ac:dyDescent="0.25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 s="146">
        <f>INDEX('CBECS_Table B5'!$C$6:$K$6,1,MATCH('County Climates'!E1038,'CBECS_Table B5'!$C$1:$K$1,0))</f>
        <v>8501</v>
      </c>
    </row>
    <row r="1039" spans="1:6" x14ac:dyDescent="0.25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 s="146">
        <f>INDEX('CBECS_Table B5'!$C$6:$K$6,1,MATCH('County Climates'!E1039,'CBECS_Table B5'!$C$1:$K$1,0))</f>
        <v>8501</v>
      </c>
    </row>
    <row r="1040" spans="1:6" x14ac:dyDescent="0.25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 s="146">
        <f>INDEX('CBECS_Table B5'!$C$6:$K$6,1,MATCH('County Climates'!E1040,'CBECS_Table B5'!$C$1:$K$1,0))</f>
        <v>17642</v>
      </c>
    </row>
    <row r="1041" spans="1:6" x14ac:dyDescent="0.25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 s="146">
        <f>INDEX('CBECS_Table B5'!$C$6:$K$6,1,MATCH('County Climates'!E1041,'CBECS_Table B5'!$C$1:$K$1,0))</f>
        <v>17642</v>
      </c>
    </row>
    <row r="1042" spans="1:6" x14ac:dyDescent="0.25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 s="146">
        <f>INDEX('CBECS_Table B5'!$C$6:$K$6,1,MATCH('County Climates'!E1042,'CBECS_Table B5'!$C$1:$K$1,0))</f>
        <v>17642</v>
      </c>
    </row>
    <row r="1043" spans="1:6" x14ac:dyDescent="0.25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 s="146">
        <f>INDEX('CBECS_Table B5'!$C$6:$K$6,1,MATCH('County Climates'!E1043,'CBECS_Table B5'!$C$1:$K$1,0))</f>
        <v>17642</v>
      </c>
    </row>
    <row r="1044" spans="1:6" x14ac:dyDescent="0.25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 s="146">
        <f>INDEX('CBECS_Table B5'!$C$6:$K$6,1,MATCH('County Climates'!E1044,'CBECS_Table B5'!$C$1:$K$1,0))</f>
        <v>17642</v>
      </c>
    </row>
    <row r="1045" spans="1:6" x14ac:dyDescent="0.25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 s="146">
        <f>INDEX('CBECS_Table B5'!$C$6:$K$6,1,MATCH('County Climates'!E1045,'CBECS_Table B5'!$C$1:$K$1,0))</f>
        <v>17642</v>
      </c>
    </row>
    <row r="1046" spans="1:6" x14ac:dyDescent="0.25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 s="146">
        <f>INDEX('CBECS_Table B5'!$C$6:$K$6,1,MATCH('County Climates'!E1046,'CBECS_Table B5'!$C$1:$K$1,0))</f>
        <v>17642</v>
      </c>
    </row>
    <row r="1047" spans="1:6" x14ac:dyDescent="0.25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 s="146">
        <f>INDEX('CBECS_Table B5'!$C$6:$K$6,1,MATCH('County Climates'!E1047,'CBECS_Table B5'!$C$1:$K$1,0))</f>
        <v>17642</v>
      </c>
    </row>
    <row r="1048" spans="1:6" x14ac:dyDescent="0.25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 s="146">
        <f>INDEX('CBECS_Table B5'!$C$6:$K$6,1,MATCH('County Climates'!E1048,'CBECS_Table B5'!$C$1:$K$1,0))</f>
        <v>17642</v>
      </c>
    </row>
    <row r="1049" spans="1:6" x14ac:dyDescent="0.25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 s="146">
        <f>INDEX('CBECS_Table B5'!$C$6:$K$6,1,MATCH('County Climates'!E1049,'CBECS_Table B5'!$C$1:$K$1,0))</f>
        <v>17642</v>
      </c>
    </row>
    <row r="1050" spans="1:6" x14ac:dyDescent="0.25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 s="146">
        <f>INDEX('CBECS_Table B5'!$C$6:$K$6,1,MATCH('County Climates'!E1050,'CBECS_Table B5'!$C$1:$K$1,0))</f>
        <v>17642</v>
      </c>
    </row>
    <row r="1051" spans="1:6" x14ac:dyDescent="0.25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 s="146">
        <f>INDEX('CBECS_Table B5'!$C$6:$K$6,1,MATCH('County Climates'!E1051,'CBECS_Table B5'!$C$1:$K$1,0))</f>
        <v>17642</v>
      </c>
    </row>
    <row r="1052" spans="1:6" x14ac:dyDescent="0.25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 s="146">
        <f>INDEX('CBECS_Table B5'!$C$6:$K$6,1,MATCH('County Climates'!E1052,'CBECS_Table B5'!$C$1:$K$1,0))</f>
        <v>17642</v>
      </c>
    </row>
    <row r="1053" spans="1:6" x14ac:dyDescent="0.25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 s="146">
        <f>INDEX('CBECS_Table B5'!$C$6:$K$6,1,MATCH('County Climates'!E1053,'CBECS_Table B5'!$C$1:$K$1,0))</f>
        <v>17642</v>
      </c>
    </row>
    <row r="1054" spans="1:6" x14ac:dyDescent="0.25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 s="146">
        <f>INDEX('CBECS_Table B5'!$C$6:$K$6,1,MATCH('County Climates'!E1054,'CBECS_Table B5'!$C$1:$K$1,0))</f>
        <v>17642</v>
      </c>
    </row>
    <row r="1055" spans="1:6" x14ac:dyDescent="0.25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 s="146">
        <f>INDEX('CBECS_Table B5'!$C$6:$K$6,1,MATCH('County Climates'!E1055,'CBECS_Table B5'!$C$1:$K$1,0))</f>
        <v>17642</v>
      </c>
    </row>
    <row r="1056" spans="1:6" x14ac:dyDescent="0.25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 s="146">
        <f>INDEX('CBECS_Table B5'!$C$6:$K$6,1,MATCH('County Climates'!E1056,'CBECS_Table B5'!$C$1:$K$1,0))</f>
        <v>17642</v>
      </c>
    </row>
    <row r="1057" spans="1:6" x14ac:dyDescent="0.25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 s="146">
        <f>INDEX('CBECS_Table B5'!$C$6:$K$6,1,MATCH('County Climates'!E1057,'CBECS_Table B5'!$C$1:$K$1,0))</f>
        <v>17642</v>
      </c>
    </row>
    <row r="1058" spans="1:6" x14ac:dyDescent="0.25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 s="146">
        <f>INDEX('CBECS_Table B5'!$C$6:$K$6,1,MATCH('County Climates'!E1058,'CBECS_Table B5'!$C$1:$K$1,0))</f>
        <v>17642</v>
      </c>
    </row>
    <row r="1059" spans="1:6" x14ac:dyDescent="0.25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 s="146">
        <f>INDEX('CBECS_Table B5'!$C$6:$K$6,1,MATCH('County Climates'!E1059,'CBECS_Table B5'!$C$1:$K$1,0))</f>
        <v>17642</v>
      </c>
    </row>
    <row r="1060" spans="1:6" x14ac:dyDescent="0.25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 s="146">
        <f>INDEX('CBECS_Table B5'!$C$6:$K$6,1,MATCH('County Climates'!E1060,'CBECS_Table B5'!$C$1:$K$1,0))</f>
        <v>17642</v>
      </c>
    </row>
    <row r="1061" spans="1:6" x14ac:dyDescent="0.25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 s="146">
        <f>INDEX('CBECS_Table B5'!$C$6:$K$6,1,MATCH('County Climates'!E1061,'CBECS_Table B5'!$C$1:$K$1,0))</f>
        <v>17642</v>
      </c>
    </row>
    <row r="1062" spans="1:6" x14ac:dyDescent="0.25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 s="146">
        <f>INDEX('CBECS_Table B5'!$C$6:$K$6,1,MATCH('County Climates'!E1062,'CBECS_Table B5'!$C$1:$K$1,0))</f>
        <v>17642</v>
      </c>
    </row>
    <row r="1063" spans="1:6" x14ac:dyDescent="0.25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 s="146">
        <f>INDEX('CBECS_Table B5'!$C$6:$K$6,1,MATCH('County Climates'!E1063,'CBECS_Table B5'!$C$1:$K$1,0))</f>
        <v>17642</v>
      </c>
    </row>
    <row r="1064" spans="1:6" x14ac:dyDescent="0.25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 s="146">
        <f>INDEX('CBECS_Table B5'!$C$6:$K$6,1,MATCH('County Climates'!E1064,'CBECS_Table B5'!$C$1:$K$1,0))</f>
        <v>17642</v>
      </c>
    </row>
    <row r="1065" spans="1:6" x14ac:dyDescent="0.25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 s="146">
        <f>INDEX('CBECS_Table B5'!$C$6:$K$6,1,MATCH('County Climates'!E1065,'CBECS_Table B5'!$C$1:$K$1,0))</f>
        <v>17642</v>
      </c>
    </row>
    <row r="1066" spans="1:6" x14ac:dyDescent="0.25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 s="146">
        <f>INDEX('CBECS_Table B5'!$C$6:$K$6,1,MATCH('County Climates'!E1066,'CBECS_Table B5'!$C$1:$K$1,0))</f>
        <v>17642</v>
      </c>
    </row>
    <row r="1067" spans="1:6" x14ac:dyDescent="0.25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 s="146">
        <f>INDEX('CBECS_Table B5'!$C$6:$K$6,1,MATCH('County Climates'!E1067,'CBECS_Table B5'!$C$1:$K$1,0))</f>
        <v>17642</v>
      </c>
    </row>
    <row r="1068" spans="1:6" x14ac:dyDescent="0.25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 s="146">
        <f>INDEX('CBECS_Table B5'!$C$6:$K$6,1,MATCH('County Climates'!E1068,'CBECS_Table B5'!$C$1:$K$1,0))</f>
        <v>17642</v>
      </c>
    </row>
    <row r="1069" spans="1:6" x14ac:dyDescent="0.25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 s="146">
        <f>INDEX('CBECS_Table B5'!$C$6:$K$6,1,MATCH('County Climates'!E1069,'CBECS_Table B5'!$C$1:$K$1,0))</f>
        <v>17642</v>
      </c>
    </row>
    <row r="1070" spans="1:6" x14ac:dyDescent="0.25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 s="146">
        <f>INDEX('CBECS_Table B5'!$C$6:$K$6,1,MATCH('County Climates'!E1070,'CBECS_Table B5'!$C$1:$K$1,0))</f>
        <v>17642</v>
      </c>
    </row>
    <row r="1071" spans="1:6" x14ac:dyDescent="0.25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 s="146">
        <f>INDEX('CBECS_Table B5'!$C$6:$K$6,1,MATCH('County Climates'!E1071,'CBECS_Table B5'!$C$1:$K$1,0))</f>
        <v>17642</v>
      </c>
    </row>
    <row r="1072" spans="1:6" x14ac:dyDescent="0.25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 s="146">
        <f>INDEX('CBECS_Table B5'!$C$6:$K$6,1,MATCH('County Climates'!E1072,'CBECS_Table B5'!$C$1:$K$1,0))</f>
        <v>17642</v>
      </c>
    </row>
    <row r="1073" spans="1:6" x14ac:dyDescent="0.25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 s="146">
        <f>INDEX('CBECS_Table B5'!$C$6:$K$6,1,MATCH('County Climates'!E1073,'CBECS_Table B5'!$C$1:$K$1,0))</f>
        <v>17642</v>
      </c>
    </row>
    <row r="1074" spans="1:6" x14ac:dyDescent="0.25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 s="146">
        <f>INDEX('CBECS_Table B5'!$C$6:$K$6,1,MATCH('County Climates'!E1074,'CBECS_Table B5'!$C$1:$K$1,0))</f>
        <v>17642</v>
      </c>
    </row>
    <row r="1075" spans="1:6" x14ac:dyDescent="0.25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 s="146">
        <f>INDEX('CBECS_Table B5'!$C$6:$K$6,1,MATCH('County Climates'!E1075,'CBECS_Table B5'!$C$1:$K$1,0))</f>
        <v>17642</v>
      </c>
    </row>
    <row r="1076" spans="1:6" x14ac:dyDescent="0.25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 s="146">
        <f>INDEX('CBECS_Table B5'!$C$6:$K$6,1,MATCH('County Climates'!E1076,'CBECS_Table B5'!$C$1:$K$1,0))</f>
        <v>17642</v>
      </c>
    </row>
    <row r="1077" spans="1:6" x14ac:dyDescent="0.25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 s="146">
        <f>INDEX('CBECS_Table B5'!$C$6:$K$6,1,MATCH('County Climates'!E1077,'CBECS_Table B5'!$C$1:$K$1,0))</f>
        <v>17642</v>
      </c>
    </row>
    <row r="1078" spans="1:6" x14ac:dyDescent="0.25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 s="146">
        <f>INDEX('CBECS_Table B5'!$C$6:$K$6,1,MATCH('County Climates'!E1078,'CBECS_Table B5'!$C$1:$K$1,0))</f>
        <v>17642</v>
      </c>
    </row>
    <row r="1079" spans="1:6" x14ac:dyDescent="0.25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 s="146">
        <f>INDEX('CBECS_Table B5'!$C$6:$K$6,1,MATCH('County Climates'!E1079,'CBECS_Table B5'!$C$1:$K$1,0))</f>
        <v>17642</v>
      </c>
    </row>
    <row r="1080" spans="1:6" x14ac:dyDescent="0.25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 s="146">
        <f>INDEX('CBECS_Table B5'!$C$6:$K$6,1,MATCH('County Climates'!E1080,'CBECS_Table B5'!$C$1:$K$1,0))</f>
        <v>17642</v>
      </c>
    </row>
    <row r="1081" spans="1:6" x14ac:dyDescent="0.25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 s="146">
        <f>INDEX('CBECS_Table B5'!$C$6:$K$6,1,MATCH('County Climates'!E1081,'CBECS_Table B5'!$C$1:$K$1,0))</f>
        <v>17642</v>
      </c>
    </row>
    <row r="1082" spans="1:6" x14ac:dyDescent="0.25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 s="146">
        <f>INDEX('CBECS_Table B5'!$C$6:$K$6,1,MATCH('County Climates'!E1082,'CBECS_Table B5'!$C$1:$K$1,0))</f>
        <v>17642</v>
      </c>
    </row>
    <row r="1083" spans="1:6" x14ac:dyDescent="0.25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 s="146">
        <f>INDEX('CBECS_Table B5'!$C$6:$K$6,1,MATCH('County Climates'!E1083,'CBECS_Table B5'!$C$1:$K$1,0))</f>
        <v>17642</v>
      </c>
    </row>
    <row r="1084" spans="1:6" x14ac:dyDescent="0.25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 s="146">
        <f>INDEX('CBECS_Table B5'!$C$6:$K$6,1,MATCH('County Climates'!E1084,'CBECS_Table B5'!$C$1:$K$1,0))</f>
        <v>17642</v>
      </c>
    </row>
    <row r="1085" spans="1:6" x14ac:dyDescent="0.25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 s="146">
        <f>INDEX('CBECS_Table B5'!$C$6:$K$6,1,MATCH('County Climates'!E1085,'CBECS_Table B5'!$C$1:$K$1,0))</f>
        <v>17642</v>
      </c>
    </row>
    <row r="1086" spans="1:6" x14ac:dyDescent="0.25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 s="146">
        <f>INDEX('CBECS_Table B5'!$C$6:$K$6,1,MATCH('County Climates'!E1086,'CBECS_Table B5'!$C$1:$K$1,0))</f>
        <v>17642</v>
      </c>
    </row>
    <row r="1087" spans="1:6" x14ac:dyDescent="0.25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 s="146">
        <f>INDEX('CBECS_Table B5'!$C$6:$K$6,1,MATCH('County Climates'!E1087,'CBECS_Table B5'!$C$1:$K$1,0))</f>
        <v>17642</v>
      </c>
    </row>
    <row r="1088" spans="1:6" x14ac:dyDescent="0.25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 s="146">
        <f>INDEX('CBECS_Table B5'!$C$6:$K$6,1,MATCH('County Climates'!E1088,'CBECS_Table B5'!$C$1:$K$1,0))</f>
        <v>17642</v>
      </c>
    </row>
    <row r="1089" spans="1:6" x14ac:dyDescent="0.25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 s="146">
        <f>INDEX('CBECS_Table B5'!$C$6:$K$6,1,MATCH('County Climates'!E1089,'CBECS_Table B5'!$C$1:$K$1,0))</f>
        <v>17642</v>
      </c>
    </row>
    <row r="1090" spans="1:6" x14ac:dyDescent="0.25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 s="146">
        <f>INDEX('CBECS_Table B5'!$C$6:$K$6,1,MATCH('County Climates'!E1090,'CBECS_Table B5'!$C$1:$K$1,0))</f>
        <v>17642</v>
      </c>
    </row>
    <row r="1091" spans="1:6" x14ac:dyDescent="0.25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 s="146">
        <f>INDEX('CBECS_Table B5'!$C$6:$K$6,1,MATCH('County Climates'!E1091,'CBECS_Table B5'!$C$1:$K$1,0))</f>
        <v>11558</v>
      </c>
    </row>
    <row r="1092" spans="1:6" x14ac:dyDescent="0.25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 s="146">
        <f>INDEX('CBECS_Table B5'!$C$6:$K$6,1,MATCH('County Climates'!E1092,'CBECS_Table B5'!$C$1:$K$1,0))</f>
        <v>11558</v>
      </c>
    </row>
    <row r="1093" spans="1:6" x14ac:dyDescent="0.25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 s="146">
        <f>INDEX('CBECS_Table B5'!$C$6:$K$6,1,MATCH('County Climates'!E1093,'CBECS_Table B5'!$C$1:$K$1,0))</f>
        <v>11558</v>
      </c>
    </row>
    <row r="1094" spans="1:6" x14ac:dyDescent="0.25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 s="146">
        <f>INDEX('CBECS_Table B5'!$C$6:$K$6,1,MATCH('County Climates'!E1094,'CBECS_Table B5'!$C$1:$K$1,0))</f>
        <v>11558</v>
      </c>
    </row>
    <row r="1095" spans="1:6" x14ac:dyDescent="0.25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 s="146">
        <f>INDEX('CBECS_Table B5'!$C$6:$K$6,1,MATCH('County Climates'!E1095,'CBECS_Table B5'!$C$1:$K$1,0))</f>
        <v>11558</v>
      </c>
    </row>
    <row r="1096" spans="1:6" x14ac:dyDescent="0.25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 s="146">
        <f>INDEX('CBECS_Table B5'!$C$6:$K$6,1,MATCH('County Climates'!E1096,'CBECS_Table B5'!$C$1:$K$1,0))</f>
        <v>11558</v>
      </c>
    </row>
    <row r="1097" spans="1:6" x14ac:dyDescent="0.25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 s="146">
        <f>INDEX('CBECS_Table B5'!$C$6:$K$6,1,MATCH('County Climates'!E1097,'CBECS_Table B5'!$C$1:$K$1,0))</f>
        <v>11558</v>
      </c>
    </row>
    <row r="1098" spans="1:6" x14ac:dyDescent="0.25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 s="146">
        <f>INDEX('CBECS_Table B5'!$C$6:$K$6,1,MATCH('County Climates'!E1098,'CBECS_Table B5'!$C$1:$K$1,0))</f>
        <v>11558</v>
      </c>
    </row>
    <row r="1099" spans="1:6" x14ac:dyDescent="0.25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 s="146">
        <f>INDEX('CBECS_Table B5'!$C$6:$K$6,1,MATCH('County Climates'!E1099,'CBECS_Table B5'!$C$1:$K$1,0))</f>
        <v>11558</v>
      </c>
    </row>
    <row r="1100" spans="1:6" x14ac:dyDescent="0.25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 s="146">
        <f>INDEX('CBECS_Table B5'!$C$6:$K$6,1,MATCH('County Climates'!E1100,'CBECS_Table B5'!$C$1:$K$1,0))</f>
        <v>11558</v>
      </c>
    </row>
    <row r="1101" spans="1:6" x14ac:dyDescent="0.25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 s="146">
        <f>INDEX('CBECS_Table B5'!$C$6:$K$6,1,MATCH('County Climates'!E1101,'CBECS_Table B5'!$C$1:$K$1,0))</f>
        <v>11558</v>
      </c>
    </row>
    <row r="1102" spans="1:6" x14ac:dyDescent="0.25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 s="146">
        <f>INDEX('CBECS_Table B5'!$C$6:$K$6,1,MATCH('County Climates'!E1102,'CBECS_Table B5'!$C$1:$K$1,0))</f>
        <v>11558</v>
      </c>
    </row>
    <row r="1103" spans="1:6" x14ac:dyDescent="0.25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 s="146">
        <f>INDEX('CBECS_Table B5'!$C$6:$K$6,1,MATCH('County Climates'!E1103,'CBECS_Table B5'!$C$1:$K$1,0))</f>
        <v>11558</v>
      </c>
    </row>
    <row r="1104" spans="1:6" x14ac:dyDescent="0.25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 s="146">
        <f>INDEX('CBECS_Table B5'!$C$6:$K$6,1,MATCH('County Climates'!E1104,'CBECS_Table B5'!$C$1:$K$1,0))</f>
        <v>11558</v>
      </c>
    </row>
    <row r="1105" spans="1:6" x14ac:dyDescent="0.25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 s="146">
        <f>INDEX('CBECS_Table B5'!$C$6:$K$6,1,MATCH('County Climates'!E1105,'CBECS_Table B5'!$C$1:$K$1,0))</f>
        <v>11956</v>
      </c>
    </row>
    <row r="1106" spans="1:6" x14ac:dyDescent="0.25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 s="146">
        <f>INDEX('CBECS_Table B5'!$C$6:$K$6,1,MATCH('County Climates'!E1106,'CBECS_Table B5'!$C$1:$K$1,0))</f>
        <v>11956</v>
      </c>
    </row>
    <row r="1107" spans="1:6" x14ac:dyDescent="0.25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 s="146">
        <f>INDEX('CBECS_Table B5'!$C$6:$K$6,1,MATCH('County Climates'!E1107,'CBECS_Table B5'!$C$1:$K$1,0))</f>
        <v>11956</v>
      </c>
    </row>
    <row r="1108" spans="1:6" x14ac:dyDescent="0.25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 s="146">
        <f>INDEX('CBECS_Table B5'!$C$6:$K$6,1,MATCH('County Climates'!E1108,'CBECS_Table B5'!$C$1:$K$1,0))</f>
        <v>11956</v>
      </c>
    </row>
    <row r="1109" spans="1:6" x14ac:dyDescent="0.25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 s="146">
        <f>INDEX('CBECS_Table B5'!$C$6:$K$6,1,MATCH('County Climates'!E1109,'CBECS_Table B5'!$C$1:$K$1,0))</f>
        <v>11956</v>
      </c>
    </row>
    <row r="1110" spans="1:6" x14ac:dyDescent="0.25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 s="146">
        <f>INDEX('CBECS_Table B5'!$C$6:$K$6,1,MATCH('County Climates'!E1110,'CBECS_Table B5'!$C$1:$K$1,0))</f>
        <v>11956</v>
      </c>
    </row>
    <row r="1111" spans="1:6" x14ac:dyDescent="0.25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 s="146">
        <f>INDEX('CBECS_Table B5'!$C$6:$K$6,1,MATCH('County Climates'!E1111,'CBECS_Table B5'!$C$1:$K$1,0))</f>
        <v>11956</v>
      </c>
    </row>
    <row r="1112" spans="1:6" x14ac:dyDescent="0.25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 s="146">
        <f>INDEX('CBECS_Table B5'!$C$6:$K$6,1,MATCH('County Climates'!E1112,'CBECS_Table B5'!$C$1:$K$1,0))</f>
        <v>11956</v>
      </c>
    </row>
    <row r="1113" spans="1:6" x14ac:dyDescent="0.25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 s="146">
        <f>INDEX('CBECS_Table B5'!$C$6:$K$6,1,MATCH('County Climates'!E1113,'CBECS_Table B5'!$C$1:$K$1,0))</f>
        <v>11956</v>
      </c>
    </row>
    <row r="1114" spans="1:6" x14ac:dyDescent="0.25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 s="146">
        <f>INDEX('CBECS_Table B5'!$C$6:$K$6,1,MATCH('County Climates'!E1114,'CBECS_Table B5'!$C$1:$K$1,0))</f>
        <v>11956</v>
      </c>
    </row>
    <row r="1115" spans="1:6" x14ac:dyDescent="0.25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 s="146">
        <f>INDEX('CBECS_Table B5'!$C$6:$K$6,1,MATCH('County Climates'!E1115,'CBECS_Table B5'!$C$1:$K$1,0))</f>
        <v>11956</v>
      </c>
    </row>
    <row r="1116" spans="1:6" x14ac:dyDescent="0.25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 s="146">
        <f>INDEX('CBECS_Table B5'!$C$6:$K$6,1,MATCH('County Climates'!E1116,'CBECS_Table B5'!$C$1:$K$1,0))</f>
        <v>11956</v>
      </c>
    </row>
    <row r="1117" spans="1:6" x14ac:dyDescent="0.25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 s="146">
        <f>INDEX('CBECS_Table B5'!$C$6:$K$6,1,MATCH('County Climates'!E1117,'CBECS_Table B5'!$C$1:$K$1,0))</f>
        <v>11956</v>
      </c>
    </row>
    <row r="1118" spans="1:6" x14ac:dyDescent="0.25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 s="146">
        <f>INDEX('CBECS_Table B5'!$C$6:$K$6,1,MATCH('County Climates'!E1118,'CBECS_Table B5'!$C$1:$K$1,0))</f>
        <v>11956</v>
      </c>
    </row>
    <row r="1119" spans="1:6" x14ac:dyDescent="0.25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 s="146">
        <f>INDEX('CBECS_Table B5'!$C$6:$K$6,1,MATCH('County Climates'!E1119,'CBECS_Table B5'!$C$1:$K$1,0))</f>
        <v>11956</v>
      </c>
    </row>
    <row r="1120" spans="1:6" x14ac:dyDescent="0.25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 s="146">
        <f>INDEX('CBECS_Table B5'!$C$6:$K$6,1,MATCH('County Climates'!E1120,'CBECS_Table B5'!$C$1:$K$1,0))</f>
        <v>11956</v>
      </c>
    </row>
    <row r="1121" spans="1:6" x14ac:dyDescent="0.25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 s="146">
        <f>INDEX('CBECS_Table B5'!$C$6:$K$6,1,MATCH('County Climates'!E1121,'CBECS_Table B5'!$C$1:$K$1,0))</f>
        <v>11956</v>
      </c>
    </row>
    <row r="1122" spans="1:6" x14ac:dyDescent="0.25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 s="146">
        <f>INDEX('CBECS_Table B5'!$C$6:$K$6,1,MATCH('County Climates'!E1122,'CBECS_Table B5'!$C$1:$K$1,0))</f>
        <v>11956</v>
      </c>
    </row>
    <row r="1123" spans="1:6" x14ac:dyDescent="0.25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 s="146">
        <f>INDEX('CBECS_Table B5'!$C$6:$K$6,1,MATCH('County Climates'!E1123,'CBECS_Table B5'!$C$1:$K$1,0))</f>
        <v>11956</v>
      </c>
    </row>
    <row r="1124" spans="1:6" x14ac:dyDescent="0.25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 s="146">
        <f>INDEX('CBECS_Table B5'!$C$6:$K$6,1,MATCH('County Climates'!E1124,'CBECS_Table B5'!$C$1:$K$1,0))</f>
        <v>11956</v>
      </c>
    </row>
    <row r="1125" spans="1:6" x14ac:dyDescent="0.25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 s="146">
        <f>INDEX('CBECS_Table B5'!$C$6:$K$6,1,MATCH('County Climates'!E1125,'CBECS_Table B5'!$C$1:$K$1,0))</f>
        <v>11956</v>
      </c>
    </row>
    <row r="1126" spans="1:6" x14ac:dyDescent="0.25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 s="146">
        <f>INDEX('CBECS_Table B5'!$C$6:$K$6,1,MATCH('County Climates'!E1126,'CBECS_Table B5'!$C$1:$K$1,0))</f>
        <v>11956</v>
      </c>
    </row>
    <row r="1127" spans="1:6" x14ac:dyDescent="0.25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 s="146">
        <f>INDEX('CBECS_Table B5'!$C$6:$K$6,1,MATCH('County Climates'!E1127,'CBECS_Table B5'!$C$1:$K$1,0))</f>
        <v>11956</v>
      </c>
    </row>
    <row r="1128" spans="1:6" x14ac:dyDescent="0.25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 s="146">
        <f>INDEX('CBECS_Table B5'!$C$6:$K$6,1,MATCH('County Climates'!E1128,'CBECS_Table B5'!$C$1:$K$1,0))</f>
        <v>11956</v>
      </c>
    </row>
    <row r="1129" spans="1:6" x14ac:dyDescent="0.25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 s="146">
        <f>INDEX('CBECS_Table B5'!$C$6:$K$6,1,MATCH('County Climates'!E1129,'CBECS_Table B5'!$C$1:$K$1,0))</f>
        <v>11956</v>
      </c>
    </row>
    <row r="1130" spans="1:6" x14ac:dyDescent="0.25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 s="146">
        <f>INDEX('CBECS_Table B5'!$C$6:$K$6,1,MATCH('County Climates'!E1130,'CBECS_Table B5'!$C$1:$K$1,0))</f>
        <v>11956</v>
      </c>
    </row>
    <row r="1131" spans="1:6" x14ac:dyDescent="0.25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 s="146">
        <f>INDEX('CBECS_Table B5'!$C$6:$K$6,1,MATCH('County Climates'!E1131,'CBECS_Table B5'!$C$1:$K$1,0))</f>
        <v>11956</v>
      </c>
    </row>
    <row r="1132" spans="1:6" x14ac:dyDescent="0.25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 s="146">
        <f>INDEX('CBECS_Table B5'!$C$6:$K$6,1,MATCH('County Climates'!E1132,'CBECS_Table B5'!$C$1:$K$1,0))</f>
        <v>11956</v>
      </c>
    </row>
    <row r="1133" spans="1:6" x14ac:dyDescent="0.25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 s="146">
        <f>INDEX('CBECS_Table B5'!$C$6:$K$6,1,MATCH('County Climates'!E1133,'CBECS_Table B5'!$C$1:$K$1,0))</f>
        <v>11956</v>
      </c>
    </row>
    <row r="1134" spans="1:6" x14ac:dyDescent="0.25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 s="146">
        <f>INDEX('CBECS_Table B5'!$C$6:$K$6,1,MATCH('County Climates'!E1134,'CBECS_Table B5'!$C$1:$K$1,0))</f>
        <v>11956</v>
      </c>
    </row>
    <row r="1135" spans="1:6" x14ac:dyDescent="0.25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 s="146">
        <f>INDEX('CBECS_Table B5'!$C$6:$K$6,1,MATCH('County Climates'!E1135,'CBECS_Table B5'!$C$1:$K$1,0))</f>
        <v>11956</v>
      </c>
    </row>
    <row r="1136" spans="1:6" x14ac:dyDescent="0.25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 s="146">
        <f>INDEX('CBECS_Table B5'!$C$6:$K$6,1,MATCH('County Climates'!E1136,'CBECS_Table B5'!$C$1:$K$1,0))</f>
        <v>11956</v>
      </c>
    </row>
    <row r="1137" spans="1:6" x14ac:dyDescent="0.25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 s="146">
        <f>INDEX('CBECS_Table B5'!$C$6:$K$6,1,MATCH('County Climates'!E1137,'CBECS_Table B5'!$C$1:$K$1,0))</f>
        <v>11956</v>
      </c>
    </row>
    <row r="1138" spans="1:6" x14ac:dyDescent="0.25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 s="146">
        <f>INDEX('CBECS_Table B5'!$C$6:$K$6,1,MATCH('County Climates'!E1138,'CBECS_Table B5'!$C$1:$K$1,0))</f>
        <v>11956</v>
      </c>
    </row>
    <row r="1139" spans="1:6" x14ac:dyDescent="0.25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 s="146">
        <f>INDEX('CBECS_Table B5'!$C$6:$K$6,1,MATCH('County Climates'!E1139,'CBECS_Table B5'!$C$1:$K$1,0))</f>
        <v>12272</v>
      </c>
    </row>
    <row r="1140" spans="1:6" x14ac:dyDescent="0.25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 s="146">
        <f>INDEX('CBECS_Table B5'!$C$6:$K$6,1,MATCH('County Climates'!E1140,'CBECS_Table B5'!$C$1:$K$1,0))</f>
        <v>12272</v>
      </c>
    </row>
    <row r="1141" spans="1:6" x14ac:dyDescent="0.25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 s="146">
        <f>INDEX('CBECS_Table B5'!$C$6:$K$6,1,MATCH('County Climates'!E1141,'CBECS_Table B5'!$C$1:$K$1,0))</f>
        <v>12272</v>
      </c>
    </row>
    <row r="1142" spans="1:6" x14ac:dyDescent="0.25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 s="146">
        <f>INDEX('CBECS_Table B5'!$C$6:$K$6,1,MATCH('County Climates'!E1142,'CBECS_Table B5'!$C$1:$K$1,0))</f>
        <v>12272</v>
      </c>
    </row>
    <row r="1143" spans="1:6" x14ac:dyDescent="0.25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 s="146">
        <f>INDEX('CBECS_Table B5'!$C$6:$K$6,1,MATCH('County Climates'!E1143,'CBECS_Table B5'!$C$1:$K$1,0))</f>
        <v>12272</v>
      </c>
    </row>
    <row r="1144" spans="1:6" x14ac:dyDescent="0.25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 s="146">
        <f>INDEX('CBECS_Table B5'!$C$6:$K$6,1,MATCH('County Climates'!E1144,'CBECS_Table B5'!$C$1:$K$1,0))</f>
        <v>12272</v>
      </c>
    </row>
    <row r="1145" spans="1:6" x14ac:dyDescent="0.25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 s="146">
        <f>INDEX('CBECS_Table B5'!$C$6:$K$6,1,MATCH('County Climates'!E1145,'CBECS_Table B5'!$C$1:$K$1,0))</f>
        <v>12272</v>
      </c>
    </row>
    <row r="1146" spans="1:6" x14ac:dyDescent="0.25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 s="146">
        <f>INDEX('CBECS_Table B5'!$C$6:$K$6,1,MATCH('County Climates'!E1146,'CBECS_Table B5'!$C$1:$K$1,0))</f>
        <v>12272</v>
      </c>
    </row>
    <row r="1147" spans="1:6" x14ac:dyDescent="0.25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 s="146">
        <f>INDEX('CBECS_Table B5'!$C$6:$K$6,1,MATCH('County Climates'!E1147,'CBECS_Table B5'!$C$1:$K$1,0))</f>
        <v>12272</v>
      </c>
    </row>
    <row r="1148" spans="1:6" x14ac:dyDescent="0.25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 s="146">
        <f>INDEX('CBECS_Table B5'!$C$6:$K$6,1,MATCH('County Climates'!E1148,'CBECS_Table B5'!$C$1:$K$1,0))</f>
        <v>12272</v>
      </c>
    </row>
    <row r="1149" spans="1:6" x14ac:dyDescent="0.25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 s="146">
        <f>INDEX('CBECS_Table B5'!$C$6:$K$6,1,MATCH('County Climates'!E1149,'CBECS_Table B5'!$C$1:$K$1,0))</f>
        <v>12272</v>
      </c>
    </row>
    <row r="1150" spans="1:6" x14ac:dyDescent="0.25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 s="146">
        <f>INDEX('CBECS_Table B5'!$C$6:$K$6,1,MATCH('County Climates'!E1150,'CBECS_Table B5'!$C$1:$K$1,0))</f>
        <v>12272</v>
      </c>
    </row>
    <row r="1151" spans="1:6" x14ac:dyDescent="0.25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 s="146">
        <f>INDEX('CBECS_Table B5'!$C$6:$K$6,1,MATCH('County Climates'!E1151,'CBECS_Table B5'!$C$1:$K$1,0))</f>
        <v>12272</v>
      </c>
    </row>
    <row r="1152" spans="1:6" x14ac:dyDescent="0.25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 s="146">
        <f>INDEX('CBECS_Table B5'!$C$6:$K$6,1,MATCH('County Climates'!E1152,'CBECS_Table B5'!$C$1:$K$1,0))</f>
        <v>12272</v>
      </c>
    </row>
    <row r="1153" spans="1:6" x14ac:dyDescent="0.25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 s="146">
        <f>INDEX('CBECS_Table B5'!$C$6:$K$6,1,MATCH('County Climates'!E1153,'CBECS_Table B5'!$C$1:$K$1,0))</f>
        <v>12272</v>
      </c>
    </row>
    <row r="1154" spans="1:6" x14ac:dyDescent="0.25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 s="146">
        <f>INDEX('CBECS_Table B5'!$C$6:$K$6,1,MATCH('County Climates'!E1154,'CBECS_Table B5'!$C$1:$K$1,0))</f>
        <v>12272</v>
      </c>
    </row>
    <row r="1155" spans="1:6" x14ac:dyDescent="0.25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 s="146">
        <f>INDEX('CBECS_Table B5'!$C$6:$K$6,1,MATCH('County Climates'!E1155,'CBECS_Table B5'!$C$1:$K$1,0))</f>
        <v>12272</v>
      </c>
    </row>
    <row r="1156" spans="1:6" x14ac:dyDescent="0.25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 s="146">
        <f>INDEX('CBECS_Table B5'!$C$6:$K$6,1,MATCH('County Climates'!E1156,'CBECS_Table B5'!$C$1:$K$1,0))</f>
        <v>12272</v>
      </c>
    </row>
    <row r="1157" spans="1:6" x14ac:dyDescent="0.25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 s="146">
        <f>INDEX('CBECS_Table B5'!$C$6:$K$6,1,MATCH('County Climates'!E1157,'CBECS_Table B5'!$C$1:$K$1,0))</f>
        <v>12272</v>
      </c>
    </row>
    <row r="1158" spans="1:6" x14ac:dyDescent="0.25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 s="146">
        <f>INDEX('CBECS_Table B5'!$C$6:$K$6,1,MATCH('County Climates'!E1158,'CBECS_Table B5'!$C$1:$K$1,0))</f>
        <v>12272</v>
      </c>
    </row>
    <row r="1159" spans="1:6" x14ac:dyDescent="0.25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 s="146">
        <f>INDEX('CBECS_Table B5'!$C$6:$K$6,1,MATCH('County Climates'!E1159,'CBECS_Table B5'!$C$1:$K$1,0))</f>
        <v>12272</v>
      </c>
    </row>
    <row r="1160" spans="1:6" x14ac:dyDescent="0.25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 s="146">
        <f>INDEX('CBECS_Table B5'!$C$6:$K$6,1,MATCH('County Climates'!E1160,'CBECS_Table B5'!$C$1:$K$1,0))</f>
        <v>12272</v>
      </c>
    </row>
    <row r="1161" spans="1:6" x14ac:dyDescent="0.25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 s="146">
        <f>INDEX('CBECS_Table B5'!$C$6:$K$6,1,MATCH('County Climates'!E1161,'CBECS_Table B5'!$C$1:$K$1,0))</f>
        <v>12272</v>
      </c>
    </row>
    <row r="1162" spans="1:6" x14ac:dyDescent="0.25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 s="146">
        <f>INDEX('CBECS_Table B5'!$C$6:$K$6,1,MATCH('County Climates'!E1162,'CBECS_Table B5'!$C$1:$K$1,0))</f>
        <v>12272</v>
      </c>
    </row>
    <row r="1163" spans="1:6" x14ac:dyDescent="0.25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 s="146">
        <f>INDEX('CBECS_Table B5'!$C$6:$K$6,1,MATCH('County Climates'!E1163,'CBECS_Table B5'!$C$1:$K$1,0))</f>
        <v>12272</v>
      </c>
    </row>
    <row r="1164" spans="1:6" x14ac:dyDescent="0.25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 s="146">
        <f>INDEX('CBECS_Table B5'!$C$6:$K$6,1,MATCH('County Climates'!E1164,'CBECS_Table B5'!$C$1:$K$1,0))</f>
        <v>12272</v>
      </c>
    </row>
    <row r="1165" spans="1:6" x14ac:dyDescent="0.25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 s="146">
        <f>INDEX('CBECS_Table B5'!$C$6:$K$6,1,MATCH('County Climates'!E1165,'CBECS_Table B5'!$C$1:$K$1,0))</f>
        <v>12272</v>
      </c>
    </row>
    <row r="1166" spans="1:6" x14ac:dyDescent="0.25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 s="146">
        <f>INDEX('CBECS_Table B5'!$C$6:$K$6,1,MATCH('County Climates'!E1166,'CBECS_Table B5'!$C$1:$K$1,0))</f>
        <v>12272</v>
      </c>
    </row>
    <row r="1167" spans="1:6" x14ac:dyDescent="0.25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 s="146">
        <f>INDEX('CBECS_Table B5'!$C$6:$K$6,1,MATCH('County Climates'!E1167,'CBECS_Table B5'!$C$1:$K$1,0))</f>
        <v>12272</v>
      </c>
    </row>
    <row r="1168" spans="1:6" x14ac:dyDescent="0.25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 s="146">
        <f>INDEX('CBECS_Table B5'!$C$6:$K$6,1,MATCH('County Climates'!E1168,'CBECS_Table B5'!$C$1:$K$1,0))</f>
        <v>12272</v>
      </c>
    </row>
    <row r="1169" spans="1:6" x14ac:dyDescent="0.25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 s="146">
        <f>INDEX('CBECS_Table B5'!$C$6:$K$6,1,MATCH('County Climates'!E1169,'CBECS_Table B5'!$C$1:$K$1,0))</f>
        <v>12272</v>
      </c>
    </row>
    <row r="1170" spans="1:6" x14ac:dyDescent="0.25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 s="146">
        <f>INDEX('CBECS_Table B5'!$C$6:$K$6,1,MATCH('County Climates'!E1170,'CBECS_Table B5'!$C$1:$K$1,0))</f>
        <v>17961</v>
      </c>
    </row>
    <row r="1171" spans="1:6" x14ac:dyDescent="0.25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 s="146">
        <f>INDEX('CBECS_Table B5'!$C$6:$K$6,1,MATCH('County Climates'!E1171,'CBECS_Table B5'!$C$1:$K$1,0))</f>
        <v>17961</v>
      </c>
    </row>
    <row r="1172" spans="1:6" x14ac:dyDescent="0.25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 s="146">
        <f>INDEX('CBECS_Table B5'!$C$6:$K$6,1,MATCH('County Climates'!E1172,'CBECS_Table B5'!$C$1:$K$1,0))</f>
        <v>17961</v>
      </c>
    </row>
    <row r="1173" spans="1:6" x14ac:dyDescent="0.25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 s="146">
        <f>INDEX('CBECS_Table B5'!$C$6:$K$6,1,MATCH('County Climates'!E1173,'CBECS_Table B5'!$C$1:$K$1,0))</f>
        <v>17961</v>
      </c>
    </row>
    <row r="1174" spans="1:6" x14ac:dyDescent="0.25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 s="146">
        <f>INDEX('CBECS_Table B5'!$C$6:$K$6,1,MATCH('County Climates'!E1174,'CBECS_Table B5'!$C$1:$K$1,0))</f>
        <v>17961</v>
      </c>
    </row>
    <row r="1175" spans="1:6" x14ac:dyDescent="0.25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 s="146">
        <f>INDEX('CBECS_Table B5'!$C$6:$K$6,1,MATCH('County Climates'!E1175,'CBECS_Table B5'!$C$1:$K$1,0))</f>
        <v>17961</v>
      </c>
    </row>
    <row r="1176" spans="1:6" x14ac:dyDescent="0.25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 s="146">
        <f>INDEX('CBECS_Table B5'!$C$6:$K$6,1,MATCH('County Climates'!E1176,'CBECS_Table B5'!$C$1:$K$1,0))</f>
        <v>17961</v>
      </c>
    </row>
    <row r="1177" spans="1:6" x14ac:dyDescent="0.25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 s="146">
        <f>INDEX('CBECS_Table B5'!$C$6:$K$6,1,MATCH('County Climates'!E1177,'CBECS_Table B5'!$C$1:$K$1,0))</f>
        <v>17961</v>
      </c>
    </row>
    <row r="1178" spans="1:6" x14ac:dyDescent="0.25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 s="146">
        <f>INDEX('CBECS_Table B5'!$C$6:$K$6,1,MATCH('County Climates'!E1178,'CBECS_Table B5'!$C$1:$K$1,0))</f>
        <v>17961</v>
      </c>
    </row>
    <row r="1179" spans="1:6" x14ac:dyDescent="0.25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 s="146">
        <f>INDEX('CBECS_Table B5'!$C$6:$K$6,1,MATCH('County Climates'!E1179,'CBECS_Table B5'!$C$1:$K$1,0))</f>
        <v>17961</v>
      </c>
    </row>
    <row r="1180" spans="1:6" x14ac:dyDescent="0.25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 s="146">
        <f>INDEX('CBECS_Table B5'!$C$6:$K$6,1,MATCH('County Climates'!E1180,'CBECS_Table B5'!$C$1:$K$1,0))</f>
        <v>17961</v>
      </c>
    </row>
    <row r="1181" spans="1:6" x14ac:dyDescent="0.25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 s="146">
        <f>INDEX('CBECS_Table B5'!$C$6:$K$6,1,MATCH('County Climates'!E1181,'CBECS_Table B5'!$C$1:$K$1,0))</f>
        <v>17961</v>
      </c>
    </row>
    <row r="1182" spans="1:6" x14ac:dyDescent="0.25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 s="146">
        <f>INDEX('CBECS_Table B5'!$C$6:$K$6,1,MATCH('County Climates'!E1182,'CBECS_Table B5'!$C$1:$K$1,0))</f>
        <v>17961</v>
      </c>
    </row>
    <row r="1183" spans="1:6" x14ac:dyDescent="0.25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 s="146">
        <f>INDEX('CBECS_Table B5'!$C$6:$K$6,1,MATCH('County Climates'!E1183,'CBECS_Table B5'!$C$1:$K$1,0))</f>
        <v>17961</v>
      </c>
    </row>
    <row r="1184" spans="1:6" x14ac:dyDescent="0.25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 s="146">
        <f>INDEX('CBECS_Table B5'!$C$6:$K$6,1,MATCH('County Climates'!E1184,'CBECS_Table B5'!$C$1:$K$1,0))</f>
        <v>17961</v>
      </c>
    </row>
    <row r="1185" spans="1:6" x14ac:dyDescent="0.25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 s="146">
        <f>INDEX('CBECS_Table B5'!$C$6:$K$6,1,MATCH('County Climates'!E1185,'CBECS_Table B5'!$C$1:$K$1,0))</f>
        <v>17961</v>
      </c>
    </row>
    <row r="1186" spans="1:6" x14ac:dyDescent="0.25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 s="146">
        <f>INDEX('CBECS_Table B5'!$C$6:$K$6,1,MATCH('County Climates'!E1186,'CBECS_Table B5'!$C$1:$K$1,0))</f>
        <v>17961</v>
      </c>
    </row>
    <row r="1187" spans="1:6" x14ac:dyDescent="0.25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 s="146">
        <f>INDEX('CBECS_Table B5'!$C$6:$K$6,1,MATCH('County Climates'!E1187,'CBECS_Table B5'!$C$1:$K$1,0))</f>
        <v>17961</v>
      </c>
    </row>
    <row r="1188" spans="1:6" x14ac:dyDescent="0.25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 s="146">
        <f>INDEX('CBECS_Table B5'!$C$6:$K$6,1,MATCH('County Climates'!E1188,'CBECS_Table B5'!$C$1:$K$1,0))</f>
        <v>17961</v>
      </c>
    </row>
    <row r="1189" spans="1:6" x14ac:dyDescent="0.25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 s="146">
        <f>INDEX('CBECS_Table B5'!$C$6:$K$6,1,MATCH('County Climates'!E1189,'CBECS_Table B5'!$C$1:$K$1,0))</f>
        <v>17961</v>
      </c>
    </row>
    <row r="1190" spans="1:6" x14ac:dyDescent="0.25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 s="146">
        <f>INDEX('CBECS_Table B5'!$C$6:$K$6,1,MATCH('County Climates'!E1190,'CBECS_Table B5'!$C$1:$K$1,0))</f>
        <v>17961</v>
      </c>
    </row>
    <row r="1191" spans="1:6" x14ac:dyDescent="0.25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 s="146">
        <f>INDEX('CBECS_Table B5'!$C$6:$K$6,1,MATCH('County Climates'!E1191,'CBECS_Table B5'!$C$1:$K$1,0))</f>
        <v>17961</v>
      </c>
    </row>
    <row r="1192" spans="1:6" x14ac:dyDescent="0.25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 s="146">
        <f>INDEX('CBECS_Table B5'!$C$6:$K$6,1,MATCH('County Climates'!E1192,'CBECS_Table B5'!$C$1:$K$1,0))</f>
        <v>8501</v>
      </c>
    </row>
    <row r="1193" spans="1:6" x14ac:dyDescent="0.25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 s="146">
        <f>INDEX('CBECS_Table B5'!$C$6:$K$6,1,MATCH('County Climates'!E1193,'CBECS_Table B5'!$C$1:$K$1,0))</f>
        <v>8501</v>
      </c>
    </row>
    <row r="1194" spans="1:6" x14ac:dyDescent="0.25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 s="146">
        <f>INDEX('CBECS_Table B5'!$C$6:$K$6,1,MATCH('County Climates'!E1194,'CBECS_Table B5'!$C$1:$K$1,0))</f>
        <v>8501</v>
      </c>
    </row>
    <row r="1195" spans="1:6" x14ac:dyDescent="0.25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 s="146">
        <f>INDEX('CBECS_Table B5'!$C$6:$K$6,1,MATCH('County Climates'!E1195,'CBECS_Table B5'!$C$1:$K$1,0))</f>
        <v>8501</v>
      </c>
    </row>
    <row r="1196" spans="1:6" x14ac:dyDescent="0.25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 s="146">
        <f>INDEX('CBECS_Table B5'!$C$6:$K$6,1,MATCH('County Climates'!E1196,'CBECS_Table B5'!$C$1:$K$1,0))</f>
        <v>8501</v>
      </c>
    </row>
    <row r="1197" spans="1:6" x14ac:dyDescent="0.25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 s="146">
        <f>INDEX('CBECS_Table B5'!$C$6:$K$6,1,MATCH('County Climates'!E1197,'CBECS_Table B5'!$C$1:$K$1,0))</f>
        <v>8501</v>
      </c>
    </row>
    <row r="1198" spans="1:6" x14ac:dyDescent="0.25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 s="146">
        <f>INDEX('CBECS_Table B5'!$C$6:$K$6,1,MATCH('County Climates'!E1198,'CBECS_Table B5'!$C$1:$K$1,0))</f>
        <v>8501</v>
      </c>
    </row>
    <row r="1199" spans="1:6" x14ac:dyDescent="0.25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 s="146">
        <f>INDEX('CBECS_Table B5'!$C$6:$K$6,1,MATCH('County Climates'!E1199,'CBECS_Table B5'!$C$1:$K$1,0))</f>
        <v>8501</v>
      </c>
    </row>
    <row r="1200" spans="1:6" x14ac:dyDescent="0.25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 s="146">
        <f>INDEX('CBECS_Table B5'!$C$6:$K$6,1,MATCH('County Climates'!E1200,'CBECS_Table B5'!$C$1:$K$1,0))</f>
        <v>8501</v>
      </c>
    </row>
    <row r="1201" spans="1:6" x14ac:dyDescent="0.25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 s="146">
        <f>INDEX('CBECS_Table B5'!$C$6:$K$6,1,MATCH('County Climates'!E1201,'CBECS_Table B5'!$C$1:$K$1,0))</f>
        <v>8501</v>
      </c>
    </row>
    <row r="1202" spans="1:6" x14ac:dyDescent="0.25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 s="146">
        <f>INDEX('CBECS_Table B5'!$C$6:$K$6,1,MATCH('County Climates'!E1202,'CBECS_Table B5'!$C$1:$K$1,0))</f>
        <v>8501</v>
      </c>
    </row>
    <row r="1203" spans="1:6" x14ac:dyDescent="0.25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 s="146">
        <f>INDEX('CBECS_Table B5'!$C$6:$K$6,1,MATCH('County Climates'!E1203,'CBECS_Table B5'!$C$1:$K$1,0))</f>
        <v>8501</v>
      </c>
    </row>
    <row r="1204" spans="1:6" x14ac:dyDescent="0.25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 s="146">
        <f>INDEX('CBECS_Table B5'!$C$6:$K$6,1,MATCH('County Climates'!E1204,'CBECS_Table B5'!$C$1:$K$1,0))</f>
        <v>8501</v>
      </c>
    </row>
    <row r="1205" spans="1:6" x14ac:dyDescent="0.25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 s="146">
        <f>INDEX('CBECS_Table B5'!$C$6:$K$6,1,MATCH('County Climates'!E1205,'CBECS_Table B5'!$C$1:$K$1,0))</f>
        <v>8501</v>
      </c>
    </row>
    <row r="1206" spans="1:6" x14ac:dyDescent="0.25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 s="146">
        <f>INDEX('CBECS_Table B5'!$C$6:$K$6,1,MATCH('County Climates'!E1206,'CBECS_Table B5'!$C$1:$K$1,0))</f>
        <v>8501</v>
      </c>
    </row>
    <row r="1207" spans="1:6" x14ac:dyDescent="0.25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 s="146">
        <f>INDEX('CBECS_Table B5'!$C$6:$K$6,1,MATCH('County Climates'!E1207,'CBECS_Table B5'!$C$1:$K$1,0))</f>
        <v>8501</v>
      </c>
    </row>
    <row r="1208" spans="1:6" x14ac:dyDescent="0.25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 s="146">
        <f>INDEX('CBECS_Table B5'!$C$6:$K$6,1,MATCH('County Climates'!E1208,'CBECS_Table B5'!$C$1:$K$1,0))</f>
        <v>8501</v>
      </c>
    </row>
    <row r="1209" spans="1:6" x14ac:dyDescent="0.25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 s="146">
        <f>INDEX('CBECS_Table B5'!$C$6:$K$6,1,MATCH('County Climates'!E1209,'CBECS_Table B5'!$C$1:$K$1,0))</f>
        <v>8501</v>
      </c>
    </row>
    <row r="1210" spans="1:6" x14ac:dyDescent="0.25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 s="146">
        <f>INDEX('CBECS_Table B5'!$C$6:$K$6,1,MATCH('County Climates'!E1210,'CBECS_Table B5'!$C$1:$K$1,0))</f>
        <v>8501</v>
      </c>
    </row>
    <row r="1211" spans="1:6" x14ac:dyDescent="0.25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 s="146">
        <f>INDEX('CBECS_Table B5'!$C$6:$K$6,1,MATCH('County Climates'!E1211,'CBECS_Table B5'!$C$1:$K$1,0))</f>
        <v>8501</v>
      </c>
    </row>
    <row r="1212" spans="1:6" x14ac:dyDescent="0.25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 s="146">
        <f>INDEX('CBECS_Table B5'!$C$6:$K$6,1,MATCH('County Climates'!E1212,'CBECS_Table B5'!$C$1:$K$1,0))</f>
        <v>8501</v>
      </c>
    </row>
    <row r="1213" spans="1:6" x14ac:dyDescent="0.25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 s="146">
        <f>INDEX('CBECS_Table B5'!$C$6:$K$6,1,MATCH('County Climates'!E1213,'CBECS_Table B5'!$C$1:$K$1,0))</f>
        <v>8501</v>
      </c>
    </row>
    <row r="1214" spans="1:6" x14ac:dyDescent="0.25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 s="146">
        <f>INDEX('CBECS_Table B5'!$C$6:$K$6,1,MATCH('County Climates'!E1214,'CBECS_Table B5'!$C$1:$K$1,0))</f>
        <v>8501</v>
      </c>
    </row>
    <row r="1215" spans="1:6" x14ac:dyDescent="0.25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 s="146">
        <f>INDEX('CBECS_Table B5'!$C$6:$K$6,1,MATCH('County Climates'!E1215,'CBECS_Table B5'!$C$1:$K$1,0))</f>
        <v>8501</v>
      </c>
    </row>
    <row r="1216" spans="1:6" x14ac:dyDescent="0.25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 s="146">
        <f>INDEX('CBECS_Table B5'!$C$6:$K$6,1,MATCH('County Climates'!E1216,'CBECS_Table B5'!$C$1:$K$1,0))</f>
        <v>8501</v>
      </c>
    </row>
    <row r="1217" spans="1:6" x14ac:dyDescent="0.25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 s="146">
        <f>INDEX('CBECS_Table B5'!$C$6:$K$6,1,MATCH('County Climates'!E1217,'CBECS_Table B5'!$C$1:$K$1,0))</f>
        <v>8501</v>
      </c>
    </row>
    <row r="1218" spans="1:6" x14ac:dyDescent="0.25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 s="146">
        <f>INDEX('CBECS_Table B5'!$C$6:$K$6,1,MATCH('County Climates'!E1218,'CBECS_Table B5'!$C$1:$K$1,0))</f>
        <v>8501</v>
      </c>
    </row>
    <row r="1219" spans="1:6" x14ac:dyDescent="0.25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 s="146">
        <f>INDEX('CBECS_Table B5'!$C$6:$K$6,1,MATCH('County Climates'!E1219,'CBECS_Table B5'!$C$1:$K$1,0))</f>
        <v>8501</v>
      </c>
    </row>
    <row r="1220" spans="1:6" x14ac:dyDescent="0.25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 s="146">
        <f>INDEX('CBECS_Table B5'!$C$6:$K$6,1,MATCH('County Climates'!E1220,'CBECS_Table B5'!$C$1:$K$1,0))</f>
        <v>8501</v>
      </c>
    </row>
    <row r="1221" spans="1:6" x14ac:dyDescent="0.25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 s="146">
        <f>INDEX('CBECS_Table B5'!$C$6:$K$6,1,MATCH('County Climates'!E1221,'CBECS_Table B5'!$C$1:$K$1,0))</f>
        <v>8501</v>
      </c>
    </row>
    <row r="1222" spans="1:6" x14ac:dyDescent="0.25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 s="146">
        <f>INDEX('CBECS_Table B5'!$C$6:$K$6,1,MATCH('County Climates'!E1222,'CBECS_Table B5'!$C$1:$K$1,0))</f>
        <v>8501</v>
      </c>
    </row>
    <row r="1223" spans="1:6" x14ac:dyDescent="0.25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 s="146">
        <f>INDEX('CBECS_Table B5'!$C$6:$K$6,1,MATCH('County Climates'!E1223,'CBECS_Table B5'!$C$1:$K$1,0))</f>
        <v>8501</v>
      </c>
    </row>
    <row r="1224" spans="1:6" x14ac:dyDescent="0.25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 s="146">
        <f>INDEX('CBECS_Table B5'!$C$6:$K$6,1,MATCH('County Climates'!E1224,'CBECS_Table B5'!$C$1:$K$1,0))</f>
        <v>8501</v>
      </c>
    </row>
    <row r="1225" spans="1:6" x14ac:dyDescent="0.25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 s="146">
        <f>INDEX('CBECS_Table B5'!$C$6:$K$6,1,MATCH('County Climates'!E1225,'CBECS_Table B5'!$C$1:$K$1,0))</f>
        <v>8501</v>
      </c>
    </row>
    <row r="1226" spans="1:6" x14ac:dyDescent="0.25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 s="146">
        <f>INDEX('CBECS_Table B5'!$C$6:$K$6,1,MATCH('County Climates'!E1226,'CBECS_Table B5'!$C$1:$K$1,0))</f>
        <v>8501</v>
      </c>
    </row>
    <row r="1227" spans="1:6" x14ac:dyDescent="0.25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 s="146">
        <f>INDEX('CBECS_Table B5'!$C$6:$K$6,1,MATCH('County Climates'!E1227,'CBECS_Table B5'!$C$1:$K$1,0))</f>
        <v>8501</v>
      </c>
    </row>
    <row r="1228" spans="1:6" x14ac:dyDescent="0.25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 s="146">
        <f>INDEX('CBECS_Table B5'!$C$6:$K$6,1,MATCH('County Climates'!E1228,'CBECS_Table B5'!$C$1:$K$1,0))</f>
        <v>8501</v>
      </c>
    </row>
    <row r="1229" spans="1:6" x14ac:dyDescent="0.25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 s="146">
        <f>INDEX('CBECS_Table B5'!$C$6:$K$6,1,MATCH('County Climates'!E1229,'CBECS_Table B5'!$C$1:$K$1,0))</f>
        <v>8501</v>
      </c>
    </row>
    <row r="1230" spans="1:6" x14ac:dyDescent="0.25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 s="146">
        <f>INDEX('CBECS_Table B5'!$C$6:$K$6,1,MATCH('County Climates'!E1230,'CBECS_Table B5'!$C$1:$K$1,0))</f>
        <v>8501</v>
      </c>
    </row>
    <row r="1231" spans="1:6" x14ac:dyDescent="0.25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 s="146">
        <f>INDEX('CBECS_Table B5'!$C$6:$K$6,1,MATCH('County Climates'!E1231,'CBECS_Table B5'!$C$1:$K$1,0))</f>
        <v>8501</v>
      </c>
    </row>
    <row r="1232" spans="1:6" x14ac:dyDescent="0.25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 s="146">
        <f>INDEX('CBECS_Table B5'!$C$6:$K$6,1,MATCH('County Climates'!E1232,'CBECS_Table B5'!$C$1:$K$1,0))</f>
        <v>8501</v>
      </c>
    </row>
    <row r="1233" spans="1:6" x14ac:dyDescent="0.25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 s="146">
        <f>INDEX('CBECS_Table B5'!$C$6:$K$6,1,MATCH('County Climates'!E1233,'CBECS_Table B5'!$C$1:$K$1,0))</f>
        <v>8501</v>
      </c>
    </row>
    <row r="1234" spans="1:6" x14ac:dyDescent="0.25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 s="146">
        <f>INDEX('CBECS_Table B5'!$C$6:$K$6,1,MATCH('County Climates'!E1234,'CBECS_Table B5'!$C$1:$K$1,0))</f>
        <v>8501</v>
      </c>
    </row>
    <row r="1235" spans="1:6" x14ac:dyDescent="0.25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 s="146">
        <f>INDEX('CBECS_Table B5'!$C$6:$K$6,1,MATCH('County Climates'!E1235,'CBECS_Table B5'!$C$1:$K$1,0))</f>
        <v>5359</v>
      </c>
    </row>
    <row r="1236" spans="1:6" x14ac:dyDescent="0.25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 s="146">
        <f>INDEX('CBECS_Table B5'!$C$6:$K$6,1,MATCH('County Climates'!E1236,'CBECS_Table B5'!$C$1:$K$1,0))</f>
        <v>5359</v>
      </c>
    </row>
    <row r="1237" spans="1:6" x14ac:dyDescent="0.25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 s="146">
        <f>INDEX('CBECS_Table B5'!$C$6:$K$6,1,MATCH('County Climates'!E1237,'CBECS_Table B5'!$C$1:$K$1,0))</f>
        <v>5359</v>
      </c>
    </row>
    <row r="1238" spans="1:6" x14ac:dyDescent="0.25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 s="146">
        <f>INDEX('CBECS_Table B5'!$C$6:$K$6,1,MATCH('County Climates'!E1238,'CBECS_Table B5'!$C$1:$K$1,0))</f>
        <v>5359</v>
      </c>
    </row>
    <row r="1239" spans="1:6" x14ac:dyDescent="0.25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 s="146">
        <f>INDEX('CBECS_Table B5'!$C$6:$K$6,1,MATCH('County Climates'!E1239,'CBECS_Table B5'!$C$1:$K$1,0))</f>
        <v>5359</v>
      </c>
    </row>
    <row r="1240" spans="1:6" x14ac:dyDescent="0.25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 s="146">
        <f>INDEX('CBECS_Table B5'!$C$6:$K$6,1,MATCH('County Climates'!E1240,'CBECS_Table B5'!$C$1:$K$1,0))</f>
        <v>5359</v>
      </c>
    </row>
    <row r="1241" spans="1:6" x14ac:dyDescent="0.25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 s="146">
        <f>INDEX('CBECS_Table B5'!$C$6:$K$6,1,MATCH('County Climates'!E1241,'CBECS_Table B5'!$C$1:$K$1,0))</f>
        <v>5359</v>
      </c>
    </row>
    <row r="1242" spans="1:6" x14ac:dyDescent="0.25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 s="146">
        <f>INDEX('CBECS_Table B5'!$C$6:$K$6,1,MATCH('County Climates'!E1242,'CBECS_Table B5'!$C$1:$K$1,0))</f>
        <v>5359</v>
      </c>
    </row>
    <row r="1243" spans="1:6" x14ac:dyDescent="0.25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 s="146">
        <f>INDEX('CBECS_Table B5'!$C$6:$K$6,1,MATCH('County Climates'!E1243,'CBECS_Table B5'!$C$1:$K$1,0))</f>
        <v>5359</v>
      </c>
    </row>
    <row r="1244" spans="1:6" x14ac:dyDescent="0.25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 s="146">
        <f>INDEX('CBECS_Table B5'!$C$6:$K$6,1,MATCH('County Climates'!E1244,'CBECS_Table B5'!$C$1:$K$1,0))</f>
        <v>5359</v>
      </c>
    </row>
    <row r="1245" spans="1:6" x14ac:dyDescent="0.25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 s="146">
        <f>INDEX('CBECS_Table B5'!$C$6:$K$6,1,MATCH('County Climates'!E1245,'CBECS_Table B5'!$C$1:$K$1,0))</f>
        <v>5359</v>
      </c>
    </row>
    <row r="1246" spans="1:6" x14ac:dyDescent="0.25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 s="146">
        <f>INDEX('CBECS_Table B5'!$C$6:$K$6,1,MATCH('County Climates'!E1246,'CBECS_Table B5'!$C$1:$K$1,0))</f>
        <v>5359</v>
      </c>
    </row>
    <row r="1247" spans="1:6" x14ac:dyDescent="0.25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 s="146">
        <f>INDEX('CBECS_Table B5'!$C$6:$K$6,1,MATCH('County Climates'!E1247,'CBECS_Table B5'!$C$1:$K$1,0))</f>
        <v>5359</v>
      </c>
    </row>
    <row r="1248" spans="1:6" x14ac:dyDescent="0.25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 s="146">
        <f>INDEX('CBECS_Table B5'!$C$6:$K$6,1,MATCH('County Climates'!E1248,'CBECS_Table B5'!$C$1:$K$1,0))</f>
        <v>5359</v>
      </c>
    </row>
    <row r="1249" spans="1:6" x14ac:dyDescent="0.25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 s="146">
        <f>INDEX('CBECS_Table B5'!$C$6:$K$6,1,MATCH('County Climates'!E1249,'CBECS_Table B5'!$C$1:$K$1,0))</f>
        <v>5359</v>
      </c>
    </row>
    <row r="1250" spans="1:6" x14ac:dyDescent="0.25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 s="146">
        <f>INDEX('CBECS_Table B5'!$C$6:$K$6,1,MATCH('County Climates'!E1250,'CBECS_Table B5'!$C$1:$K$1,0))</f>
        <v>5359</v>
      </c>
    </row>
    <row r="1251" spans="1:6" x14ac:dyDescent="0.25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 s="146">
        <f>INDEX('CBECS_Table B5'!$C$6:$K$6,1,MATCH('County Climates'!E1251,'CBECS_Table B5'!$C$1:$K$1,0))</f>
        <v>5359</v>
      </c>
    </row>
    <row r="1252" spans="1:6" x14ac:dyDescent="0.25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 s="146">
        <f>INDEX('CBECS_Table B5'!$C$6:$K$6,1,MATCH('County Climates'!E1252,'CBECS_Table B5'!$C$1:$K$1,0))</f>
        <v>5359</v>
      </c>
    </row>
    <row r="1253" spans="1:6" x14ac:dyDescent="0.25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 s="146">
        <f>INDEX('CBECS_Table B5'!$C$6:$K$6,1,MATCH('County Climates'!E1253,'CBECS_Table B5'!$C$1:$K$1,0))</f>
        <v>5359</v>
      </c>
    </row>
    <row r="1254" spans="1:6" x14ac:dyDescent="0.25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 s="146">
        <f>INDEX('CBECS_Table B5'!$C$6:$K$6,1,MATCH('County Climates'!E1254,'CBECS_Table B5'!$C$1:$K$1,0))</f>
        <v>5359</v>
      </c>
    </row>
    <row r="1255" spans="1:6" x14ac:dyDescent="0.25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 s="146">
        <f>INDEX('CBECS_Table B5'!$C$6:$K$6,1,MATCH('County Climates'!E1255,'CBECS_Table B5'!$C$1:$K$1,0))</f>
        <v>5359</v>
      </c>
    </row>
    <row r="1256" spans="1:6" x14ac:dyDescent="0.25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 s="146">
        <f>INDEX('CBECS_Table B5'!$C$6:$K$6,1,MATCH('County Climates'!E1256,'CBECS_Table B5'!$C$1:$K$1,0))</f>
        <v>5359</v>
      </c>
    </row>
    <row r="1257" spans="1:6" x14ac:dyDescent="0.25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 s="146">
        <f>INDEX('CBECS_Table B5'!$C$6:$K$6,1,MATCH('County Climates'!E1257,'CBECS_Table B5'!$C$1:$K$1,0))</f>
        <v>5359</v>
      </c>
    </row>
    <row r="1258" spans="1:6" x14ac:dyDescent="0.25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 s="146">
        <f>INDEX('CBECS_Table B5'!$C$6:$K$6,1,MATCH('County Climates'!E1258,'CBECS_Table B5'!$C$1:$K$1,0))</f>
        <v>5359</v>
      </c>
    </row>
    <row r="1259" spans="1:6" x14ac:dyDescent="0.25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 s="146">
        <f>INDEX('CBECS_Table B5'!$C$6:$K$6,1,MATCH('County Climates'!E1259,'CBECS_Table B5'!$C$1:$K$1,0))</f>
        <v>5359</v>
      </c>
    </row>
    <row r="1260" spans="1:6" x14ac:dyDescent="0.25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 s="146">
        <f>INDEX('CBECS_Table B5'!$C$6:$K$6,1,MATCH('County Climates'!E1260,'CBECS_Table B5'!$C$1:$K$1,0))</f>
        <v>5359</v>
      </c>
    </row>
    <row r="1261" spans="1:6" x14ac:dyDescent="0.25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 s="146">
        <f>INDEX('CBECS_Table B5'!$C$6:$K$6,1,MATCH('County Climates'!E1261,'CBECS_Table B5'!$C$1:$K$1,0))</f>
        <v>5359</v>
      </c>
    </row>
    <row r="1262" spans="1:6" x14ac:dyDescent="0.25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 s="146">
        <f>INDEX('CBECS_Table B5'!$C$6:$K$6,1,MATCH('County Climates'!E1262,'CBECS_Table B5'!$C$1:$K$1,0))</f>
        <v>5359</v>
      </c>
    </row>
    <row r="1263" spans="1:6" x14ac:dyDescent="0.25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 s="146">
        <f>INDEX('CBECS_Table B5'!$C$6:$K$6,1,MATCH('County Climates'!E1263,'CBECS_Table B5'!$C$1:$K$1,0))</f>
        <v>5359</v>
      </c>
    </row>
    <row r="1264" spans="1:6" x14ac:dyDescent="0.25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 s="146">
        <f>INDEX('CBECS_Table B5'!$C$6:$K$6,1,MATCH('County Climates'!E1264,'CBECS_Table B5'!$C$1:$K$1,0))</f>
        <v>5359</v>
      </c>
    </row>
    <row r="1265" spans="1:6" x14ac:dyDescent="0.25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 s="146">
        <f>INDEX('CBECS_Table B5'!$C$6:$K$6,1,MATCH('County Climates'!E1265,'CBECS_Table B5'!$C$1:$K$1,0))</f>
        <v>5359</v>
      </c>
    </row>
    <row r="1266" spans="1:6" x14ac:dyDescent="0.25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 s="146">
        <f>INDEX('CBECS_Table B5'!$C$6:$K$6,1,MATCH('County Climates'!E1266,'CBECS_Table B5'!$C$1:$K$1,0))</f>
        <v>5359</v>
      </c>
    </row>
    <row r="1267" spans="1:6" x14ac:dyDescent="0.25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 s="146">
        <f>INDEX('CBECS_Table B5'!$C$6:$K$6,1,MATCH('County Climates'!E1267,'CBECS_Table B5'!$C$1:$K$1,0))</f>
        <v>5359</v>
      </c>
    </row>
    <row r="1268" spans="1:6" x14ac:dyDescent="0.25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 s="146">
        <f>INDEX('CBECS_Table B5'!$C$6:$K$6,1,MATCH('County Climates'!E1268,'CBECS_Table B5'!$C$1:$K$1,0))</f>
        <v>5359</v>
      </c>
    </row>
    <row r="1269" spans="1:6" x14ac:dyDescent="0.25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 s="146">
        <f>INDEX('CBECS_Table B5'!$C$6:$K$6,1,MATCH('County Climates'!E1269,'CBECS_Table B5'!$C$1:$K$1,0))</f>
        <v>5359</v>
      </c>
    </row>
    <row r="1270" spans="1:6" x14ac:dyDescent="0.25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 s="146">
        <f>INDEX('CBECS_Table B5'!$C$6:$K$6,1,MATCH('County Climates'!E1270,'CBECS_Table B5'!$C$1:$K$1,0))</f>
        <v>5359</v>
      </c>
    </row>
    <row r="1271" spans="1:6" x14ac:dyDescent="0.25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 s="146">
        <f>INDEX('CBECS_Table B5'!$C$6:$K$6,1,MATCH('County Climates'!E1271,'CBECS_Table B5'!$C$1:$K$1,0))</f>
        <v>5359</v>
      </c>
    </row>
    <row r="1272" spans="1:6" x14ac:dyDescent="0.25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 s="146">
        <f>INDEX('CBECS_Table B5'!$C$6:$K$6,1,MATCH('County Climates'!E1272,'CBECS_Table B5'!$C$1:$K$1,0))</f>
        <v>5359</v>
      </c>
    </row>
    <row r="1273" spans="1:6" x14ac:dyDescent="0.25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 s="146">
        <f>INDEX('CBECS_Table B5'!$C$6:$K$6,1,MATCH('County Climates'!E1273,'CBECS_Table B5'!$C$1:$K$1,0))</f>
        <v>5359</v>
      </c>
    </row>
    <row r="1274" spans="1:6" x14ac:dyDescent="0.25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 s="146">
        <f>INDEX('CBECS_Table B5'!$C$6:$K$6,1,MATCH('County Climates'!E1274,'CBECS_Table B5'!$C$1:$K$1,0))</f>
        <v>5359</v>
      </c>
    </row>
    <row r="1275" spans="1:6" x14ac:dyDescent="0.25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 s="146">
        <f>INDEX('CBECS_Table B5'!$C$6:$K$6,1,MATCH('County Climates'!E1275,'CBECS_Table B5'!$C$1:$K$1,0))</f>
        <v>5359</v>
      </c>
    </row>
    <row r="1276" spans="1:6" x14ac:dyDescent="0.25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 s="146">
        <f>INDEX('CBECS_Table B5'!$C$6:$K$6,1,MATCH('County Climates'!E1276,'CBECS_Table B5'!$C$1:$K$1,0))</f>
        <v>5359</v>
      </c>
    </row>
    <row r="1277" spans="1:6" x14ac:dyDescent="0.25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 s="146">
        <f>INDEX('CBECS_Table B5'!$C$6:$K$6,1,MATCH('County Climates'!E1277,'CBECS_Table B5'!$C$1:$K$1,0))</f>
        <v>5359</v>
      </c>
    </row>
    <row r="1278" spans="1:6" x14ac:dyDescent="0.25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 s="146">
        <f>INDEX('CBECS_Table B5'!$C$6:$K$6,1,MATCH('County Climates'!E1278,'CBECS_Table B5'!$C$1:$K$1,0))</f>
        <v>5359</v>
      </c>
    </row>
    <row r="1279" spans="1:6" x14ac:dyDescent="0.25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 s="146">
        <f>INDEX('CBECS_Table B5'!$C$6:$K$6,1,MATCH('County Climates'!E1279,'CBECS_Table B5'!$C$1:$K$1,0))</f>
        <v>5359</v>
      </c>
    </row>
    <row r="1280" spans="1:6" x14ac:dyDescent="0.25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 s="146">
        <f>INDEX('CBECS_Table B5'!$C$6:$K$6,1,MATCH('County Climates'!E1280,'CBECS_Table B5'!$C$1:$K$1,0))</f>
        <v>5359</v>
      </c>
    </row>
    <row r="1281" spans="1:6" x14ac:dyDescent="0.25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 s="146">
        <f>INDEX('CBECS_Table B5'!$C$6:$K$6,1,MATCH('County Climates'!E1281,'CBECS_Table B5'!$C$1:$K$1,0))</f>
        <v>5359</v>
      </c>
    </row>
    <row r="1282" spans="1:6" x14ac:dyDescent="0.25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 s="146">
        <f>INDEX('CBECS_Table B5'!$C$6:$K$6,1,MATCH('County Climates'!E1282,'CBECS_Table B5'!$C$1:$K$1,0))</f>
        <v>5359</v>
      </c>
    </row>
    <row r="1283" spans="1:6" x14ac:dyDescent="0.25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 s="146">
        <f>INDEX('CBECS_Table B5'!$C$6:$K$6,1,MATCH('County Climates'!E1283,'CBECS_Table B5'!$C$1:$K$1,0))</f>
        <v>5359</v>
      </c>
    </row>
    <row r="1284" spans="1:6" x14ac:dyDescent="0.25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 s="146">
        <f>INDEX('CBECS_Table B5'!$C$6:$K$6,1,MATCH('County Climates'!E1284,'CBECS_Table B5'!$C$1:$K$1,0))</f>
        <v>5359</v>
      </c>
    </row>
    <row r="1285" spans="1:6" x14ac:dyDescent="0.25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 s="146">
        <f>INDEX('CBECS_Table B5'!$C$6:$K$6,1,MATCH('County Climates'!E1285,'CBECS_Table B5'!$C$1:$K$1,0))</f>
        <v>5359</v>
      </c>
    </row>
    <row r="1286" spans="1:6" x14ac:dyDescent="0.25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 s="146">
        <f>INDEX('CBECS_Table B5'!$C$6:$K$6,1,MATCH('County Climates'!E1286,'CBECS_Table B5'!$C$1:$K$1,0))</f>
        <v>5359</v>
      </c>
    </row>
    <row r="1287" spans="1:6" x14ac:dyDescent="0.25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 s="146">
        <f>INDEX('CBECS_Table B5'!$C$6:$K$6,1,MATCH('County Climates'!E1287,'CBECS_Table B5'!$C$1:$K$1,0))</f>
        <v>5359</v>
      </c>
    </row>
    <row r="1288" spans="1:6" x14ac:dyDescent="0.25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 s="146">
        <f>INDEX('CBECS_Table B5'!$C$6:$K$6,1,MATCH('County Climates'!E1288,'CBECS_Table B5'!$C$1:$K$1,0))</f>
        <v>11558</v>
      </c>
    </row>
    <row r="1289" spans="1:6" x14ac:dyDescent="0.25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 s="146">
        <f>INDEX('CBECS_Table B5'!$C$6:$K$6,1,MATCH('County Climates'!E1289,'CBECS_Table B5'!$C$1:$K$1,0))</f>
        <v>11558</v>
      </c>
    </row>
    <row r="1290" spans="1:6" x14ac:dyDescent="0.25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 s="146">
        <f>INDEX('CBECS_Table B5'!$C$6:$K$6,1,MATCH('County Climates'!E1290,'CBECS_Table B5'!$C$1:$K$1,0))</f>
        <v>11558</v>
      </c>
    </row>
    <row r="1291" spans="1:6" x14ac:dyDescent="0.25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 s="146">
        <f>INDEX('CBECS_Table B5'!$C$6:$K$6,1,MATCH('County Climates'!E1291,'CBECS_Table B5'!$C$1:$K$1,0))</f>
        <v>11558</v>
      </c>
    </row>
    <row r="1292" spans="1:6" x14ac:dyDescent="0.25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 s="146">
        <f>INDEX('CBECS_Table B5'!$C$6:$K$6,1,MATCH('County Climates'!E1292,'CBECS_Table B5'!$C$1:$K$1,0))</f>
        <v>11558</v>
      </c>
    </row>
    <row r="1293" spans="1:6" x14ac:dyDescent="0.25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 s="146">
        <f>INDEX('CBECS_Table B5'!$C$6:$K$6,1,MATCH('County Climates'!E1293,'CBECS_Table B5'!$C$1:$K$1,0))</f>
        <v>11558</v>
      </c>
    </row>
    <row r="1294" spans="1:6" x14ac:dyDescent="0.25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 s="146">
        <f>INDEX('CBECS_Table B5'!$C$6:$K$6,1,MATCH('County Climates'!E1294,'CBECS_Table B5'!$C$1:$K$1,0))</f>
        <v>11558</v>
      </c>
    </row>
    <row r="1295" spans="1:6" x14ac:dyDescent="0.25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 s="146">
        <f>INDEX('CBECS_Table B5'!$C$6:$K$6,1,MATCH('County Climates'!E1295,'CBECS_Table B5'!$C$1:$K$1,0))</f>
        <v>11558</v>
      </c>
    </row>
    <row r="1296" spans="1:6" x14ac:dyDescent="0.25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 s="146">
        <f>INDEX('CBECS_Table B5'!$C$6:$K$6,1,MATCH('County Climates'!E1296,'CBECS_Table B5'!$C$1:$K$1,0))</f>
        <v>11558</v>
      </c>
    </row>
    <row r="1297" spans="1:6" x14ac:dyDescent="0.25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 s="146">
        <f>INDEX('CBECS_Table B5'!$C$6:$K$6,1,MATCH('County Climates'!E1297,'CBECS_Table B5'!$C$1:$K$1,0))</f>
        <v>11558</v>
      </c>
    </row>
    <row r="1298" spans="1:6" x14ac:dyDescent="0.25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 s="146">
        <f>INDEX('CBECS_Table B5'!$C$6:$K$6,1,MATCH('County Climates'!E1298,'CBECS_Table B5'!$C$1:$K$1,0))</f>
        <v>11558</v>
      </c>
    </row>
    <row r="1299" spans="1:6" x14ac:dyDescent="0.25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 s="146">
        <f>INDEX('CBECS_Table B5'!$C$6:$K$6,1,MATCH('County Climates'!E1299,'CBECS_Table B5'!$C$1:$K$1,0))</f>
        <v>11558</v>
      </c>
    </row>
    <row r="1300" spans="1:6" x14ac:dyDescent="0.25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 s="146">
        <f>INDEX('CBECS_Table B5'!$C$6:$K$6,1,MATCH('County Climates'!E1300,'CBECS_Table B5'!$C$1:$K$1,0))</f>
        <v>11558</v>
      </c>
    </row>
    <row r="1301" spans="1:6" x14ac:dyDescent="0.25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 s="146">
        <f>INDEX('CBECS_Table B5'!$C$6:$K$6,1,MATCH('County Climates'!E1301,'CBECS_Table B5'!$C$1:$K$1,0))</f>
        <v>11558</v>
      </c>
    </row>
    <row r="1302" spans="1:6" x14ac:dyDescent="0.25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 s="146">
        <f>INDEX('CBECS_Table B5'!$C$6:$K$6,1,MATCH('County Climates'!E1302,'CBECS_Table B5'!$C$1:$K$1,0))</f>
        <v>11558</v>
      </c>
    </row>
    <row r="1303" spans="1:6" x14ac:dyDescent="0.25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 s="146">
        <f>INDEX('CBECS_Table B5'!$C$6:$K$6,1,MATCH('County Climates'!E1303,'CBECS_Table B5'!$C$1:$K$1,0))</f>
        <v>11558</v>
      </c>
    </row>
    <row r="1304" spans="1:6" x14ac:dyDescent="0.25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 s="146">
        <f>INDEX('CBECS_Table B5'!$C$6:$K$6,1,MATCH('County Climates'!E1304,'CBECS_Table B5'!$C$1:$K$1,0))</f>
        <v>11558</v>
      </c>
    </row>
    <row r="1305" spans="1:6" x14ac:dyDescent="0.25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 s="146">
        <f>INDEX('CBECS_Table B5'!$C$6:$K$6,1,MATCH('County Climates'!E1305,'CBECS_Table B5'!$C$1:$K$1,0))</f>
        <v>11558</v>
      </c>
    </row>
    <row r="1306" spans="1:6" x14ac:dyDescent="0.25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 s="146">
        <f>INDEX('CBECS_Table B5'!$C$6:$K$6,1,MATCH('County Climates'!E1306,'CBECS_Table B5'!$C$1:$K$1,0))</f>
        <v>11558</v>
      </c>
    </row>
    <row r="1307" spans="1:6" x14ac:dyDescent="0.25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 s="146">
        <f>INDEX('CBECS_Table B5'!$C$6:$K$6,1,MATCH('County Climates'!E1307,'CBECS_Table B5'!$C$1:$K$1,0))</f>
        <v>11558</v>
      </c>
    </row>
    <row r="1308" spans="1:6" x14ac:dyDescent="0.25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 s="146">
        <f>INDEX('CBECS_Table B5'!$C$6:$K$6,1,MATCH('County Climates'!E1308,'CBECS_Table B5'!$C$1:$K$1,0))</f>
        <v>11558</v>
      </c>
    </row>
    <row r="1309" spans="1:6" x14ac:dyDescent="0.25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 s="146">
        <f>INDEX('CBECS_Table B5'!$C$6:$K$6,1,MATCH('County Climates'!E1309,'CBECS_Table B5'!$C$1:$K$1,0))</f>
        <v>11558</v>
      </c>
    </row>
    <row r="1310" spans="1:6" x14ac:dyDescent="0.25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 s="146">
        <f>INDEX('CBECS_Table B5'!$C$6:$K$6,1,MATCH('County Climates'!E1310,'CBECS_Table B5'!$C$1:$K$1,0))</f>
        <v>11558</v>
      </c>
    </row>
    <row r="1311" spans="1:6" x14ac:dyDescent="0.25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 s="146">
        <f>INDEX('CBECS_Table B5'!$C$6:$K$6,1,MATCH('County Climates'!E1311,'CBECS_Table B5'!$C$1:$K$1,0))</f>
        <v>11558</v>
      </c>
    </row>
    <row r="1312" spans="1:6" x14ac:dyDescent="0.25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 s="146">
        <f>INDEX('CBECS_Table B5'!$C$6:$K$6,1,MATCH('County Climates'!E1312,'CBECS_Table B5'!$C$1:$K$1,0))</f>
        <v>11558</v>
      </c>
    </row>
    <row r="1313" spans="1:6" x14ac:dyDescent="0.25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 s="146">
        <f>INDEX('CBECS_Table B5'!$C$6:$K$6,1,MATCH('County Climates'!E1313,'CBECS_Table B5'!$C$1:$K$1,0))</f>
        <v>11558</v>
      </c>
    </row>
    <row r="1314" spans="1:6" x14ac:dyDescent="0.25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 s="146">
        <f>INDEX('CBECS_Table B5'!$C$6:$K$6,1,MATCH('County Climates'!E1314,'CBECS_Table B5'!$C$1:$K$1,0))</f>
        <v>11558</v>
      </c>
    </row>
    <row r="1315" spans="1:6" x14ac:dyDescent="0.25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 s="146">
        <f>INDEX('CBECS_Table B5'!$C$6:$K$6,1,MATCH('County Climates'!E1315,'CBECS_Table B5'!$C$1:$K$1,0))</f>
        <v>11558</v>
      </c>
    </row>
    <row r="1316" spans="1:6" x14ac:dyDescent="0.25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 s="146">
        <f>INDEX('CBECS_Table B5'!$C$6:$K$6,1,MATCH('County Climates'!E1316,'CBECS_Table B5'!$C$1:$K$1,0))</f>
        <v>11558</v>
      </c>
    </row>
    <row r="1317" spans="1:6" x14ac:dyDescent="0.25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 s="146">
        <f>INDEX('CBECS_Table B5'!$C$6:$K$6,1,MATCH('County Climates'!E1317,'CBECS_Table B5'!$C$1:$K$1,0))</f>
        <v>11558</v>
      </c>
    </row>
    <row r="1318" spans="1:6" x14ac:dyDescent="0.25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 s="146">
        <f>INDEX('CBECS_Table B5'!$C$6:$K$6,1,MATCH('County Climates'!E1318,'CBECS_Table B5'!$C$1:$K$1,0))</f>
        <v>11558</v>
      </c>
    </row>
    <row r="1319" spans="1:6" x14ac:dyDescent="0.25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 s="146">
        <f>INDEX('CBECS_Table B5'!$C$6:$K$6,1,MATCH('County Climates'!E1319,'CBECS_Table B5'!$C$1:$K$1,0))</f>
        <v>11558</v>
      </c>
    </row>
    <row r="1320" spans="1:6" x14ac:dyDescent="0.25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 s="146">
        <f>INDEX('CBECS_Table B5'!$C$6:$K$6,1,MATCH('County Climates'!E1320,'CBECS_Table B5'!$C$1:$K$1,0))</f>
        <v>11558</v>
      </c>
    </row>
    <row r="1321" spans="1:6" x14ac:dyDescent="0.25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 s="146">
        <f>INDEX('CBECS_Table B5'!$C$6:$K$6,1,MATCH('County Climates'!E1321,'CBECS_Table B5'!$C$1:$K$1,0))</f>
        <v>11558</v>
      </c>
    </row>
    <row r="1322" spans="1:6" x14ac:dyDescent="0.25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 s="146">
        <f>INDEX('CBECS_Table B5'!$C$6:$K$6,1,MATCH('County Climates'!E1322,'CBECS_Table B5'!$C$1:$K$1,0))</f>
        <v>11558</v>
      </c>
    </row>
    <row r="1323" spans="1:6" x14ac:dyDescent="0.25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 s="146">
        <f>INDEX('CBECS_Table B5'!$C$6:$K$6,1,MATCH('County Climates'!E1323,'CBECS_Table B5'!$C$1:$K$1,0))</f>
        <v>11558</v>
      </c>
    </row>
    <row r="1324" spans="1:6" x14ac:dyDescent="0.25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 s="146">
        <f>INDEX('CBECS_Table B5'!$C$6:$K$6,1,MATCH('County Climates'!E1324,'CBECS_Table B5'!$C$1:$K$1,0))</f>
        <v>11558</v>
      </c>
    </row>
    <row r="1325" spans="1:6" x14ac:dyDescent="0.25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 s="146">
        <f>INDEX('CBECS_Table B5'!$C$6:$K$6,1,MATCH('County Climates'!E1325,'CBECS_Table B5'!$C$1:$K$1,0))</f>
        <v>11558</v>
      </c>
    </row>
    <row r="1326" spans="1:6" x14ac:dyDescent="0.25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 s="146">
        <f>INDEX('CBECS_Table B5'!$C$6:$K$6,1,MATCH('County Climates'!E1326,'CBECS_Table B5'!$C$1:$K$1,0))</f>
        <v>11558</v>
      </c>
    </row>
    <row r="1327" spans="1:6" x14ac:dyDescent="0.25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 s="146">
        <f>INDEX('CBECS_Table B5'!$C$6:$K$6,1,MATCH('County Climates'!E1327,'CBECS_Table B5'!$C$1:$K$1,0))</f>
        <v>11558</v>
      </c>
    </row>
    <row r="1328" spans="1:6" x14ac:dyDescent="0.25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 s="146">
        <f>INDEX('CBECS_Table B5'!$C$6:$K$6,1,MATCH('County Climates'!E1328,'CBECS_Table B5'!$C$1:$K$1,0))</f>
        <v>11558</v>
      </c>
    </row>
    <row r="1329" spans="1:6" x14ac:dyDescent="0.25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 s="146">
        <f>INDEX('CBECS_Table B5'!$C$6:$K$6,1,MATCH('County Climates'!E1329,'CBECS_Table B5'!$C$1:$K$1,0))</f>
        <v>11558</v>
      </c>
    </row>
    <row r="1330" spans="1:6" x14ac:dyDescent="0.25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 s="146">
        <f>INDEX('CBECS_Table B5'!$C$6:$K$6,1,MATCH('County Climates'!E1330,'CBECS_Table B5'!$C$1:$K$1,0))</f>
        <v>11558</v>
      </c>
    </row>
    <row r="1331" spans="1:6" x14ac:dyDescent="0.25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 s="146">
        <f>INDEX('CBECS_Table B5'!$C$6:$K$6,1,MATCH('County Climates'!E1331,'CBECS_Table B5'!$C$1:$K$1,0))</f>
        <v>11558</v>
      </c>
    </row>
    <row r="1332" spans="1:6" x14ac:dyDescent="0.25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 s="146">
        <f>INDEX('CBECS_Table B5'!$C$6:$K$6,1,MATCH('County Climates'!E1332,'CBECS_Table B5'!$C$1:$K$1,0))</f>
        <v>11558</v>
      </c>
    </row>
    <row r="1333" spans="1:6" x14ac:dyDescent="0.25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 s="146">
        <f>INDEX('CBECS_Table B5'!$C$6:$K$6,1,MATCH('County Climates'!E1333,'CBECS_Table B5'!$C$1:$K$1,0))</f>
        <v>11558</v>
      </c>
    </row>
    <row r="1334" spans="1:6" x14ac:dyDescent="0.25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 s="146">
        <f>INDEX('CBECS_Table B5'!$C$6:$K$6,1,MATCH('County Climates'!E1334,'CBECS_Table B5'!$C$1:$K$1,0))</f>
        <v>11558</v>
      </c>
    </row>
    <row r="1335" spans="1:6" x14ac:dyDescent="0.25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 s="146">
        <f>INDEX('CBECS_Table B5'!$C$6:$K$6,1,MATCH('County Climates'!E1335,'CBECS_Table B5'!$C$1:$K$1,0))</f>
        <v>11558</v>
      </c>
    </row>
    <row r="1336" spans="1:6" x14ac:dyDescent="0.25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 s="146">
        <f>INDEX('CBECS_Table B5'!$C$6:$K$6,1,MATCH('County Climates'!E1336,'CBECS_Table B5'!$C$1:$K$1,0))</f>
        <v>11558</v>
      </c>
    </row>
    <row r="1337" spans="1:6" x14ac:dyDescent="0.25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 s="146">
        <f>INDEX('CBECS_Table B5'!$C$6:$K$6,1,MATCH('County Climates'!E1337,'CBECS_Table B5'!$C$1:$K$1,0))</f>
        <v>11558</v>
      </c>
    </row>
    <row r="1338" spans="1:6" x14ac:dyDescent="0.25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 s="146">
        <f>INDEX('CBECS_Table B5'!$C$6:$K$6,1,MATCH('County Climates'!E1338,'CBECS_Table B5'!$C$1:$K$1,0))</f>
        <v>11558</v>
      </c>
    </row>
    <row r="1339" spans="1:6" x14ac:dyDescent="0.25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 s="146">
        <f>INDEX('CBECS_Table B5'!$C$6:$K$6,1,MATCH('County Climates'!E1339,'CBECS_Table B5'!$C$1:$K$1,0))</f>
        <v>11558</v>
      </c>
    </row>
    <row r="1340" spans="1:6" x14ac:dyDescent="0.25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 s="146">
        <f>INDEX('CBECS_Table B5'!$C$6:$K$6,1,MATCH('County Climates'!E1340,'CBECS_Table B5'!$C$1:$K$1,0))</f>
        <v>11558</v>
      </c>
    </row>
    <row r="1341" spans="1:6" x14ac:dyDescent="0.25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 s="146">
        <f>INDEX('CBECS_Table B5'!$C$6:$K$6,1,MATCH('County Climates'!E1341,'CBECS_Table B5'!$C$1:$K$1,0))</f>
        <v>11558</v>
      </c>
    </row>
    <row r="1342" spans="1:6" x14ac:dyDescent="0.25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 s="146">
        <f>INDEX('CBECS_Table B5'!$C$6:$K$6,1,MATCH('County Climates'!E1342,'CBECS_Table B5'!$C$1:$K$1,0))</f>
        <v>11558</v>
      </c>
    </row>
    <row r="1343" spans="1:6" x14ac:dyDescent="0.25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 s="146">
        <f>INDEX('CBECS_Table B5'!$C$6:$K$6,1,MATCH('County Climates'!E1343,'CBECS_Table B5'!$C$1:$K$1,0))</f>
        <v>11558</v>
      </c>
    </row>
    <row r="1344" spans="1:6" x14ac:dyDescent="0.25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 s="146">
        <f>INDEX('CBECS_Table B5'!$C$6:$K$6,1,MATCH('County Climates'!E1344,'CBECS_Table B5'!$C$1:$K$1,0))</f>
        <v>11558</v>
      </c>
    </row>
    <row r="1345" spans="1:6" x14ac:dyDescent="0.25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 s="146">
        <f>INDEX('CBECS_Table B5'!$C$6:$K$6,1,MATCH('County Climates'!E1345,'CBECS_Table B5'!$C$1:$K$1,0))</f>
        <v>11558</v>
      </c>
    </row>
    <row r="1346" spans="1:6" x14ac:dyDescent="0.25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 s="146">
        <f>INDEX('CBECS_Table B5'!$C$6:$K$6,1,MATCH('County Climates'!E1346,'CBECS_Table B5'!$C$1:$K$1,0))</f>
        <v>11558</v>
      </c>
    </row>
    <row r="1347" spans="1:6" x14ac:dyDescent="0.25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 s="146">
        <f>INDEX('CBECS_Table B5'!$C$6:$K$6,1,MATCH('County Climates'!E1347,'CBECS_Table B5'!$C$1:$K$1,0))</f>
        <v>11558</v>
      </c>
    </row>
    <row r="1348" spans="1:6" x14ac:dyDescent="0.25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 s="146">
        <f>INDEX('CBECS_Table B5'!$C$6:$K$6,1,MATCH('County Climates'!E1348,'CBECS_Table B5'!$C$1:$K$1,0))</f>
        <v>11558</v>
      </c>
    </row>
    <row r="1349" spans="1:6" x14ac:dyDescent="0.25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 s="146">
        <f>INDEX('CBECS_Table B5'!$C$6:$K$6,1,MATCH('County Climates'!E1349,'CBECS_Table B5'!$C$1:$K$1,0))</f>
        <v>11558</v>
      </c>
    </row>
    <row r="1350" spans="1:6" x14ac:dyDescent="0.25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 s="146">
        <f>INDEX('CBECS_Table B5'!$C$6:$K$6,1,MATCH('County Climates'!E1350,'CBECS_Table B5'!$C$1:$K$1,0))</f>
        <v>11558</v>
      </c>
    </row>
    <row r="1351" spans="1:6" x14ac:dyDescent="0.25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 s="146">
        <f>INDEX('CBECS_Table B5'!$C$6:$K$6,1,MATCH('County Climates'!E1351,'CBECS_Table B5'!$C$1:$K$1,0))</f>
        <v>11558</v>
      </c>
    </row>
    <row r="1352" spans="1:6" x14ac:dyDescent="0.25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 s="146">
        <f>INDEX('CBECS_Table B5'!$C$6:$K$6,1,MATCH('County Climates'!E1352,'CBECS_Table B5'!$C$1:$K$1,0))</f>
        <v>11558</v>
      </c>
    </row>
    <row r="1353" spans="1:6" x14ac:dyDescent="0.25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 s="146">
        <f>INDEX('CBECS_Table B5'!$C$6:$K$6,1,MATCH('County Climates'!E1353,'CBECS_Table B5'!$C$1:$K$1,0))</f>
        <v>11558</v>
      </c>
    </row>
    <row r="1354" spans="1:6" x14ac:dyDescent="0.25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 s="146">
        <f>INDEX('CBECS_Table B5'!$C$6:$K$6,1,MATCH('County Climates'!E1354,'CBECS_Table B5'!$C$1:$K$1,0))</f>
        <v>11558</v>
      </c>
    </row>
    <row r="1355" spans="1:6" x14ac:dyDescent="0.25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 s="146">
        <f>INDEX('CBECS_Table B5'!$C$6:$K$6,1,MATCH('County Climates'!E1355,'CBECS_Table B5'!$C$1:$K$1,0))</f>
        <v>11558</v>
      </c>
    </row>
    <row r="1356" spans="1:6" x14ac:dyDescent="0.25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 s="146">
        <f>INDEX('CBECS_Table B5'!$C$6:$K$6,1,MATCH('County Climates'!E1356,'CBECS_Table B5'!$C$1:$K$1,0))</f>
        <v>11558</v>
      </c>
    </row>
    <row r="1357" spans="1:6" x14ac:dyDescent="0.25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 s="146">
        <f>INDEX('CBECS_Table B5'!$C$6:$K$6,1,MATCH('County Climates'!E1357,'CBECS_Table B5'!$C$1:$K$1,0))</f>
        <v>11558</v>
      </c>
    </row>
    <row r="1358" spans="1:6" x14ac:dyDescent="0.25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 s="146">
        <f>INDEX('CBECS_Table B5'!$C$6:$K$6,1,MATCH('County Climates'!E1358,'CBECS_Table B5'!$C$1:$K$1,0))</f>
        <v>11558</v>
      </c>
    </row>
    <row r="1359" spans="1:6" x14ac:dyDescent="0.25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 s="146">
        <f>INDEX('CBECS_Table B5'!$C$6:$K$6,1,MATCH('County Climates'!E1359,'CBECS_Table B5'!$C$1:$K$1,0))</f>
        <v>11558</v>
      </c>
    </row>
    <row r="1360" spans="1:6" x14ac:dyDescent="0.25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 s="146">
        <f>INDEX('CBECS_Table B5'!$C$6:$K$6,1,MATCH('County Climates'!E1360,'CBECS_Table B5'!$C$1:$K$1,0))</f>
        <v>11558</v>
      </c>
    </row>
    <row r="1361" spans="1:6" x14ac:dyDescent="0.25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 s="146">
        <f>INDEX('CBECS_Table B5'!$C$6:$K$6,1,MATCH('County Climates'!E1361,'CBECS_Table B5'!$C$1:$K$1,0))</f>
        <v>11558</v>
      </c>
    </row>
    <row r="1362" spans="1:6" x14ac:dyDescent="0.25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 s="146">
        <f>INDEX('CBECS_Table B5'!$C$6:$K$6,1,MATCH('County Climates'!E1362,'CBECS_Table B5'!$C$1:$K$1,0))</f>
        <v>11558</v>
      </c>
    </row>
    <row r="1363" spans="1:6" x14ac:dyDescent="0.25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 s="146">
        <f>INDEX('CBECS_Table B5'!$C$6:$K$6,1,MATCH('County Climates'!E1363,'CBECS_Table B5'!$C$1:$K$1,0))</f>
        <v>11558</v>
      </c>
    </row>
    <row r="1364" spans="1:6" x14ac:dyDescent="0.25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 s="146">
        <f>INDEX('CBECS_Table B5'!$C$6:$K$6,1,MATCH('County Climates'!E1364,'CBECS_Table B5'!$C$1:$K$1,0))</f>
        <v>11558</v>
      </c>
    </row>
    <row r="1365" spans="1:6" x14ac:dyDescent="0.25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 s="146">
        <f>INDEX('CBECS_Table B5'!$C$6:$K$6,1,MATCH('County Climates'!E1365,'CBECS_Table B5'!$C$1:$K$1,0))</f>
        <v>11558</v>
      </c>
    </row>
    <row r="1366" spans="1:6" x14ac:dyDescent="0.25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 s="146">
        <f>INDEX('CBECS_Table B5'!$C$6:$K$6,1,MATCH('County Climates'!E1366,'CBECS_Table B5'!$C$1:$K$1,0))</f>
        <v>11558</v>
      </c>
    </row>
    <row r="1367" spans="1:6" x14ac:dyDescent="0.25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 s="146">
        <f>INDEX('CBECS_Table B5'!$C$6:$K$6,1,MATCH('County Climates'!E1367,'CBECS_Table B5'!$C$1:$K$1,0))</f>
        <v>11558</v>
      </c>
    </row>
    <row r="1368" spans="1:6" x14ac:dyDescent="0.25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 s="146">
        <f>INDEX('CBECS_Table B5'!$C$6:$K$6,1,MATCH('County Climates'!E1368,'CBECS_Table B5'!$C$1:$K$1,0))</f>
        <v>11558</v>
      </c>
    </row>
    <row r="1369" spans="1:6" x14ac:dyDescent="0.25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 s="146">
        <f>INDEX('CBECS_Table B5'!$C$6:$K$6,1,MATCH('County Climates'!E1369,'CBECS_Table B5'!$C$1:$K$1,0))</f>
        <v>11558</v>
      </c>
    </row>
    <row r="1370" spans="1:6" x14ac:dyDescent="0.25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 s="146">
        <f>INDEX('CBECS_Table B5'!$C$6:$K$6,1,MATCH('County Climates'!E1370,'CBECS_Table B5'!$C$1:$K$1,0))</f>
        <v>11558</v>
      </c>
    </row>
    <row r="1371" spans="1:6" x14ac:dyDescent="0.25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 s="146">
        <f>INDEX('CBECS_Table B5'!$C$6:$K$6,1,MATCH('County Climates'!E1371,'CBECS_Table B5'!$C$1:$K$1,0))</f>
        <v>11558</v>
      </c>
    </row>
    <row r="1372" spans="1:6" x14ac:dyDescent="0.25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 s="146">
        <f>INDEX('CBECS_Table B5'!$C$6:$K$6,1,MATCH('County Climates'!E1372,'CBECS_Table B5'!$C$1:$K$1,0))</f>
        <v>11558</v>
      </c>
    </row>
    <row r="1373" spans="1:6" x14ac:dyDescent="0.25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 s="146">
        <f>INDEX('CBECS_Table B5'!$C$6:$K$6,1,MATCH('County Climates'!E1373,'CBECS_Table B5'!$C$1:$K$1,0))</f>
        <v>11558</v>
      </c>
    </row>
    <row r="1374" spans="1:6" x14ac:dyDescent="0.25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 s="146">
        <f>INDEX('CBECS_Table B5'!$C$6:$K$6,1,MATCH('County Climates'!E1374,'CBECS_Table B5'!$C$1:$K$1,0))</f>
        <v>11558</v>
      </c>
    </row>
    <row r="1375" spans="1:6" x14ac:dyDescent="0.25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 s="146">
        <f>INDEX('CBECS_Table B5'!$C$6:$K$6,1,MATCH('County Climates'!E1375,'CBECS_Table B5'!$C$1:$K$1,0))</f>
        <v>11558</v>
      </c>
    </row>
    <row r="1376" spans="1:6" x14ac:dyDescent="0.25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 s="146">
        <f>INDEX('CBECS_Table B5'!$C$6:$K$6,1,MATCH('County Climates'!E1376,'CBECS_Table B5'!$C$1:$K$1,0))</f>
        <v>11558</v>
      </c>
    </row>
    <row r="1377" spans="1:6" x14ac:dyDescent="0.25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 s="146">
        <f>INDEX('CBECS_Table B5'!$C$6:$K$6,1,MATCH('County Climates'!E1377,'CBECS_Table B5'!$C$1:$K$1,0))</f>
        <v>11558</v>
      </c>
    </row>
    <row r="1378" spans="1:6" x14ac:dyDescent="0.25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 s="146">
        <f>INDEX('CBECS_Table B5'!$C$6:$K$6,1,MATCH('County Climates'!E1378,'CBECS_Table B5'!$C$1:$K$1,0))</f>
        <v>11558</v>
      </c>
    </row>
    <row r="1379" spans="1:6" x14ac:dyDescent="0.25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 s="146">
        <f>INDEX('CBECS_Table B5'!$C$6:$K$6,1,MATCH('County Climates'!E1379,'CBECS_Table B5'!$C$1:$K$1,0))</f>
        <v>11558</v>
      </c>
    </row>
    <row r="1380" spans="1:6" x14ac:dyDescent="0.25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 s="146">
        <f>INDEX('CBECS_Table B5'!$C$6:$K$6,1,MATCH('County Climates'!E1380,'CBECS_Table B5'!$C$1:$K$1,0))</f>
        <v>11558</v>
      </c>
    </row>
    <row r="1381" spans="1:6" x14ac:dyDescent="0.25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 s="146">
        <f>INDEX('CBECS_Table B5'!$C$6:$K$6,1,MATCH('County Climates'!E1381,'CBECS_Table B5'!$C$1:$K$1,0))</f>
        <v>11558</v>
      </c>
    </row>
    <row r="1382" spans="1:6" x14ac:dyDescent="0.25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 s="146">
        <f>INDEX('CBECS_Table B5'!$C$6:$K$6,1,MATCH('County Climates'!E1382,'CBECS_Table B5'!$C$1:$K$1,0))</f>
        <v>11558</v>
      </c>
    </row>
    <row r="1383" spans="1:6" x14ac:dyDescent="0.25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 s="146">
        <f>INDEX('CBECS_Table B5'!$C$6:$K$6,1,MATCH('County Climates'!E1383,'CBECS_Table B5'!$C$1:$K$1,0))</f>
        <v>11558</v>
      </c>
    </row>
    <row r="1384" spans="1:6" x14ac:dyDescent="0.25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 s="146">
        <f>INDEX('CBECS_Table B5'!$C$6:$K$6,1,MATCH('County Climates'!E1384,'CBECS_Table B5'!$C$1:$K$1,0))</f>
        <v>11558</v>
      </c>
    </row>
    <row r="1385" spans="1:6" x14ac:dyDescent="0.25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 s="146">
        <f>INDEX('CBECS_Table B5'!$C$6:$K$6,1,MATCH('County Climates'!E1385,'CBECS_Table B5'!$C$1:$K$1,0))</f>
        <v>11558</v>
      </c>
    </row>
    <row r="1386" spans="1:6" x14ac:dyDescent="0.25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 s="146">
        <f>INDEX('CBECS_Table B5'!$C$6:$K$6,1,MATCH('County Climates'!E1386,'CBECS_Table B5'!$C$1:$K$1,0))</f>
        <v>11558</v>
      </c>
    </row>
    <row r="1387" spans="1:6" x14ac:dyDescent="0.25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 s="146">
        <f>INDEX('CBECS_Table B5'!$C$6:$K$6,1,MATCH('County Climates'!E1387,'CBECS_Table B5'!$C$1:$K$1,0))</f>
        <v>11558</v>
      </c>
    </row>
    <row r="1388" spans="1:6" x14ac:dyDescent="0.25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 s="146">
        <f>INDEX('CBECS_Table B5'!$C$6:$K$6,1,MATCH('County Climates'!E1388,'CBECS_Table B5'!$C$1:$K$1,0))</f>
        <v>11558</v>
      </c>
    </row>
    <row r="1389" spans="1:6" x14ac:dyDescent="0.25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 s="146">
        <f>INDEX('CBECS_Table B5'!$C$6:$K$6,1,MATCH('County Climates'!E1389,'CBECS_Table B5'!$C$1:$K$1,0))</f>
        <v>11558</v>
      </c>
    </row>
    <row r="1390" spans="1:6" x14ac:dyDescent="0.25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 s="146">
        <f>INDEX('CBECS_Table B5'!$C$6:$K$6,1,MATCH('County Climates'!E1390,'CBECS_Table B5'!$C$1:$K$1,0))</f>
        <v>11558</v>
      </c>
    </row>
    <row r="1391" spans="1:6" x14ac:dyDescent="0.25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 s="146">
        <f>INDEX('CBECS_Table B5'!$C$6:$K$6,1,MATCH('County Climates'!E1391,'CBECS_Table B5'!$C$1:$K$1,0))</f>
        <v>11558</v>
      </c>
    </row>
    <row r="1392" spans="1:6" x14ac:dyDescent="0.25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 s="146">
        <f>INDEX('CBECS_Table B5'!$C$6:$K$6,1,MATCH('County Climates'!E1392,'CBECS_Table B5'!$C$1:$K$1,0))</f>
        <v>11558</v>
      </c>
    </row>
    <row r="1393" spans="1:6" x14ac:dyDescent="0.25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 s="146">
        <f>INDEX('CBECS_Table B5'!$C$6:$K$6,1,MATCH('County Climates'!E1393,'CBECS_Table B5'!$C$1:$K$1,0))</f>
        <v>11558</v>
      </c>
    </row>
    <row r="1394" spans="1:6" x14ac:dyDescent="0.25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 s="146">
        <f>INDEX('CBECS_Table B5'!$C$6:$K$6,1,MATCH('County Climates'!E1394,'CBECS_Table B5'!$C$1:$K$1,0))</f>
        <v>11558</v>
      </c>
    </row>
    <row r="1395" spans="1:6" x14ac:dyDescent="0.25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 s="146">
        <f>INDEX('CBECS_Table B5'!$C$6:$K$6,1,MATCH('County Climates'!E1395,'CBECS_Table B5'!$C$1:$K$1,0))</f>
        <v>11558</v>
      </c>
    </row>
    <row r="1396" spans="1:6" x14ac:dyDescent="0.25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 s="146">
        <f>INDEX('CBECS_Table B5'!$C$6:$K$6,1,MATCH('County Climates'!E1396,'CBECS_Table B5'!$C$1:$K$1,0))</f>
        <v>11558</v>
      </c>
    </row>
    <row r="1397" spans="1:6" x14ac:dyDescent="0.25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 s="146">
        <f>INDEX('CBECS_Table B5'!$C$6:$K$6,1,MATCH('County Climates'!E1397,'CBECS_Table B5'!$C$1:$K$1,0))</f>
        <v>11558</v>
      </c>
    </row>
    <row r="1398" spans="1:6" x14ac:dyDescent="0.25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 s="146">
        <f>INDEX('CBECS_Table B5'!$C$6:$K$6,1,MATCH('County Climates'!E1398,'CBECS_Table B5'!$C$1:$K$1,0))</f>
        <v>11558</v>
      </c>
    </row>
    <row r="1399" spans="1:6" x14ac:dyDescent="0.25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 s="146">
        <f>INDEX('CBECS_Table B5'!$C$6:$K$6,1,MATCH('County Climates'!E1399,'CBECS_Table B5'!$C$1:$K$1,0))</f>
        <v>11558</v>
      </c>
    </row>
    <row r="1400" spans="1:6" x14ac:dyDescent="0.25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 s="146">
        <f>INDEX('CBECS_Table B5'!$C$6:$K$6,1,MATCH('County Climates'!E1400,'CBECS_Table B5'!$C$1:$K$1,0))</f>
        <v>11558</v>
      </c>
    </row>
    <row r="1401" spans="1:6" x14ac:dyDescent="0.25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 s="146">
        <f>INDEX('CBECS_Table B5'!$C$6:$K$6,1,MATCH('County Climates'!E1401,'CBECS_Table B5'!$C$1:$K$1,0))</f>
        <v>11558</v>
      </c>
    </row>
    <row r="1402" spans="1:6" x14ac:dyDescent="0.25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 s="146">
        <f>INDEX('CBECS_Table B5'!$C$6:$K$6,1,MATCH('County Climates'!E1402,'CBECS_Table B5'!$C$1:$K$1,0))</f>
        <v>11558</v>
      </c>
    </row>
    <row r="1403" spans="1:6" x14ac:dyDescent="0.25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 s="146">
        <f>INDEX('CBECS_Table B5'!$C$6:$K$6,1,MATCH('County Climates'!E1403,'CBECS_Table B5'!$C$1:$K$1,0))</f>
        <v>11558</v>
      </c>
    </row>
    <row r="1404" spans="1:6" x14ac:dyDescent="0.25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 s="146">
        <f>INDEX('CBECS_Table B5'!$C$6:$K$6,1,MATCH('County Climates'!E1404,'CBECS_Table B5'!$C$1:$K$1,0))</f>
        <v>11558</v>
      </c>
    </row>
    <row r="1405" spans="1:6" x14ac:dyDescent="0.25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 s="146">
        <f>INDEX('CBECS_Table B5'!$C$6:$K$6,1,MATCH('County Climates'!E1405,'CBECS_Table B5'!$C$1:$K$1,0))</f>
        <v>11558</v>
      </c>
    </row>
    <row r="1406" spans="1:6" x14ac:dyDescent="0.25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 s="146">
        <f>INDEX('CBECS_Table B5'!$C$6:$K$6,1,MATCH('County Climates'!E1406,'CBECS_Table B5'!$C$1:$K$1,0))</f>
        <v>11558</v>
      </c>
    </row>
    <row r="1407" spans="1:6" x14ac:dyDescent="0.25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 s="146">
        <f>INDEX('CBECS_Table B5'!$C$6:$K$6,1,MATCH('County Climates'!E1407,'CBECS_Table B5'!$C$1:$K$1,0))</f>
        <v>11558</v>
      </c>
    </row>
    <row r="1408" spans="1:6" x14ac:dyDescent="0.25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 s="146">
        <f>INDEX('CBECS_Table B5'!$C$6:$K$6,1,MATCH('County Climates'!E1408,'CBECS_Table B5'!$C$1:$K$1,0))</f>
        <v>11558</v>
      </c>
    </row>
    <row r="1409" spans="1:6" x14ac:dyDescent="0.25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 s="146">
        <f>INDEX('CBECS_Table B5'!$C$6:$K$6,1,MATCH('County Climates'!E1409,'CBECS_Table B5'!$C$1:$K$1,0))</f>
        <v>11558</v>
      </c>
    </row>
    <row r="1410" spans="1:6" x14ac:dyDescent="0.25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 s="146">
        <f>INDEX('CBECS_Table B5'!$C$6:$K$6,1,MATCH('County Climates'!E1410,'CBECS_Table B5'!$C$1:$K$1,0))</f>
        <v>11558</v>
      </c>
    </row>
    <row r="1411" spans="1:6" x14ac:dyDescent="0.25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 s="146">
        <f>INDEX('CBECS_Table B5'!$C$6:$K$6,1,MATCH('County Climates'!E1411,'CBECS_Table B5'!$C$1:$K$1,0))</f>
        <v>11558</v>
      </c>
    </row>
    <row r="1412" spans="1:6" x14ac:dyDescent="0.25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 s="146">
        <f>INDEX('CBECS_Table B5'!$C$6:$K$6,1,MATCH('County Climates'!E1412,'CBECS_Table B5'!$C$1:$K$1,0))</f>
        <v>7761</v>
      </c>
    </row>
    <row r="1413" spans="1:6" x14ac:dyDescent="0.25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 s="146">
        <f>INDEX('CBECS_Table B5'!$C$6:$K$6,1,MATCH('County Climates'!E1413,'CBECS_Table B5'!$C$1:$K$1,0))</f>
        <v>7761</v>
      </c>
    </row>
    <row r="1414" spans="1:6" x14ac:dyDescent="0.25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 s="146">
        <f>INDEX('CBECS_Table B5'!$C$6:$K$6,1,MATCH('County Climates'!E1414,'CBECS_Table B5'!$C$1:$K$1,0))</f>
        <v>7761</v>
      </c>
    </row>
    <row r="1415" spans="1:6" x14ac:dyDescent="0.25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 s="146">
        <f>INDEX('CBECS_Table B5'!$C$6:$K$6,1,MATCH('County Climates'!E1415,'CBECS_Table B5'!$C$1:$K$1,0))</f>
        <v>7761</v>
      </c>
    </row>
    <row r="1416" spans="1:6" x14ac:dyDescent="0.25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 s="146">
        <f>INDEX('CBECS_Table B5'!$C$6:$K$6,1,MATCH('County Climates'!E1416,'CBECS_Table B5'!$C$1:$K$1,0))</f>
        <v>7761</v>
      </c>
    </row>
    <row r="1417" spans="1:6" x14ac:dyDescent="0.25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 s="146">
        <f>INDEX('CBECS_Table B5'!$C$6:$K$6,1,MATCH('County Climates'!E1417,'CBECS_Table B5'!$C$1:$K$1,0))</f>
        <v>7761</v>
      </c>
    </row>
    <row r="1418" spans="1:6" x14ac:dyDescent="0.25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 s="146">
        <f>INDEX('CBECS_Table B5'!$C$6:$K$6,1,MATCH('County Climates'!E1418,'CBECS_Table B5'!$C$1:$K$1,0))</f>
        <v>7761</v>
      </c>
    </row>
    <row r="1419" spans="1:6" x14ac:dyDescent="0.25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 s="146">
        <f>INDEX('CBECS_Table B5'!$C$6:$K$6,1,MATCH('County Climates'!E1419,'CBECS_Table B5'!$C$1:$K$1,0))</f>
        <v>7761</v>
      </c>
    </row>
    <row r="1420" spans="1:6" x14ac:dyDescent="0.25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 s="146">
        <f>INDEX('CBECS_Table B5'!$C$6:$K$6,1,MATCH('County Climates'!E1420,'CBECS_Table B5'!$C$1:$K$1,0))</f>
        <v>7761</v>
      </c>
    </row>
    <row r="1421" spans="1:6" x14ac:dyDescent="0.25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 s="146">
        <f>INDEX('CBECS_Table B5'!$C$6:$K$6,1,MATCH('County Climates'!E1421,'CBECS_Table B5'!$C$1:$K$1,0))</f>
        <v>7761</v>
      </c>
    </row>
    <row r="1422" spans="1:6" x14ac:dyDescent="0.25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 s="146">
        <f>INDEX('CBECS_Table B5'!$C$6:$K$6,1,MATCH('County Climates'!E1422,'CBECS_Table B5'!$C$1:$K$1,0))</f>
        <v>7761</v>
      </c>
    </row>
    <row r="1423" spans="1:6" x14ac:dyDescent="0.25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 s="146">
        <f>INDEX('CBECS_Table B5'!$C$6:$K$6,1,MATCH('County Climates'!E1423,'CBECS_Table B5'!$C$1:$K$1,0))</f>
        <v>7761</v>
      </c>
    </row>
    <row r="1424" spans="1:6" x14ac:dyDescent="0.25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 s="146">
        <f>INDEX('CBECS_Table B5'!$C$6:$K$6,1,MATCH('County Climates'!E1424,'CBECS_Table B5'!$C$1:$K$1,0))</f>
        <v>7761</v>
      </c>
    </row>
    <row r="1425" spans="1:6" x14ac:dyDescent="0.25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 s="146">
        <f>INDEX('CBECS_Table B5'!$C$6:$K$6,1,MATCH('County Climates'!E1425,'CBECS_Table B5'!$C$1:$K$1,0))</f>
        <v>7761</v>
      </c>
    </row>
    <row r="1426" spans="1:6" x14ac:dyDescent="0.25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 s="146">
        <f>INDEX('CBECS_Table B5'!$C$6:$K$6,1,MATCH('County Climates'!E1426,'CBECS_Table B5'!$C$1:$K$1,0))</f>
        <v>7761</v>
      </c>
    </row>
    <row r="1427" spans="1:6" x14ac:dyDescent="0.25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 s="146">
        <f>INDEX('CBECS_Table B5'!$C$6:$K$6,1,MATCH('County Climates'!E1427,'CBECS_Table B5'!$C$1:$K$1,0))</f>
        <v>7761</v>
      </c>
    </row>
    <row r="1428" spans="1:6" x14ac:dyDescent="0.25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 s="146">
        <f>INDEX('CBECS_Table B5'!$C$6:$K$6,1,MATCH('County Climates'!E1428,'CBECS_Table B5'!$C$1:$K$1,0))</f>
        <v>7761</v>
      </c>
    </row>
    <row r="1429" spans="1:6" x14ac:dyDescent="0.25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 s="146">
        <f>INDEX('CBECS_Table B5'!$C$6:$K$6,1,MATCH('County Climates'!E1429,'CBECS_Table B5'!$C$1:$K$1,0))</f>
        <v>7761</v>
      </c>
    </row>
    <row r="1430" spans="1:6" x14ac:dyDescent="0.25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 s="146">
        <f>INDEX('CBECS_Table B5'!$C$6:$K$6,1,MATCH('County Climates'!E1430,'CBECS_Table B5'!$C$1:$K$1,0))</f>
        <v>17961</v>
      </c>
    </row>
    <row r="1431" spans="1:6" x14ac:dyDescent="0.25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 s="146">
        <f>INDEX('CBECS_Table B5'!$C$6:$K$6,1,MATCH('County Climates'!E1431,'CBECS_Table B5'!$C$1:$K$1,0))</f>
        <v>17961</v>
      </c>
    </row>
    <row r="1432" spans="1:6" x14ac:dyDescent="0.25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 s="146">
        <f>INDEX('CBECS_Table B5'!$C$6:$K$6,1,MATCH('County Climates'!E1432,'CBECS_Table B5'!$C$1:$K$1,0))</f>
        <v>17961</v>
      </c>
    </row>
    <row r="1433" spans="1:6" x14ac:dyDescent="0.25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 s="146">
        <f>INDEX('CBECS_Table B5'!$C$6:$K$6,1,MATCH('County Climates'!E1433,'CBECS_Table B5'!$C$1:$K$1,0))</f>
        <v>17961</v>
      </c>
    </row>
    <row r="1434" spans="1:6" x14ac:dyDescent="0.25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 s="146">
        <f>INDEX('CBECS_Table B5'!$C$6:$K$6,1,MATCH('County Climates'!E1434,'CBECS_Table B5'!$C$1:$K$1,0))</f>
        <v>17961</v>
      </c>
    </row>
    <row r="1435" spans="1:6" x14ac:dyDescent="0.25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 s="146">
        <f>INDEX('CBECS_Table B5'!$C$6:$K$6,1,MATCH('County Climates'!E1435,'CBECS_Table B5'!$C$1:$K$1,0))</f>
        <v>17961</v>
      </c>
    </row>
    <row r="1436" spans="1:6" x14ac:dyDescent="0.25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 s="146">
        <f>INDEX('CBECS_Table B5'!$C$6:$K$6,1,MATCH('County Climates'!E1436,'CBECS_Table B5'!$C$1:$K$1,0))</f>
        <v>17961</v>
      </c>
    </row>
    <row r="1437" spans="1:6" x14ac:dyDescent="0.25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 s="146">
        <f>INDEX('CBECS_Table B5'!$C$6:$K$6,1,MATCH('County Climates'!E1437,'CBECS_Table B5'!$C$1:$K$1,0))</f>
        <v>17961</v>
      </c>
    </row>
    <row r="1438" spans="1:6" x14ac:dyDescent="0.25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 s="146">
        <f>INDEX('CBECS_Table B5'!$C$6:$K$6,1,MATCH('County Climates'!E1438,'CBECS_Table B5'!$C$1:$K$1,0))</f>
        <v>17961</v>
      </c>
    </row>
    <row r="1439" spans="1:6" x14ac:dyDescent="0.25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 s="146">
        <f>INDEX('CBECS_Table B5'!$C$6:$K$6,1,MATCH('County Climates'!E1439,'CBECS_Table B5'!$C$1:$K$1,0))</f>
        <v>17961</v>
      </c>
    </row>
    <row r="1440" spans="1:6" x14ac:dyDescent="0.25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 s="146">
        <f>INDEX('CBECS_Table B5'!$C$6:$K$6,1,MATCH('County Climates'!E1440,'CBECS_Table B5'!$C$1:$K$1,0))</f>
        <v>17961</v>
      </c>
    </row>
    <row r="1441" spans="1:6" x14ac:dyDescent="0.25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 s="146">
        <f>INDEX('CBECS_Table B5'!$C$6:$K$6,1,MATCH('County Climates'!E1441,'CBECS_Table B5'!$C$1:$K$1,0))</f>
        <v>17961</v>
      </c>
    </row>
    <row r="1442" spans="1:6" x14ac:dyDescent="0.25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 s="146">
        <f>INDEX('CBECS_Table B5'!$C$6:$K$6,1,MATCH('County Climates'!E1442,'CBECS_Table B5'!$C$1:$K$1,0))</f>
        <v>17961</v>
      </c>
    </row>
    <row r="1443" spans="1:6" x14ac:dyDescent="0.25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 s="146">
        <f>INDEX('CBECS_Table B5'!$C$6:$K$6,1,MATCH('County Climates'!E1443,'CBECS_Table B5'!$C$1:$K$1,0))</f>
        <v>17961</v>
      </c>
    </row>
    <row r="1444" spans="1:6" x14ac:dyDescent="0.25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 s="146">
        <f>INDEX('CBECS_Table B5'!$C$6:$K$6,1,MATCH('County Climates'!E1444,'CBECS_Table B5'!$C$1:$K$1,0))</f>
        <v>17961</v>
      </c>
    </row>
    <row r="1445" spans="1:6" x14ac:dyDescent="0.25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 s="146">
        <f>INDEX('CBECS_Table B5'!$C$6:$K$6,1,MATCH('County Climates'!E1445,'CBECS_Table B5'!$C$1:$K$1,0))</f>
        <v>17961</v>
      </c>
    </row>
    <row r="1446" spans="1:6" x14ac:dyDescent="0.25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 s="146">
        <f>INDEX('CBECS_Table B5'!$C$6:$K$6,1,MATCH('County Climates'!E1446,'CBECS_Table B5'!$C$1:$K$1,0))</f>
        <v>17961</v>
      </c>
    </row>
    <row r="1447" spans="1:6" x14ac:dyDescent="0.25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 s="146">
        <f>INDEX('CBECS_Table B5'!$C$6:$K$6,1,MATCH('County Climates'!E1447,'CBECS_Table B5'!$C$1:$K$1,0))</f>
        <v>17961</v>
      </c>
    </row>
    <row r="1448" spans="1:6" x14ac:dyDescent="0.25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 s="146">
        <f>INDEX('CBECS_Table B5'!$C$6:$K$6,1,MATCH('County Climates'!E1448,'CBECS_Table B5'!$C$1:$K$1,0))</f>
        <v>17961</v>
      </c>
    </row>
    <row r="1449" spans="1:6" x14ac:dyDescent="0.25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 s="146">
        <f>INDEX('CBECS_Table B5'!$C$6:$K$6,1,MATCH('County Climates'!E1449,'CBECS_Table B5'!$C$1:$K$1,0))</f>
        <v>17961</v>
      </c>
    </row>
    <row r="1450" spans="1:6" x14ac:dyDescent="0.25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 s="146">
        <f>INDEX('CBECS_Table B5'!$C$6:$K$6,1,MATCH('County Climates'!E1450,'CBECS_Table B5'!$C$1:$K$1,0))</f>
        <v>17961</v>
      </c>
    </row>
    <row r="1451" spans="1:6" x14ac:dyDescent="0.25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 s="146">
        <f>INDEX('CBECS_Table B5'!$C$6:$K$6,1,MATCH('County Climates'!E1451,'CBECS_Table B5'!$C$1:$K$1,0))</f>
        <v>17961</v>
      </c>
    </row>
    <row r="1452" spans="1:6" x14ac:dyDescent="0.25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 s="146">
        <f>INDEX('CBECS_Table B5'!$C$6:$K$6,1,MATCH('County Climates'!E1452,'CBECS_Table B5'!$C$1:$K$1,0))</f>
        <v>17961</v>
      </c>
    </row>
    <row r="1453" spans="1:6" x14ac:dyDescent="0.25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 s="146">
        <f>INDEX('CBECS_Table B5'!$C$6:$K$6,1,MATCH('County Climates'!E1453,'CBECS_Table B5'!$C$1:$K$1,0))</f>
        <v>17961</v>
      </c>
    </row>
    <row r="1454" spans="1:6" x14ac:dyDescent="0.25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 s="146">
        <f>INDEX('CBECS_Table B5'!$C$6:$K$6,1,MATCH('County Climates'!E1454,'CBECS_Table B5'!$C$1:$K$1,0))</f>
        <v>17961</v>
      </c>
    </row>
    <row r="1455" spans="1:6" x14ac:dyDescent="0.25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 s="146">
        <f>INDEX('CBECS_Table B5'!$C$6:$K$6,1,MATCH('County Climates'!E1455,'CBECS_Table B5'!$C$1:$K$1,0))</f>
        <v>17961</v>
      </c>
    </row>
    <row r="1456" spans="1:6" x14ac:dyDescent="0.25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 s="146">
        <f>INDEX('CBECS_Table B5'!$C$6:$K$6,1,MATCH('County Climates'!E1456,'CBECS_Table B5'!$C$1:$K$1,0))</f>
        <v>17961</v>
      </c>
    </row>
    <row r="1457" spans="1:6" x14ac:dyDescent="0.25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 s="146">
        <f>INDEX('CBECS_Table B5'!$C$6:$K$6,1,MATCH('County Climates'!E1457,'CBECS_Table B5'!$C$1:$K$1,0))</f>
        <v>17961</v>
      </c>
    </row>
    <row r="1458" spans="1:6" x14ac:dyDescent="0.25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 s="146">
        <f>INDEX('CBECS_Table B5'!$C$6:$K$6,1,MATCH('County Climates'!E1458,'CBECS_Table B5'!$C$1:$K$1,0))</f>
        <v>17961</v>
      </c>
    </row>
    <row r="1459" spans="1:6" x14ac:dyDescent="0.25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 s="146">
        <f>INDEX('CBECS_Table B5'!$C$6:$K$6,1,MATCH('County Climates'!E1459,'CBECS_Table B5'!$C$1:$K$1,0))</f>
        <v>17961</v>
      </c>
    </row>
    <row r="1460" spans="1:6" x14ac:dyDescent="0.25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 s="146">
        <f>INDEX('CBECS_Table B5'!$C$6:$K$6,1,MATCH('County Climates'!E1460,'CBECS_Table B5'!$C$1:$K$1,0))</f>
        <v>17961</v>
      </c>
    </row>
    <row r="1461" spans="1:6" x14ac:dyDescent="0.25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 s="146">
        <f>INDEX('CBECS_Table B5'!$C$6:$K$6,1,MATCH('County Climates'!E1461,'CBECS_Table B5'!$C$1:$K$1,0))</f>
        <v>17961</v>
      </c>
    </row>
    <row r="1462" spans="1:6" x14ac:dyDescent="0.25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 s="146">
        <f>INDEX('CBECS_Table B5'!$C$6:$K$6,1,MATCH('County Climates'!E1462,'CBECS_Table B5'!$C$1:$K$1,0))</f>
        <v>17961</v>
      </c>
    </row>
    <row r="1463" spans="1:6" x14ac:dyDescent="0.25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 s="146">
        <f>INDEX('CBECS_Table B5'!$C$6:$K$6,1,MATCH('County Climates'!E1463,'CBECS_Table B5'!$C$1:$K$1,0))</f>
        <v>17961</v>
      </c>
    </row>
    <row r="1464" spans="1:6" x14ac:dyDescent="0.25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 s="146">
        <f>INDEX('CBECS_Table B5'!$C$6:$K$6,1,MATCH('County Climates'!E1464,'CBECS_Table B5'!$C$1:$K$1,0))</f>
        <v>17961</v>
      </c>
    </row>
    <row r="1465" spans="1:6" x14ac:dyDescent="0.25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 s="146">
        <f>INDEX('CBECS_Table B5'!$C$6:$K$6,1,MATCH('County Climates'!E1465,'CBECS_Table B5'!$C$1:$K$1,0))</f>
        <v>17961</v>
      </c>
    </row>
    <row r="1466" spans="1:6" x14ac:dyDescent="0.25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 s="146">
        <f>INDEX('CBECS_Table B5'!$C$6:$K$6,1,MATCH('County Climates'!E1466,'CBECS_Table B5'!$C$1:$K$1,0))</f>
        <v>17961</v>
      </c>
    </row>
    <row r="1467" spans="1:6" x14ac:dyDescent="0.25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 s="146">
        <f>INDEX('CBECS_Table B5'!$C$6:$K$6,1,MATCH('County Climates'!E1467,'CBECS_Table B5'!$C$1:$K$1,0))</f>
        <v>17961</v>
      </c>
    </row>
    <row r="1468" spans="1:6" x14ac:dyDescent="0.25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 s="146">
        <f>INDEX('CBECS_Table B5'!$C$6:$K$6,1,MATCH('County Climates'!E1468,'CBECS_Table B5'!$C$1:$K$1,0))</f>
        <v>17961</v>
      </c>
    </row>
    <row r="1469" spans="1:6" x14ac:dyDescent="0.25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 s="146">
        <f>INDEX('CBECS_Table B5'!$C$6:$K$6,1,MATCH('County Climates'!E1469,'CBECS_Table B5'!$C$1:$K$1,0))</f>
        <v>17961</v>
      </c>
    </row>
    <row r="1470" spans="1:6" x14ac:dyDescent="0.25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 s="146">
        <f>INDEX('CBECS_Table B5'!$C$6:$K$6,1,MATCH('County Climates'!E1470,'CBECS_Table B5'!$C$1:$K$1,0))</f>
        <v>17961</v>
      </c>
    </row>
    <row r="1471" spans="1:6" x14ac:dyDescent="0.25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 s="146">
        <f>INDEX('CBECS_Table B5'!$C$6:$K$6,1,MATCH('County Climates'!E1471,'CBECS_Table B5'!$C$1:$K$1,0))</f>
        <v>17961</v>
      </c>
    </row>
    <row r="1472" spans="1:6" x14ac:dyDescent="0.25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 s="146">
        <f>INDEX('CBECS_Table B5'!$C$6:$K$6,1,MATCH('County Climates'!E1472,'CBECS_Table B5'!$C$1:$K$1,0))</f>
        <v>17961</v>
      </c>
    </row>
    <row r="1473" spans="1:6" x14ac:dyDescent="0.25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 s="146">
        <f>INDEX('CBECS_Table B5'!$C$6:$K$6,1,MATCH('County Climates'!E1473,'CBECS_Table B5'!$C$1:$K$1,0))</f>
        <v>17961</v>
      </c>
    </row>
    <row r="1474" spans="1:6" x14ac:dyDescent="0.25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 s="146">
        <f>INDEX('CBECS_Table B5'!$C$6:$K$6,1,MATCH('County Climates'!E1474,'CBECS_Table B5'!$C$1:$K$1,0))</f>
        <v>17961</v>
      </c>
    </row>
    <row r="1475" spans="1:6" x14ac:dyDescent="0.25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 s="146">
        <f>INDEX('CBECS_Table B5'!$C$6:$K$6,1,MATCH('County Climates'!E1475,'CBECS_Table B5'!$C$1:$K$1,0))</f>
        <v>17961</v>
      </c>
    </row>
    <row r="1476" spans="1:6" x14ac:dyDescent="0.25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 s="146">
        <f>INDEX('CBECS_Table B5'!$C$6:$K$6,1,MATCH('County Climates'!E1476,'CBECS_Table B5'!$C$1:$K$1,0))</f>
        <v>17961</v>
      </c>
    </row>
    <row r="1477" spans="1:6" x14ac:dyDescent="0.25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 s="146">
        <f>INDEX('CBECS_Table B5'!$C$6:$K$6,1,MATCH('County Climates'!E1477,'CBECS_Table B5'!$C$1:$K$1,0))</f>
        <v>17961</v>
      </c>
    </row>
    <row r="1478" spans="1:6" x14ac:dyDescent="0.25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 s="146">
        <f>INDEX('CBECS_Table B5'!$C$6:$K$6,1,MATCH('County Climates'!E1478,'CBECS_Table B5'!$C$1:$K$1,0))</f>
        <v>17961</v>
      </c>
    </row>
    <row r="1479" spans="1:6" x14ac:dyDescent="0.25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 s="146">
        <f>INDEX('CBECS_Table B5'!$C$6:$K$6,1,MATCH('County Climates'!E1479,'CBECS_Table B5'!$C$1:$K$1,0))</f>
        <v>17961</v>
      </c>
    </row>
    <row r="1480" spans="1:6" x14ac:dyDescent="0.25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 s="146">
        <f>INDEX('CBECS_Table B5'!$C$6:$K$6,1,MATCH('County Climates'!E1480,'CBECS_Table B5'!$C$1:$K$1,0))</f>
        <v>17961</v>
      </c>
    </row>
    <row r="1481" spans="1:6" x14ac:dyDescent="0.25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 s="146">
        <f>INDEX('CBECS_Table B5'!$C$6:$K$6,1,MATCH('County Climates'!E1481,'CBECS_Table B5'!$C$1:$K$1,0))</f>
        <v>17961</v>
      </c>
    </row>
    <row r="1482" spans="1:6" x14ac:dyDescent="0.25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 s="146">
        <f>INDEX('CBECS_Table B5'!$C$6:$K$6,1,MATCH('County Climates'!E1482,'CBECS_Table B5'!$C$1:$K$1,0))</f>
        <v>17961</v>
      </c>
    </row>
    <row r="1483" spans="1:6" x14ac:dyDescent="0.25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 s="146">
        <f>INDEX('CBECS_Table B5'!$C$6:$K$6,1,MATCH('County Climates'!E1483,'CBECS_Table B5'!$C$1:$K$1,0))</f>
        <v>17961</v>
      </c>
    </row>
    <row r="1484" spans="1:6" x14ac:dyDescent="0.25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 s="146">
        <f>INDEX('CBECS_Table B5'!$C$6:$K$6,1,MATCH('County Climates'!E1484,'CBECS_Table B5'!$C$1:$K$1,0))</f>
        <v>17961</v>
      </c>
    </row>
    <row r="1485" spans="1:6" x14ac:dyDescent="0.25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 s="146">
        <f>INDEX('CBECS_Table B5'!$C$6:$K$6,1,MATCH('County Climates'!E1485,'CBECS_Table B5'!$C$1:$K$1,0))</f>
        <v>17961</v>
      </c>
    </row>
    <row r="1486" spans="1:6" x14ac:dyDescent="0.25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 s="146">
        <f>INDEX('CBECS_Table B5'!$C$6:$K$6,1,MATCH('County Climates'!E1486,'CBECS_Table B5'!$C$1:$K$1,0))</f>
        <v>17961</v>
      </c>
    </row>
    <row r="1487" spans="1:6" x14ac:dyDescent="0.25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 s="146">
        <f>INDEX('CBECS_Table B5'!$C$6:$K$6,1,MATCH('County Climates'!E1487,'CBECS_Table B5'!$C$1:$K$1,0))</f>
        <v>17961</v>
      </c>
    </row>
    <row r="1488" spans="1:6" x14ac:dyDescent="0.25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 s="146">
        <f>INDEX('CBECS_Table B5'!$C$6:$K$6,1,MATCH('County Climates'!E1488,'CBECS_Table B5'!$C$1:$K$1,0))</f>
        <v>17961</v>
      </c>
    </row>
    <row r="1489" spans="1:6" x14ac:dyDescent="0.25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 s="146">
        <f>INDEX('CBECS_Table B5'!$C$6:$K$6,1,MATCH('County Climates'!E1489,'CBECS_Table B5'!$C$1:$K$1,0))</f>
        <v>17961</v>
      </c>
    </row>
    <row r="1490" spans="1:6" x14ac:dyDescent="0.25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 s="146">
        <f>INDEX('CBECS_Table B5'!$C$6:$K$6,1,MATCH('County Climates'!E1490,'CBECS_Table B5'!$C$1:$K$1,0))</f>
        <v>17961</v>
      </c>
    </row>
    <row r="1491" spans="1:6" x14ac:dyDescent="0.25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 s="146">
        <f>INDEX('CBECS_Table B5'!$C$6:$K$6,1,MATCH('County Climates'!E1491,'CBECS_Table B5'!$C$1:$K$1,0))</f>
        <v>17961</v>
      </c>
    </row>
    <row r="1492" spans="1:6" x14ac:dyDescent="0.25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 s="146">
        <f>INDEX('CBECS_Table B5'!$C$6:$K$6,1,MATCH('County Climates'!E1492,'CBECS_Table B5'!$C$1:$K$1,0))</f>
        <v>17961</v>
      </c>
    </row>
    <row r="1493" spans="1:6" x14ac:dyDescent="0.25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 s="146">
        <f>INDEX('CBECS_Table B5'!$C$6:$K$6,1,MATCH('County Climates'!E1493,'CBECS_Table B5'!$C$1:$K$1,0))</f>
        <v>17961</v>
      </c>
    </row>
    <row r="1494" spans="1:6" x14ac:dyDescent="0.25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 s="146">
        <f>INDEX('CBECS_Table B5'!$C$6:$K$6,1,MATCH('County Climates'!E1494,'CBECS_Table B5'!$C$1:$K$1,0))</f>
        <v>17961</v>
      </c>
    </row>
    <row r="1495" spans="1:6" x14ac:dyDescent="0.25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 s="146">
        <f>INDEX('CBECS_Table B5'!$C$6:$K$6,1,MATCH('County Climates'!E1495,'CBECS_Table B5'!$C$1:$K$1,0))</f>
        <v>11956</v>
      </c>
    </row>
    <row r="1496" spans="1:6" x14ac:dyDescent="0.25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 s="146">
        <f>INDEX('CBECS_Table B5'!$C$6:$K$6,1,MATCH('County Climates'!E1496,'CBECS_Table B5'!$C$1:$K$1,0))</f>
        <v>11956</v>
      </c>
    </row>
    <row r="1497" spans="1:6" x14ac:dyDescent="0.25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 s="146">
        <f>INDEX('CBECS_Table B5'!$C$6:$K$6,1,MATCH('County Climates'!E1497,'CBECS_Table B5'!$C$1:$K$1,0))</f>
        <v>11956</v>
      </c>
    </row>
    <row r="1498" spans="1:6" x14ac:dyDescent="0.25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 s="146">
        <f>INDEX('CBECS_Table B5'!$C$6:$K$6,1,MATCH('County Climates'!E1498,'CBECS_Table B5'!$C$1:$K$1,0))</f>
        <v>11956</v>
      </c>
    </row>
    <row r="1499" spans="1:6" x14ac:dyDescent="0.25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 s="146">
        <f>INDEX('CBECS_Table B5'!$C$6:$K$6,1,MATCH('County Climates'!E1499,'CBECS_Table B5'!$C$1:$K$1,0))</f>
        <v>17961</v>
      </c>
    </row>
    <row r="1500" spans="1:6" x14ac:dyDescent="0.25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 s="146">
        <f>INDEX('CBECS_Table B5'!$C$6:$K$6,1,MATCH('County Climates'!E1500,'CBECS_Table B5'!$C$1:$K$1,0))</f>
        <v>17961</v>
      </c>
    </row>
    <row r="1501" spans="1:6" x14ac:dyDescent="0.25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 s="146">
        <f>INDEX('CBECS_Table B5'!$C$6:$K$6,1,MATCH('County Climates'!E1501,'CBECS_Table B5'!$C$1:$K$1,0))</f>
        <v>17961</v>
      </c>
    </row>
    <row r="1502" spans="1:6" x14ac:dyDescent="0.25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 s="146">
        <f>INDEX('CBECS_Table B5'!$C$6:$K$6,1,MATCH('County Climates'!E1502,'CBECS_Table B5'!$C$1:$K$1,0))</f>
        <v>17961</v>
      </c>
    </row>
    <row r="1503" spans="1:6" x14ac:dyDescent="0.25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 s="146">
        <f>INDEX('CBECS_Table B5'!$C$6:$K$6,1,MATCH('County Climates'!E1503,'CBECS_Table B5'!$C$1:$K$1,0))</f>
        <v>17961</v>
      </c>
    </row>
    <row r="1504" spans="1:6" x14ac:dyDescent="0.25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 s="146">
        <f>INDEX('CBECS_Table B5'!$C$6:$K$6,1,MATCH('County Climates'!E1504,'CBECS_Table B5'!$C$1:$K$1,0))</f>
        <v>17961</v>
      </c>
    </row>
    <row r="1505" spans="1:6" x14ac:dyDescent="0.25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 s="146">
        <f>INDEX('CBECS_Table B5'!$C$6:$K$6,1,MATCH('County Climates'!E1505,'CBECS_Table B5'!$C$1:$K$1,0))</f>
        <v>17961</v>
      </c>
    </row>
    <row r="1506" spans="1:6" x14ac:dyDescent="0.25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 s="146">
        <f>INDEX('CBECS_Table B5'!$C$6:$K$6,1,MATCH('County Climates'!E1506,'CBECS_Table B5'!$C$1:$K$1,0))</f>
        <v>17961</v>
      </c>
    </row>
    <row r="1507" spans="1:6" x14ac:dyDescent="0.25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 s="146">
        <f>INDEX('CBECS_Table B5'!$C$6:$K$6,1,MATCH('County Climates'!E1507,'CBECS_Table B5'!$C$1:$K$1,0))</f>
        <v>17961</v>
      </c>
    </row>
    <row r="1508" spans="1:6" x14ac:dyDescent="0.25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 s="146">
        <f>INDEX('CBECS_Table B5'!$C$6:$K$6,1,MATCH('County Climates'!E1508,'CBECS_Table B5'!$C$1:$K$1,0))</f>
        <v>17961</v>
      </c>
    </row>
    <row r="1509" spans="1:6" x14ac:dyDescent="0.25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 s="146">
        <f>INDEX('CBECS_Table B5'!$C$6:$K$6,1,MATCH('County Climates'!E1509,'CBECS_Table B5'!$C$1:$K$1,0))</f>
        <v>17961</v>
      </c>
    </row>
    <row r="1510" spans="1:6" x14ac:dyDescent="0.25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 s="146">
        <f>INDEX('CBECS_Table B5'!$C$6:$K$6,1,MATCH('County Climates'!E1510,'CBECS_Table B5'!$C$1:$K$1,0))</f>
        <v>17961</v>
      </c>
    </row>
    <row r="1511" spans="1:6" x14ac:dyDescent="0.25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 s="146">
        <f>INDEX('CBECS_Table B5'!$C$6:$K$6,1,MATCH('County Climates'!E1511,'CBECS_Table B5'!$C$1:$K$1,0))</f>
        <v>17961</v>
      </c>
    </row>
    <row r="1512" spans="1:6" x14ac:dyDescent="0.25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 s="146">
        <f>INDEX('CBECS_Table B5'!$C$6:$K$6,1,MATCH('County Climates'!E1512,'CBECS_Table B5'!$C$1:$K$1,0))</f>
        <v>17961</v>
      </c>
    </row>
    <row r="1513" spans="1:6" x14ac:dyDescent="0.25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 s="146">
        <f>INDEX('CBECS_Table B5'!$C$6:$K$6,1,MATCH('County Climates'!E1513,'CBECS_Table B5'!$C$1:$K$1,0))</f>
        <v>17961</v>
      </c>
    </row>
    <row r="1514" spans="1:6" x14ac:dyDescent="0.25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 s="146">
        <f>INDEX('CBECS_Table B5'!$C$6:$K$6,1,MATCH('County Climates'!E1514,'CBECS_Table B5'!$C$1:$K$1,0))</f>
        <v>17961</v>
      </c>
    </row>
    <row r="1515" spans="1:6" x14ac:dyDescent="0.25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 s="146">
        <f>INDEX('CBECS_Table B5'!$C$6:$K$6,1,MATCH('County Climates'!E1515,'CBECS_Table B5'!$C$1:$K$1,0))</f>
        <v>17961</v>
      </c>
    </row>
    <row r="1516" spans="1:6" x14ac:dyDescent="0.25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 s="146">
        <f>INDEX('CBECS_Table B5'!$C$6:$K$6,1,MATCH('County Climates'!E1516,'CBECS_Table B5'!$C$1:$K$1,0))</f>
        <v>17961</v>
      </c>
    </row>
    <row r="1517" spans="1:6" x14ac:dyDescent="0.25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 s="146">
        <f>INDEX('CBECS_Table B5'!$C$6:$K$6,1,MATCH('County Climates'!E1517,'CBECS_Table B5'!$C$1:$K$1,0))</f>
        <v>17961</v>
      </c>
    </row>
    <row r="1518" spans="1:6" x14ac:dyDescent="0.25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 s="146">
        <f>INDEX('CBECS_Table B5'!$C$6:$K$6,1,MATCH('County Climates'!E1518,'CBECS_Table B5'!$C$1:$K$1,0))</f>
        <v>17961</v>
      </c>
    </row>
    <row r="1519" spans="1:6" x14ac:dyDescent="0.25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 s="146">
        <f>INDEX('CBECS_Table B5'!$C$6:$K$6,1,MATCH('County Climates'!E1519,'CBECS_Table B5'!$C$1:$K$1,0))</f>
        <v>17961</v>
      </c>
    </row>
    <row r="1520" spans="1:6" x14ac:dyDescent="0.25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 s="146">
        <f>INDEX('CBECS_Table B5'!$C$6:$K$6,1,MATCH('County Climates'!E1520,'CBECS_Table B5'!$C$1:$K$1,0))</f>
        <v>17961</v>
      </c>
    </row>
    <row r="1521" spans="1:6" x14ac:dyDescent="0.25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 s="146">
        <f>INDEX('CBECS_Table B5'!$C$6:$K$6,1,MATCH('County Climates'!E1521,'CBECS_Table B5'!$C$1:$K$1,0))</f>
        <v>17961</v>
      </c>
    </row>
    <row r="1522" spans="1:6" x14ac:dyDescent="0.25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 s="146">
        <f>INDEX('CBECS_Table B5'!$C$6:$K$6,1,MATCH('County Climates'!E1522,'CBECS_Table B5'!$C$1:$K$1,0))</f>
        <v>17961</v>
      </c>
    </row>
    <row r="1523" spans="1:6" x14ac:dyDescent="0.25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 s="146">
        <f>INDEX('CBECS_Table B5'!$C$6:$K$6,1,MATCH('County Climates'!E1523,'CBECS_Table B5'!$C$1:$K$1,0))</f>
        <v>17961</v>
      </c>
    </row>
    <row r="1524" spans="1:6" x14ac:dyDescent="0.25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 s="146">
        <f>INDEX('CBECS_Table B5'!$C$6:$K$6,1,MATCH('County Climates'!E1524,'CBECS_Table B5'!$C$1:$K$1,0))</f>
        <v>17961</v>
      </c>
    </row>
    <row r="1525" spans="1:6" x14ac:dyDescent="0.25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 s="146">
        <f>INDEX('CBECS_Table B5'!$C$6:$K$6,1,MATCH('County Climates'!E1525,'CBECS_Table B5'!$C$1:$K$1,0))</f>
        <v>17961</v>
      </c>
    </row>
    <row r="1526" spans="1:6" x14ac:dyDescent="0.25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 s="146">
        <f>INDEX('CBECS_Table B5'!$C$6:$K$6,1,MATCH('County Climates'!E1526,'CBECS_Table B5'!$C$1:$K$1,0))</f>
        <v>17961</v>
      </c>
    </row>
    <row r="1527" spans="1:6" x14ac:dyDescent="0.25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 s="146">
        <f>INDEX('CBECS_Table B5'!$C$6:$K$6,1,MATCH('County Climates'!E1527,'CBECS_Table B5'!$C$1:$K$1,0))</f>
        <v>17961</v>
      </c>
    </row>
    <row r="1528" spans="1:6" x14ac:dyDescent="0.25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 s="146">
        <f>INDEX('CBECS_Table B5'!$C$6:$K$6,1,MATCH('County Climates'!E1528,'CBECS_Table B5'!$C$1:$K$1,0))</f>
        <v>17961</v>
      </c>
    </row>
    <row r="1529" spans="1:6" x14ac:dyDescent="0.25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 s="146">
        <f>INDEX('CBECS_Table B5'!$C$6:$K$6,1,MATCH('County Climates'!E1529,'CBECS_Table B5'!$C$1:$K$1,0))</f>
        <v>17961</v>
      </c>
    </row>
    <row r="1530" spans="1:6" x14ac:dyDescent="0.25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 s="146">
        <f>INDEX('CBECS_Table B5'!$C$6:$K$6,1,MATCH('County Climates'!E1530,'CBECS_Table B5'!$C$1:$K$1,0))</f>
        <v>17961</v>
      </c>
    </row>
    <row r="1531" spans="1:6" x14ac:dyDescent="0.25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 s="146">
        <f>INDEX('CBECS_Table B5'!$C$6:$K$6,1,MATCH('County Climates'!E1531,'CBECS_Table B5'!$C$1:$K$1,0))</f>
        <v>17961</v>
      </c>
    </row>
    <row r="1532" spans="1:6" x14ac:dyDescent="0.25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 s="146">
        <f>INDEX('CBECS_Table B5'!$C$6:$K$6,1,MATCH('County Climates'!E1532,'CBECS_Table B5'!$C$1:$K$1,0))</f>
        <v>17961</v>
      </c>
    </row>
    <row r="1533" spans="1:6" x14ac:dyDescent="0.25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 s="146">
        <f>INDEX('CBECS_Table B5'!$C$6:$K$6,1,MATCH('County Climates'!E1533,'CBECS_Table B5'!$C$1:$K$1,0))</f>
        <v>17961</v>
      </c>
    </row>
    <row r="1534" spans="1:6" x14ac:dyDescent="0.25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 s="146">
        <f>INDEX('CBECS_Table B5'!$C$6:$K$6,1,MATCH('County Climates'!E1534,'CBECS_Table B5'!$C$1:$K$1,0))</f>
        <v>17961</v>
      </c>
    </row>
    <row r="1535" spans="1:6" x14ac:dyDescent="0.25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 s="146">
        <f>INDEX('CBECS_Table B5'!$C$6:$K$6,1,MATCH('County Climates'!E1535,'CBECS_Table B5'!$C$1:$K$1,0))</f>
        <v>17961</v>
      </c>
    </row>
    <row r="1536" spans="1:6" x14ac:dyDescent="0.25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 s="146">
        <f>INDEX('CBECS_Table B5'!$C$6:$K$6,1,MATCH('County Climates'!E1536,'CBECS_Table B5'!$C$1:$K$1,0))</f>
        <v>17961</v>
      </c>
    </row>
    <row r="1537" spans="1:6" x14ac:dyDescent="0.25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 s="146">
        <f>INDEX('CBECS_Table B5'!$C$6:$K$6,1,MATCH('County Climates'!E1537,'CBECS_Table B5'!$C$1:$K$1,0))</f>
        <v>17961</v>
      </c>
    </row>
    <row r="1538" spans="1:6" x14ac:dyDescent="0.25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 s="146">
        <f>INDEX('CBECS_Table B5'!$C$6:$K$6,1,MATCH('County Climates'!E1538,'CBECS_Table B5'!$C$1:$K$1,0))</f>
        <v>17961</v>
      </c>
    </row>
    <row r="1539" spans="1:6" x14ac:dyDescent="0.25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 s="146">
        <f>INDEX('CBECS_Table B5'!$C$6:$K$6,1,MATCH('County Climates'!E1539,'CBECS_Table B5'!$C$1:$K$1,0))</f>
        <v>17961</v>
      </c>
    </row>
    <row r="1540" spans="1:6" x14ac:dyDescent="0.25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 s="146">
        <f>INDEX('CBECS_Table B5'!$C$6:$K$6,1,MATCH('County Climates'!E1540,'CBECS_Table B5'!$C$1:$K$1,0))</f>
        <v>17961</v>
      </c>
    </row>
    <row r="1541" spans="1:6" x14ac:dyDescent="0.25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 s="146">
        <f>INDEX('CBECS_Table B5'!$C$6:$K$6,1,MATCH('County Climates'!E1541,'CBECS_Table B5'!$C$1:$K$1,0))</f>
        <v>17961</v>
      </c>
    </row>
    <row r="1542" spans="1:6" x14ac:dyDescent="0.25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 s="146">
        <f>INDEX('CBECS_Table B5'!$C$6:$K$6,1,MATCH('County Climates'!E1542,'CBECS_Table B5'!$C$1:$K$1,0))</f>
        <v>17961</v>
      </c>
    </row>
    <row r="1543" spans="1:6" x14ac:dyDescent="0.25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 s="146">
        <f>INDEX('CBECS_Table B5'!$C$6:$K$6,1,MATCH('County Climates'!E1543,'CBECS_Table B5'!$C$1:$K$1,0))</f>
        <v>17961</v>
      </c>
    </row>
    <row r="1544" spans="1:6" x14ac:dyDescent="0.25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 s="146">
        <f>INDEX('CBECS_Table B5'!$C$6:$K$6,1,MATCH('County Climates'!E1544,'CBECS_Table B5'!$C$1:$K$1,0))</f>
        <v>17961</v>
      </c>
    </row>
    <row r="1545" spans="1:6" x14ac:dyDescent="0.25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 s="146">
        <f>INDEX('CBECS_Table B5'!$C$6:$K$6,1,MATCH('County Climates'!E1545,'CBECS_Table B5'!$C$1:$K$1,0))</f>
        <v>17961</v>
      </c>
    </row>
    <row r="1546" spans="1:6" x14ac:dyDescent="0.25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 s="146">
        <f>INDEX('CBECS_Table B5'!$C$6:$K$6,1,MATCH('County Climates'!E1546,'CBECS_Table B5'!$C$1:$K$1,0))</f>
        <v>17961</v>
      </c>
    </row>
    <row r="1547" spans="1:6" x14ac:dyDescent="0.25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 s="146">
        <f>INDEX('CBECS_Table B5'!$C$6:$K$6,1,MATCH('County Climates'!E1547,'CBECS_Table B5'!$C$1:$K$1,0))</f>
        <v>17961</v>
      </c>
    </row>
    <row r="1548" spans="1:6" x14ac:dyDescent="0.25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 s="146">
        <f>INDEX('CBECS_Table B5'!$C$6:$K$6,1,MATCH('County Climates'!E1548,'CBECS_Table B5'!$C$1:$K$1,0))</f>
        <v>17961</v>
      </c>
    </row>
    <row r="1549" spans="1:6" x14ac:dyDescent="0.25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 s="146">
        <f>INDEX('CBECS_Table B5'!$C$6:$K$6,1,MATCH('County Climates'!E1549,'CBECS_Table B5'!$C$1:$K$1,0))</f>
        <v>17961</v>
      </c>
    </row>
    <row r="1550" spans="1:6" x14ac:dyDescent="0.25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 s="146">
        <f>INDEX('CBECS_Table B5'!$C$6:$K$6,1,MATCH('County Climates'!E1550,'CBECS_Table B5'!$C$1:$K$1,0))</f>
        <v>17961</v>
      </c>
    </row>
    <row r="1551" spans="1:6" x14ac:dyDescent="0.25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 s="146">
        <f>INDEX('CBECS_Table B5'!$C$6:$K$6,1,MATCH('County Climates'!E1551,'CBECS_Table B5'!$C$1:$K$1,0))</f>
        <v>17961</v>
      </c>
    </row>
    <row r="1552" spans="1:6" x14ac:dyDescent="0.25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 s="146">
        <f>INDEX('CBECS_Table B5'!$C$6:$K$6,1,MATCH('County Climates'!E1552,'CBECS_Table B5'!$C$1:$K$1,0))</f>
        <v>17961</v>
      </c>
    </row>
    <row r="1553" spans="1:6" x14ac:dyDescent="0.25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 s="146">
        <f>INDEX('CBECS_Table B5'!$C$6:$K$6,1,MATCH('County Climates'!E1553,'CBECS_Table B5'!$C$1:$K$1,0))</f>
        <v>17961</v>
      </c>
    </row>
    <row r="1554" spans="1:6" x14ac:dyDescent="0.25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 s="146">
        <f>INDEX('CBECS_Table B5'!$C$6:$K$6,1,MATCH('County Climates'!E1554,'CBECS_Table B5'!$C$1:$K$1,0))</f>
        <v>17642</v>
      </c>
    </row>
    <row r="1555" spans="1:6" x14ac:dyDescent="0.25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 s="146">
        <f>INDEX('CBECS_Table B5'!$C$6:$K$6,1,MATCH('County Climates'!E1555,'CBECS_Table B5'!$C$1:$K$1,0))</f>
        <v>17642</v>
      </c>
    </row>
    <row r="1556" spans="1:6" x14ac:dyDescent="0.25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 s="146">
        <f>INDEX('CBECS_Table B5'!$C$6:$K$6,1,MATCH('County Climates'!E1556,'CBECS_Table B5'!$C$1:$K$1,0))</f>
        <v>17642</v>
      </c>
    </row>
    <row r="1557" spans="1:6" x14ac:dyDescent="0.25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 s="146">
        <f>INDEX('CBECS_Table B5'!$C$6:$K$6,1,MATCH('County Climates'!E1557,'CBECS_Table B5'!$C$1:$K$1,0))</f>
        <v>17642</v>
      </c>
    </row>
    <row r="1558" spans="1:6" x14ac:dyDescent="0.25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 s="146">
        <f>INDEX('CBECS_Table B5'!$C$6:$K$6,1,MATCH('County Climates'!E1558,'CBECS_Table B5'!$C$1:$K$1,0))</f>
        <v>17642</v>
      </c>
    </row>
    <row r="1559" spans="1:6" x14ac:dyDescent="0.25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 s="146">
        <f>INDEX('CBECS_Table B5'!$C$6:$K$6,1,MATCH('County Climates'!E1559,'CBECS_Table B5'!$C$1:$K$1,0))</f>
        <v>17642</v>
      </c>
    </row>
    <row r="1560" spans="1:6" x14ac:dyDescent="0.25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 s="146">
        <f>INDEX('CBECS_Table B5'!$C$6:$K$6,1,MATCH('County Climates'!E1560,'CBECS_Table B5'!$C$1:$K$1,0))</f>
        <v>17642</v>
      </c>
    </row>
    <row r="1561" spans="1:6" x14ac:dyDescent="0.25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 s="146">
        <f>INDEX('CBECS_Table B5'!$C$6:$K$6,1,MATCH('County Climates'!E1561,'CBECS_Table B5'!$C$1:$K$1,0))</f>
        <v>7761</v>
      </c>
    </row>
    <row r="1562" spans="1:6" x14ac:dyDescent="0.25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 s="146">
        <f>INDEX('CBECS_Table B5'!$C$6:$K$6,1,MATCH('County Climates'!E1562,'CBECS_Table B5'!$C$1:$K$1,0))</f>
        <v>7761</v>
      </c>
    </row>
    <row r="1563" spans="1:6" x14ac:dyDescent="0.25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 s="146">
        <f>INDEX('CBECS_Table B5'!$C$6:$K$6,1,MATCH('County Climates'!E1563,'CBECS_Table B5'!$C$1:$K$1,0))</f>
        <v>7761</v>
      </c>
    </row>
    <row r="1564" spans="1:6" x14ac:dyDescent="0.25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 s="146">
        <f>INDEX('CBECS_Table B5'!$C$6:$K$6,1,MATCH('County Climates'!E1564,'CBECS_Table B5'!$C$1:$K$1,0))</f>
        <v>7761</v>
      </c>
    </row>
    <row r="1565" spans="1:6" x14ac:dyDescent="0.25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 s="146">
        <f>INDEX('CBECS_Table B5'!$C$6:$K$6,1,MATCH('County Climates'!E1565,'CBECS_Table B5'!$C$1:$K$1,0))</f>
        <v>7761</v>
      </c>
    </row>
    <row r="1566" spans="1:6" x14ac:dyDescent="0.25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 s="146">
        <f>INDEX('CBECS_Table B5'!$C$6:$K$6,1,MATCH('County Climates'!E1566,'CBECS_Table B5'!$C$1:$K$1,0))</f>
        <v>7761</v>
      </c>
    </row>
    <row r="1567" spans="1:6" x14ac:dyDescent="0.25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 s="146">
        <f>INDEX('CBECS_Table B5'!$C$6:$K$6,1,MATCH('County Climates'!E1567,'CBECS_Table B5'!$C$1:$K$1,0))</f>
        <v>7761</v>
      </c>
    </row>
    <row r="1568" spans="1:6" x14ac:dyDescent="0.25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 s="146">
        <f>INDEX('CBECS_Table B5'!$C$6:$K$6,1,MATCH('County Climates'!E1568,'CBECS_Table B5'!$C$1:$K$1,0))</f>
        <v>7761</v>
      </c>
    </row>
    <row r="1569" spans="1:6" x14ac:dyDescent="0.25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 s="146">
        <f>INDEX('CBECS_Table B5'!$C$6:$K$6,1,MATCH('County Climates'!E1569,'CBECS_Table B5'!$C$1:$K$1,0))</f>
        <v>7761</v>
      </c>
    </row>
    <row r="1570" spans="1:6" x14ac:dyDescent="0.25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 s="146">
        <f>INDEX('CBECS_Table B5'!$C$6:$K$6,1,MATCH('County Climates'!E1570,'CBECS_Table B5'!$C$1:$K$1,0))</f>
        <v>7761</v>
      </c>
    </row>
    <row r="1571" spans="1:6" x14ac:dyDescent="0.25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 s="146">
        <f>INDEX('CBECS_Table B5'!$C$6:$K$6,1,MATCH('County Climates'!E1571,'CBECS_Table B5'!$C$1:$K$1,0))</f>
        <v>7761</v>
      </c>
    </row>
    <row r="1572" spans="1:6" x14ac:dyDescent="0.25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 s="146">
        <f>INDEX('CBECS_Table B5'!$C$6:$K$6,1,MATCH('County Climates'!E1572,'CBECS_Table B5'!$C$1:$K$1,0))</f>
        <v>7761</v>
      </c>
    </row>
    <row r="1573" spans="1:6" x14ac:dyDescent="0.25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 s="146">
        <f>INDEX('CBECS_Table B5'!$C$6:$K$6,1,MATCH('County Climates'!E1573,'CBECS_Table B5'!$C$1:$K$1,0))</f>
        <v>7761</v>
      </c>
    </row>
    <row r="1574" spans="1:6" x14ac:dyDescent="0.25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 s="146">
        <f>INDEX('CBECS_Table B5'!$C$6:$K$6,1,MATCH('County Climates'!E1574,'CBECS_Table B5'!$C$1:$K$1,0))</f>
        <v>7761</v>
      </c>
    </row>
    <row r="1575" spans="1:6" x14ac:dyDescent="0.25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 s="146">
        <f>INDEX('CBECS_Table B5'!$C$6:$K$6,1,MATCH('County Climates'!E1575,'CBECS_Table B5'!$C$1:$K$1,0))</f>
        <v>7761</v>
      </c>
    </row>
    <row r="1576" spans="1:6" x14ac:dyDescent="0.25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 s="146">
        <f>INDEX('CBECS_Table B5'!$C$6:$K$6,1,MATCH('County Climates'!E1576,'CBECS_Table B5'!$C$1:$K$1,0))</f>
        <v>7761</v>
      </c>
    </row>
    <row r="1577" spans="1:6" x14ac:dyDescent="0.25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 s="146">
        <f>INDEX('CBECS_Table B5'!$C$6:$K$6,1,MATCH('County Climates'!E1577,'CBECS_Table B5'!$C$1:$K$1,0))</f>
        <v>7761</v>
      </c>
    </row>
    <row r="1578" spans="1:6" x14ac:dyDescent="0.25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 s="146">
        <f>INDEX('CBECS_Table B5'!$C$6:$K$6,1,MATCH('County Climates'!E1578,'CBECS_Table B5'!$C$1:$K$1,0))</f>
        <v>7761</v>
      </c>
    </row>
    <row r="1579" spans="1:6" x14ac:dyDescent="0.25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 s="146">
        <f>INDEX('CBECS_Table B5'!$C$6:$K$6,1,MATCH('County Climates'!E1579,'CBECS_Table B5'!$C$1:$K$1,0))</f>
        <v>7761</v>
      </c>
    </row>
    <row r="1580" spans="1:6" x14ac:dyDescent="0.25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 s="146">
        <f>INDEX('CBECS_Table B5'!$C$6:$K$6,1,MATCH('County Climates'!E1580,'CBECS_Table B5'!$C$1:$K$1,0))</f>
        <v>7761</v>
      </c>
    </row>
    <row r="1581" spans="1:6" x14ac:dyDescent="0.25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 s="146">
        <f>INDEX('CBECS_Table B5'!$C$6:$K$6,1,MATCH('County Climates'!E1581,'CBECS_Table B5'!$C$1:$K$1,0))</f>
        <v>7761</v>
      </c>
    </row>
    <row r="1582" spans="1:6" x14ac:dyDescent="0.25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 s="146">
        <f>INDEX('CBECS_Table B5'!$C$6:$K$6,1,MATCH('County Climates'!E1582,'CBECS_Table B5'!$C$1:$K$1,0))</f>
        <v>7761</v>
      </c>
    </row>
    <row r="1583" spans="1:6" x14ac:dyDescent="0.25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 s="146">
        <f>INDEX('CBECS_Table B5'!$C$6:$K$6,1,MATCH('County Climates'!E1583,'CBECS_Table B5'!$C$1:$K$1,0))</f>
        <v>7761</v>
      </c>
    </row>
    <row r="1584" spans="1:6" x14ac:dyDescent="0.25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 s="146">
        <f>INDEX('CBECS_Table B5'!$C$6:$K$6,1,MATCH('County Climates'!E1584,'CBECS_Table B5'!$C$1:$K$1,0))</f>
        <v>5359</v>
      </c>
    </row>
    <row r="1585" spans="1:6" x14ac:dyDescent="0.25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 s="146">
        <f>INDEX('CBECS_Table B5'!$C$6:$K$6,1,MATCH('County Climates'!E1585,'CBECS_Table B5'!$C$1:$K$1,0))</f>
        <v>5359</v>
      </c>
    </row>
    <row r="1586" spans="1:6" x14ac:dyDescent="0.25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 s="146">
        <f>INDEX('CBECS_Table B5'!$C$6:$K$6,1,MATCH('County Climates'!E1586,'CBECS_Table B5'!$C$1:$K$1,0))</f>
        <v>11956</v>
      </c>
    </row>
    <row r="1587" spans="1:6" x14ac:dyDescent="0.25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 s="146">
        <f>INDEX('CBECS_Table B5'!$C$6:$K$6,1,MATCH('County Climates'!E1587,'CBECS_Table B5'!$C$1:$K$1,0))</f>
        <v>11956</v>
      </c>
    </row>
    <row r="1588" spans="1:6" x14ac:dyDescent="0.25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 s="146">
        <f>INDEX('CBECS_Table B5'!$C$6:$K$6,1,MATCH('County Climates'!E1588,'CBECS_Table B5'!$C$1:$K$1,0))</f>
        <v>11956</v>
      </c>
    </row>
    <row r="1589" spans="1:6" x14ac:dyDescent="0.25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 s="146">
        <f>INDEX('CBECS_Table B5'!$C$6:$K$6,1,MATCH('County Climates'!E1589,'CBECS_Table B5'!$C$1:$K$1,0))</f>
        <v>11956</v>
      </c>
    </row>
    <row r="1590" spans="1:6" x14ac:dyDescent="0.25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 s="146">
        <f>INDEX('CBECS_Table B5'!$C$6:$K$6,1,MATCH('County Climates'!E1590,'CBECS_Table B5'!$C$1:$K$1,0))</f>
        <v>11956</v>
      </c>
    </row>
    <row r="1591" spans="1:6" x14ac:dyDescent="0.25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 s="146">
        <f>INDEX('CBECS_Table B5'!$C$6:$K$6,1,MATCH('County Climates'!E1591,'CBECS_Table B5'!$C$1:$K$1,0))</f>
        <v>11956</v>
      </c>
    </row>
    <row r="1592" spans="1:6" x14ac:dyDescent="0.25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 s="146">
        <f>INDEX('CBECS_Table B5'!$C$6:$K$6,1,MATCH('County Climates'!E1592,'CBECS_Table B5'!$C$1:$K$1,0))</f>
        <v>11956</v>
      </c>
    </row>
    <row r="1593" spans="1:6" x14ac:dyDescent="0.25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 s="146">
        <f>INDEX('CBECS_Table B5'!$C$6:$K$6,1,MATCH('County Climates'!E1593,'CBECS_Table B5'!$C$1:$K$1,0))</f>
        <v>11956</v>
      </c>
    </row>
    <row r="1594" spans="1:6" x14ac:dyDescent="0.25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 s="146">
        <f>INDEX('CBECS_Table B5'!$C$6:$K$6,1,MATCH('County Climates'!E1594,'CBECS_Table B5'!$C$1:$K$1,0))</f>
        <v>11956</v>
      </c>
    </row>
    <row r="1595" spans="1:6" x14ac:dyDescent="0.25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 s="146">
        <f>INDEX('CBECS_Table B5'!$C$6:$K$6,1,MATCH('County Climates'!E1595,'CBECS_Table B5'!$C$1:$K$1,0))</f>
        <v>11956</v>
      </c>
    </row>
    <row r="1596" spans="1:6" x14ac:dyDescent="0.25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 s="146">
        <f>INDEX('CBECS_Table B5'!$C$6:$K$6,1,MATCH('County Climates'!E1596,'CBECS_Table B5'!$C$1:$K$1,0))</f>
        <v>11956</v>
      </c>
    </row>
    <row r="1597" spans="1:6" x14ac:dyDescent="0.25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 s="146">
        <f>INDEX('CBECS_Table B5'!$C$6:$K$6,1,MATCH('County Climates'!E1597,'CBECS_Table B5'!$C$1:$K$1,0))</f>
        <v>11956</v>
      </c>
    </row>
    <row r="1598" spans="1:6" x14ac:dyDescent="0.25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 s="146">
        <f>INDEX('CBECS_Table B5'!$C$6:$K$6,1,MATCH('County Climates'!E1598,'CBECS_Table B5'!$C$1:$K$1,0))</f>
        <v>11956</v>
      </c>
    </row>
    <row r="1599" spans="1:6" x14ac:dyDescent="0.25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 s="146">
        <f>INDEX('CBECS_Table B5'!$C$6:$K$6,1,MATCH('County Climates'!E1599,'CBECS_Table B5'!$C$1:$K$1,0))</f>
        <v>11956</v>
      </c>
    </row>
    <row r="1600" spans="1:6" x14ac:dyDescent="0.25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 s="146">
        <f>INDEX('CBECS_Table B5'!$C$6:$K$6,1,MATCH('County Climates'!E1600,'CBECS_Table B5'!$C$1:$K$1,0))</f>
        <v>11956</v>
      </c>
    </row>
    <row r="1601" spans="1:6" x14ac:dyDescent="0.25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 s="146">
        <f>INDEX('CBECS_Table B5'!$C$6:$K$6,1,MATCH('County Climates'!E1601,'CBECS_Table B5'!$C$1:$K$1,0))</f>
        <v>11956</v>
      </c>
    </row>
    <row r="1602" spans="1:6" x14ac:dyDescent="0.25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 s="146">
        <f>INDEX('CBECS_Table B5'!$C$6:$K$6,1,MATCH('County Climates'!E1602,'CBECS_Table B5'!$C$1:$K$1,0))</f>
        <v>11956</v>
      </c>
    </row>
    <row r="1603" spans="1:6" x14ac:dyDescent="0.25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 s="146">
        <f>INDEX('CBECS_Table B5'!$C$6:$K$6,1,MATCH('County Climates'!E1603,'CBECS_Table B5'!$C$1:$K$1,0))</f>
        <v>11956</v>
      </c>
    </row>
    <row r="1604" spans="1:6" x14ac:dyDescent="0.25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 s="146">
        <f>INDEX('CBECS_Table B5'!$C$6:$K$6,1,MATCH('County Climates'!E1604,'CBECS_Table B5'!$C$1:$K$1,0))</f>
        <v>11956</v>
      </c>
    </row>
    <row r="1605" spans="1:6" x14ac:dyDescent="0.25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 s="146">
        <f>INDEX('CBECS_Table B5'!$C$6:$K$6,1,MATCH('County Climates'!E1605,'CBECS_Table B5'!$C$1:$K$1,0))</f>
        <v>11956</v>
      </c>
    </row>
    <row r="1606" spans="1:6" x14ac:dyDescent="0.25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 s="146">
        <f>INDEX('CBECS_Table B5'!$C$6:$K$6,1,MATCH('County Climates'!E1606,'CBECS_Table B5'!$C$1:$K$1,0))</f>
        <v>11956</v>
      </c>
    </row>
    <row r="1607" spans="1:6" x14ac:dyDescent="0.25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 s="146">
        <f>INDEX('CBECS_Table B5'!$C$6:$K$6,1,MATCH('County Climates'!E1607,'CBECS_Table B5'!$C$1:$K$1,0))</f>
        <v>11956</v>
      </c>
    </row>
    <row r="1608" spans="1:6" x14ac:dyDescent="0.25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 s="146">
        <f>INDEX('CBECS_Table B5'!$C$6:$K$6,1,MATCH('County Climates'!E1608,'CBECS_Table B5'!$C$1:$K$1,0))</f>
        <v>11956</v>
      </c>
    </row>
    <row r="1609" spans="1:6" x14ac:dyDescent="0.25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 s="146">
        <f>INDEX('CBECS_Table B5'!$C$6:$K$6,1,MATCH('County Climates'!E1609,'CBECS_Table B5'!$C$1:$K$1,0))</f>
        <v>11956</v>
      </c>
    </row>
    <row r="1610" spans="1:6" x14ac:dyDescent="0.25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 s="146">
        <f>INDEX('CBECS_Table B5'!$C$6:$K$6,1,MATCH('County Climates'!E1610,'CBECS_Table B5'!$C$1:$K$1,0))</f>
        <v>11956</v>
      </c>
    </row>
    <row r="1611" spans="1:6" x14ac:dyDescent="0.25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 s="146">
        <f>INDEX('CBECS_Table B5'!$C$6:$K$6,1,MATCH('County Climates'!E1611,'CBECS_Table B5'!$C$1:$K$1,0))</f>
        <v>11956</v>
      </c>
    </row>
    <row r="1612" spans="1:6" x14ac:dyDescent="0.25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 s="146">
        <f>INDEX('CBECS_Table B5'!$C$6:$K$6,1,MATCH('County Climates'!E1612,'CBECS_Table B5'!$C$1:$K$1,0))</f>
        <v>7761</v>
      </c>
    </row>
    <row r="1613" spans="1:6" x14ac:dyDescent="0.25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 s="146">
        <f>INDEX('CBECS_Table B5'!$C$6:$K$6,1,MATCH('County Climates'!E1613,'CBECS_Table B5'!$C$1:$K$1,0))</f>
        <v>7761</v>
      </c>
    </row>
    <row r="1614" spans="1:6" x14ac:dyDescent="0.25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 s="146">
        <f>INDEX('CBECS_Table B5'!$C$6:$K$6,1,MATCH('County Climates'!E1614,'CBECS_Table B5'!$C$1:$K$1,0))</f>
        <v>7761</v>
      </c>
    </row>
    <row r="1615" spans="1:6" x14ac:dyDescent="0.25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 s="146">
        <f>INDEX('CBECS_Table B5'!$C$6:$K$6,1,MATCH('County Climates'!E1615,'CBECS_Table B5'!$C$1:$K$1,0))</f>
        <v>7761</v>
      </c>
    </row>
    <row r="1616" spans="1:6" x14ac:dyDescent="0.25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 s="146">
        <f>INDEX('CBECS_Table B5'!$C$6:$K$6,1,MATCH('County Climates'!E1616,'CBECS_Table B5'!$C$1:$K$1,0))</f>
        <v>7761</v>
      </c>
    </row>
    <row r="1617" spans="1:6" x14ac:dyDescent="0.25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 s="146">
        <f>INDEX('CBECS_Table B5'!$C$6:$K$6,1,MATCH('County Climates'!E1617,'CBECS_Table B5'!$C$1:$K$1,0))</f>
        <v>7761</v>
      </c>
    </row>
    <row r="1618" spans="1:6" x14ac:dyDescent="0.25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 s="146">
        <f>INDEX('CBECS_Table B5'!$C$6:$K$6,1,MATCH('County Climates'!E1618,'CBECS_Table B5'!$C$1:$K$1,0))</f>
        <v>7761</v>
      </c>
    </row>
    <row r="1619" spans="1:6" x14ac:dyDescent="0.25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 s="146">
        <f>INDEX('CBECS_Table B5'!$C$6:$K$6,1,MATCH('County Climates'!E1619,'CBECS_Table B5'!$C$1:$K$1,0))</f>
        <v>7761</v>
      </c>
    </row>
    <row r="1620" spans="1:6" x14ac:dyDescent="0.25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 s="146">
        <f>INDEX('CBECS_Table B5'!$C$6:$K$6,1,MATCH('County Climates'!E1620,'CBECS_Table B5'!$C$1:$K$1,0))</f>
        <v>7761</v>
      </c>
    </row>
    <row r="1621" spans="1:6" x14ac:dyDescent="0.25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 s="146">
        <f>INDEX('CBECS_Table B5'!$C$6:$K$6,1,MATCH('County Climates'!E1621,'CBECS_Table B5'!$C$1:$K$1,0))</f>
        <v>7761</v>
      </c>
    </row>
    <row r="1622" spans="1:6" x14ac:dyDescent="0.25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 s="146">
        <f>INDEX('CBECS_Table B5'!$C$6:$K$6,1,MATCH('County Climates'!E1622,'CBECS_Table B5'!$C$1:$K$1,0))</f>
        <v>7761</v>
      </c>
    </row>
    <row r="1623" spans="1:6" x14ac:dyDescent="0.25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 s="146">
        <f>INDEX('CBECS_Table B5'!$C$6:$K$6,1,MATCH('County Climates'!E1623,'CBECS_Table B5'!$C$1:$K$1,0))</f>
        <v>7761</v>
      </c>
    </row>
    <row r="1624" spans="1:6" x14ac:dyDescent="0.25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 s="146">
        <f>INDEX('CBECS_Table B5'!$C$6:$K$6,1,MATCH('County Climates'!E1624,'CBECS_Table B5'!$C$1:$K$1,0))</f>
        <v>7761</v>
      </c>
    </row>
    <row r="1625" spans="1:6" x14ac:dyDescent="0.25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 s="146">
        <f>INDEX('CBECS_Table B5'!$C$6:$K$6,1,MATCH('County Climates'!E1625,'CBECS_Table B5'!$C$1:$K$1,0))</f>
        <v>7761</v>
      </c>
    </row>
    <row r="1626" spans="1:6" x14ac:dyDescent="0.25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 s="146">
        <f>INDEX('CBECS_Table B5'!$C$6:$K$6,1,MATCH('County Climates'!E1626,'CBECS_Table B5'!$C$1:$K$1,0))</f>
        <v>7761</v>
      </c>
    </row>
    <row r="1627" spans="1:6" x14ac:dyDescent="0.25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 s="146">
        <f>INDEX('CBECS_Table B5'!$C$6:$K$6,1,MATCH('County Climates'!E1627,'CBECS_Table B5'!$C$1:$K$1,0))</f>
        <v>11558</v>
      </c>
    </row>
    <row r="1628" spans="1:6" x14ac:dyDescent="0.25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 s="146">
        <f>INDEX('CBECS_Table B5'!$C$6:$K$6,1,MATCH('County Climates'!E1628,'CBECS_Table B5'!$C$1:$K$1,0))</f>
        <v>11558</v>
      </c>
    </row>
    <row r="1629" spans="1:6" x14ac:dyDescent="0.25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 s="146">
        <f>INDEX('CBECS_Table B5'!$C$6:$K$6,1,MATCH('County Climates'!E1629,'CBECS_Table B5'!$C$1:$K$1,0))</f>
        <v>11558</v>
      </c>
    </row>
    <row r="1630" spans="1:6" x14ac:dyDescent="0.25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 s="146">
        <f>INDEX('CBECS_Table B5'!$C$6:$K$6,1,MATCH('County Climates'!E1630,'CBECS_Table B5'!$C$1:$K$1,0))</f>
        <v>11558</v>
      </c>
    </row>
    <row r="1631" spans="1:6" x14ac:dyDescent="0.25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 s="146">
        <f>INDEX('CBECS_Table B5'!$C$6:$K$6,1,MATCH('County Climates'!E1631,'CBECS_Table B5'!$C$1:$K$1,0))</f>
        <v>11558</v>
      </c>
    </row>
    <row r="1632" spans="1:6" x14ac:dyDescent="0.25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 s="146">
        <f>INDEX('CBECS_Table B5'!$C$6:$K$6,1,MATCH('County Climates'!E1632,'CBECS_Table B5'!$C$1:$K$1,0))</f>
        <v>11558</v>
      </c>
    </row>
    <row r="1633" spans="1:6" x14ac:dyDescent="0.25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 s="146">
        <f>INDEX('CBECS_Table B5'!$C$6:$K$6,1,MATCH('County Climates'!E1633,'CBECS_Table B5'!$C$1:$K$1,0))</f>
        <v>11558</v>
      </c>
    </row>
    <row r="1634" spans="1:6" x14ac:dyDescent="0.25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 s="146">
        <f>INDEX('CBECS_Table B5'!$C$6:$K$6,1,MATCH('County Climates'!E1634,'CBECS_Table B5'!$C$1:$K$1,0))</f>
        <v>11558</v>
      </c>
    </row>
    <row r="1635" spans="1:6" x14ac:dyDescent="0.25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 s="146">
        <f>INDEX('CBECS_Table B5'!$C$6:$K$6,1,MATCH('County Climates'!E1635,'CBECS_Table B5'!$C$1:$K$1,0))</f>
        <v>11558</v>
      </c>
    </row>
    <row r="1636" spans="1:6" x14ac:dyDescent="0.25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 s="146">
        <f>INDEX('CBECS_Table B5'!$C$6:$K$6,1,MATCH('County Climates'!E1636,'CBECS_Table B5'!$C$1:$K$1,0))</f>
        <v>11558</v>
      </c>
    </row>
    <row r="1637" spans="1:6" x14ac:dyDescent="0.25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 s="146">
        <f>INDEX('CBECS_Table B5'!$C$6:$K$6,1,MATCH('County Climates'!E1637,'CBECS_Table B5'!$C$1:$K$1,0))</f>
        <v>11558</v>
      </c>
    </row>
    <row r="1638" spans="1:6" x14ac:dyDescent="0.25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 s="146">
        <f>INDEX('CBECS_Table B5'!$C$6:$K$6,1,MATCH('County Climates'!E1638,'CBECS_Table B5'!$C$1:$K$1,0))</f>
        <v>11558</v>
      </c>
    </row>
    <row r="1639" spans="1:6" x14ac:dyDescent="0.25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 s="146">
        <f>INDEX('CBECS_Table B5'!$C$6:$K$6,1,MATCH('County Climates'!E1639,'CBECS_Table B5'!$C$1:$K$1,0))</f>
        <v>11558</v>
      </c>
    </row>
    <row r="1640" spans="1:6" x14ac:dyDescent="0.25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 s="146">
        <f>INDEX('CBECS_Table B5'!$C$6:$K$6,1,MATCH('County Climates'!E1640,'CBECS_Table B5'!$C$1:$K$1,0))</f>
        <v>11558</v>
      </c>
    </row>
    <row r="1641" spans="1:6" x14ac:dyDescent="0.25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 s="146">
        <f>INDEX('CBECS_Table B5'!$C$6:$K$6,1,MATCH('County Climates'!E1641,'CBECS_Table B5'!$C$1:$K$1,0))</f>
        <v>11558</v>
      </c>
    </row>
    <row r="1642" spans="1:6" x14ac:dyDescent="0.25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 s="146">
        <f>INDEX('CBECS_Table B5'!$C$6:$K$6,1,MATCH('County Climates'!E1642,'CBECS_Table B5'!$C$1:$K$1,0))</f>
        <v>11558</v>
      </c>
    </row>
    <row r="1643" spans="1:6" x14ac:dyDescent="0.25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 s="146">
        <f>INDEX('CBECS_Table B5'!$C$6:$K$6,1,MATCH('County Climates'!E1643,'CBECS_Table B5'!$C$1:$K$1,0))</f>
        <v>11558</v>
      </c>
    </row>
    <row r="1644" spans="1:6" x14ac:dyDescent="0.25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 s="146">
        <f>INDEX('CBECS_Table B5'!$C$6:$K$6,1,MATCH('County Climates'!E1644,'CBECS_Table B5'!$C$1:$K$1,0))</f>
        <v>11558</v>
      </c>
    </row>
    <row r="1645" spans="1:6" x14ac:dyDescent="0.25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 s="146">
        <f>INDEX('CBECS_Table B5'!$C$6:$K$6,1,MATCH('County Climates'!E1645,'CBECS_Table B5'!$C$1:$K$1,0))</f>
        <v>11558</v>
      </c>
    </row>
    <row r="1646" spans="1:6" x14ac:dyDescent="0.25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 s="146">
        <f>INDEX('CBECS_Table B5'!$C$6:$K$6,1,MATCH('County Climates'!E1646,'CBECS_Table B5'!$C$1:$K$1,0))</f>
        <v>11558</v>
      </c>
    </row>
    <row r="1647" spans="1:6" x14ac:dyDescent="0.25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 s="146">
        <f>INDEX('CBECS_Table B5'!$C$6:$K$6,1,MATCH('County Climates'!E1647,'CBECS_Table B5'!$C$1:$K$1,0))</f>
        <v>11956</v>
      </c>
    </row>
    <row r="1648" spans="1:6" x14ac:dyDescent="0.25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 s="146">
        <f>INDEX('CBECS_Table B5'!$C$6:$K$6,1,MATCH('County Climates'!E1648,'CBECS_Table B5'!$C$1:$K$1,0))</f>
        <v>11956</v>
      </c>
    </row>
    <row r="1649" spans="1:6" x14ac:dyDescent="0.25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 s="146">
        <f>INDEX('CBECS_Table B5'!$C$6:$K$6,1,MATCH('County Climates'!E1649,'CBECS_Table B5'!$C$1:$K$1,0))</f>
        <v>11956</v>
      </c>
    </row>
    <row r="1650" spans="1:6" x14ac:dyDescent="0.25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 s="146">
        <f>INDEX('CBECS_Table B5'!$C$6:$K$6,1,MATCH('County Climates'!E1650,'CBECS_Table B5'!$C$1:$K$1,0))</f>
        <v>11956</v>
      </c>
    </row>
    <row r="1651" spans="1:6" x14ac:dyDescent="0.25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 s="146">
        <f>INDEX('CBECS_Table B5'!$C$6:$K$6,1,MATCH('County Climates'!E1651,'CBECS_Table B5'!$C$1:$K$1,0))</f>
        <v>11956</v>
      </c>
    </row>
    <row r="1652" spans="1:6" x14ac:dyDescent="0.25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 s="146">
        <f>INDEX('CBECS_Table B5'!$C$6:$K$6,1,MATCH('County Climates'!E1652,'CBECS_Table B5'!$C$1:$K$1,0))</f>
        <v>11956</v>
      </c>
    </row>
    <row r="1653" spans="1:6" x14ac:dyDescent="0.25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 s="146">
        <f>INDEX('CBECS_Table B5'!$C$6:$K$6,1,MATCH('County Climates'!E1653,'CBECS_Table B5'!$C$1:$K$1,0))</f>
        <v>11956</v>
      </c>
    </row>
    <row r="1654" spans="1:6" x14ac:dyDescent="0.25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 s="146">
        <f>INDEX('CBECS_Table B5'!$C$6:$K$6,1,MATCH('County Climates'!E1654,'CBECS_Table B5'!$C$1:$K$1,0))</f>
        <v>11956</v>
      </c>
    </row>
    <row r="1655" spans="1:6" x14ac:dyDescent="0.25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 s="146">
        <f>INDEX('CBECS_Table B5'!$C$6:$K$6,1,MATCH('County Climates'!E1655,'CBECS_Table B5'!$C$1:$K$1,0))</f>
        <v>11956</v>
      </c>
    </row>
    <row r="1656" spans="1:6" x14ac:dyDescent="0.25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 s="146">
        <f>INDEX('CBECS_Table B5'!$C$6:$K$6,1,MATCH('County Climates'!E1656,'CBECS_Table B5'!$C$1:$K$1,0))</f>
        <v>11956</v>
      </c>
    </row>
    <row r="1657" spans="1:6" x14ac:dyDescent="0.25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 s="146">
        <f>INDEX('CBECS_Table B5'!$C$6:$K$6,1,MATCH('County Climates'!E1657,'CBECS_Table B5'!$C$1:$K$1,0))</f>
        <v>11956</v>
      </c>
    </row>
    <row r="1658" spans="1:6" x14ac:dyDescent="0.25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 s="146">
        <f>INDEX('CBECS_Table B5'!$C$6:$K$6,1,MATCH('County Climates'!E1658,'CBECS_Table B5'!$C$1:$K$1,0))</f>
        <v>11956</v>
      </c>
    </row>
    <row r="1659" spans="1:6" x14ac:dyDescent="0.25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 s="146">
        <f>INDEX('CBECS_Table B5'!$C$6:$K$6,1,MATCH('County Climates'!E1659,'CBECS_Table B5'!$C$1:$K$1,0))</f>
        <v>11956</v>
      </c>
    </row>
    <row r="1660" spans="1:6" x14ac:dyDescent="0.25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 s="146">
        <f>INDEX('CBECS_Table B5'!$C$6:$K$6,1,MATCH('County Climates'!E1660,'CBECS_Table B5'!$C$1:$K$1,0))</f>
        <v>11956</v>
      </c>
    </row>
    <row r="1661" spans="1:6" x14ac:dyDescent="0.25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 s="146">
        <f>INDEX('CBECS_Table B5'!$C$6:$K$6,1,MATCH('County Climates'!E1661,'CBECS_Table B5'!$C$1:$K$1,0))</f>
        <v>11956</v>
      </c>
    </row>
    <row r="1662" spans="1:6" x14ac:dyDescent="0.25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 s="146">
        <f>INDEX('CBECS_Table B5'!$C$6:$K$6,1,MATCH('County Climates'!E1662,'CBECS_Table B5'!$C$1:$K$1,0))</f>
        <v>11956</v>
      </c>
    </row>
    <row r="1663" spans="1:6" x14ac:dyDescent="0.25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 s="146">
        <f>INDEX('CBECS_Table B5'!$C$6:$K$6,1,MATCH('County Climates'!E1663,'CBECS_Table B5'!$C$1:$K$1,0))</f>
        <v>11956</v>
      </c>
    </row>
    <row r="1664" spans="1:6" x14ac:dyDescent="0.25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 s="146">
        <f>INDEX('CBECS_Table B5'!$C$6:$K$6,1,MATCH('County Climates'!E1664,'CBECS_Table B5'!$C$1:$K$1,0))</f>
        <v>11956</v>
      </c>
    </row>
    <row r="1665" spans="1:6" x14ac:dyDescent="0.25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 s="146">
        <f>INDEX('CBECS_Table B5'!$C$6:$K$6,1,MATCH('County Climates'!E1665,'CBECS_Table B5'!$C$1:$K$1,0))</f>
        <v>11956</v>
      </c>
    </row>
    <row r="1666" spans="1:6" x14ac:dyDescent="0.25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 s="146">
        <f>INDEX('CBECS_Table B5'!$C$6:$K$6,1,MATCH('County Climates'!E1666,'CBECS_Table B5'!$C$1:$K$1,0))</f>
        <v>11956</v>
      </c>
    </row>
    <row r="1667" spans="1:6" x14ac:dyDescent="0.25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 s="146">
        <f>INDEX('CBECS_Table B5'!$C$6:$K$6,1,MATCH('County Climates'!E1667,'CBECS_Table B5'!$C$1:$K$1,0))</f>
        <v>11956</v>
      </c>
    </row>
    <row r="1668" spans="1:6" x14ac:dyDescent="0.25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 s="146">
        <f>INDEX('CBECS_Table B5'!$C$6:$K$6,1,MATCH('County Climates'!E1668,'CBECS_Table B5'!$C$1:$K$1,0))</f>
        <v>11956</v>
      </c>
    </row>
    <row r="1669" spans="1:6" x14ac:dyDescent="0.25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 s="146">
        <f>INDEX('CBECS_Table B5'!$C$6:$K$6,1,MATCH('County Climates'!E1669,'CBECS_Table B5'!$C$1:$K$1,0))</f>
        <v>11956</v>
      </c>
    </row>
    <row r="1670" spans="1:6" x14ac:dyDescent="0.25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 s="146">
        <f>INDEX('CBECS_Table B5'!$C$6:$K$6,1,MATCH('County Climates'!E1670,'CBECS_Table B5'!$C$1:$K$1,0))</f>
        <v>11956</v>
      </c>
    </row>
    <row r="1671" spans="1:6" x14ac:dyDescent="0.25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 s="146">
        <f>INDEX('CBECS_Table B5'!$C$6:$K$6,1,MATCH('County Climates'!E1671,'CBECS_Table B5'!$C$1:$K$1,0))</f>
        <v>11956</v>
      </c>
    </row>
    <row r="1672" spans="1:6" x14ac:dyDescent="0.25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 s="146">
        <f>INDEX('CBECS_Table B5'!$C$6:$K$6,1,MATCH('County Climates'!E1672,'CBECS_Table B5'!$C$1:$K$1,0))</f>
        <v>11956</v>
      </c>
    </row>
    <row r="1673" spans="1:6" x14ac:dyDescent="0.25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 s="146">
        <f>INDEX('CBECS_Table B5'!$C$6:$K$6,1,MATCH('County Climates'!E1673,'CBECS_Table B5'!$C$1:$K$1,0))</f>
        <v>11956</v>
      </c>
    </row>
    <row r="1674" spans="1:6" x14ac:dyDescent="0.25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 s="146">
        <f>INDEX('CBECS_Table B5'!$C$6:$K$6,1,MATCH('County Climates'!E1674,'CBECS_Table B5'!$C$1:$K$1,0))</f>
        <v>11956</v>
      </c>
    </row>
    <row r="1675" spans="1:6" x14ac:dyDescent="0.25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 s="146">
        <f>INDEX('CBECS_Table B5'!$C$6:$K$6,1,MATCH('County Climates'!E1675,'CBECS_Table B5'!$C$1:$K$1,0))</f>
        <v>11956</v>
      </c>
    </row>
    <row r="1676" spans="1:6" x14ac:dyDescent="0.25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 s="146">
        <f>INDEX('CBECS_Table B5'!$C$6:$K$6,1,MATCH('County Climates'!E1676,'CBECS_Table B5'!$C$1:$K$1,0))</f>
        <v>11956</v>
      </c>
    </row>
    <row r="1677" spans="1:6" x14ac:dyDescent="0.25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 s="146">
        <f>INDEX('CBECS_Table B5'!$C$6:$K$6,1,MATCH('County Climates'!E1677,'CBECS_Table B5'!$C$1:$K$1,0))</f>
        <v>11956</v>
      </c>
    </row>
    <row r="1678" spans="1:6" x14ac:dyDescent="0.25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 s="146">
        <f>INDEX('CBECS_Table B5'!$C$6:$K$6,1,MATCH('County Climates'!E1678,'CBECS_Table B5'!$C$1:$K$1,0))</f>
        <v>11956</v>
      </c>
    </row>
    <row r="1679" spans="1:6" x14ac:dyDescent="0.25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 s="146">
        <f>INDEX('CBECS_Table B5'!$C$6:$K$6,1,MATCH('County Climates'!E1679,'CBECS_Table B5'!$C$1:$K$1,0))</f>
        <v>11956</v>
      </c>
    </row>
    <row r="1680" spans="1:6" x14ac:dyDescent="0.25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 s="146">
        <f>INDEX('CBECS_Table B5'!$C$6:$K$6,1,MATCH('County Climates'!E1680,'CBECS_Table B5'!$C$1:$K$1,0))</f>
        <v>11956</v>
      </c>
    </row>
    <row r="1681" spans="1:6" x14ac:dyDescent="0.25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 s="146">
        <f>INDEX('CBECS_Table B5'!$C$6:$K$6,1,MATCH('County Climates'!E1681,'CBECS_Table B5'!$C$1:$K$1,0))</f>
        <v>11956</v>
      </c>
    </row>
    <row r="1682" spans="1:6" x14ac:dyDescent="0.25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 s="146">
        <f>INDEX('CBECS_Table B5'!$C$6:$K$6,1,MATCH('County Climates'!E1682,'CBECS_Table B5'!$C$1:$K$1,0))</f>
        <v>11956</v>
      </c>
    </row>
    <row r="1683" spans="1:6" x14ac:dyDescent="0.25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 s="146">
        <f>INDEX('CBECS_Table B5'!$C$6:$K$6,1,MATCH('County Climates'!E1683,'CBECS_Table B5'!$C$1:$K$1,0))</f>
        <v>11956</v>
      </c>
    </row>
    <row r="1684" spans="1:6" x14ac:dyDescent="0.25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 s="146">
        <f>INDEX('CBECS_Table B5'!$C$6:$K$6,1,MATCH('County Climates'!E1684,'CBECS_Table B5'!$C$1:$K$1,0))</f>
        <v>11956</v>
      </c>
    </row>
    <row r="1685" spans="1:6" x14ac:dyDescent="0.25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 s="146">
        <f>INDEX('CBECS_Table B5'!$C$6:$K$6,1,MATCH('County Climates'!E1685,'CBECS_Table B5'!$C$1:$K$1,0))</f>
        <v>11956</v>
      </c>
    </row>
    <row r="1686" spans="1:6" x14ac:dyDescent="0.25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 s="146">
        <f>INDEX('CBECS_Table B5'!$C$6:$K$6,1,MATCH('County Climates'!E1686,'CBECS_Table B5'!$C$1:$K$1,0))</f>
        <v>11956</v>
      </c>
    </row>
    <row r="1687" spans="1:6" x14ac:dyDescent="0.25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 s="146">
        <f>INDEX('CBECS_Table B5'!$C$6:$K$6,1,MATCH('County Climates'!E1687,'CBECS_Table B5'!$C$1:$K$1,0))</f>
        <v>11956</v>
      </c>
    </row>
    <row r="1688" spans="1:6" x14ac:dyDescent="0.25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 s="146">
        <f>INDEX('CBECS_Table B5'!$C$6:$K$6,1,MATCH('County Climates'!E1688,'CBECS_Table B5'!$C$1:$K$1,0))</f>
        <v>11956</v>
      </c>
    </row>
    <row r="1689" spans="1:6" x14ac:dyDescent="0.25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 s="146">
        <f>INDEX('CBECS_Table B5'!$C$6:$K$6,1,MATCH('County Climates'!E1689,'CBECS_Table B5'!$C$1:$K$1,0))</f>
        <v>11956</v>
      </c>
    </row>
    <row r="1690" spans="1:6" x14ac:dyDescent="0.25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 s="146">
        <f>INDEX('CBECS_Table B5'!$C$6:$K$6,1,MATCH('County Climates'!E1690,'CBECS_Table B5'!$C$1:$K$1,0))</f>
        <v>11956</v>
      </c>
    </row>
    <row r="1691" spans="1:6" x14ac:dyDescent="0.25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 s="146">
        <f>INDEX('CBECS_Table B5'!$C$6:$K$6,1,MATCH('County Climates'!E1691,'CBECS_Table B5'!$C$1:$K$1,0))</f>
        <v>11956</v>
      </c>
    </row>
    <row r="1692" spans="1:6" x14ac:dyDescent="0.25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 s="146">
        <f>INDEX('CBECS_Table B5'!$C$6:$K$6,1,MATCH('County Climates'!E1692,'CBECS_Table B5'!$C$1:$K$1,0))</f>
        <v>11956</v>
      </c>
    </row>
    <row r="1693" spans="1:6" x14ac:dyDescent="0.25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 s="146">
        <f>INDEX('CBECS_Table B5'!$C$6:$K$6,1,MATCH('County Climates'!E1693,'CBECS_Table B5'!$C$1:$K$1,0))</f>
        <v>11956</v>
      </c>
    </row>
    <row r="1694" spans="1:6" x14ac:dyDescent="0.25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 s="146">
        <f>INDEX('CBECS_Table B5'!$C$6:$K$6,1,MATCH('County Climates'!E1694,'CBECS_Table B5'!$C$1:$K$1,0))</f>
        <v>11956</v>
      </c>
    </row>
    <row r="1695" spans="1:6" x14ac:dyDescent="0.25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 s="146">
        <f>INDEX('CBECS_Table B5'!$C$6:$K$6,1,MATCH('County Climates'!E1695,'CBECS_Table B5'!$C$1:$K$1,0))</f>
        <v>7761</v>
      </c>
    </row>
    <row r="1696" spans="1:6" x14ac:dyDescent="0.25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 s="146">
        <f>INDEX('CBECS_Table B5'!$C$6:$K$6,1,MATCH('County Climates'!E1696,'CBECS_Table B5'!$C$1:$K$1,0))</f>
        <v>7761</v>
      </c>
    </row>
    <row r="1697" spans="1:6" x14ac:dyDescent="0.25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 s="146">
        <f>INDEX('CBECS_Table B5'!$C$6:$K$6,1,MATCH('County Climates'!E1697,'CBECS_Table B5'!$C$1:$K$1,0))</f>
        <v>7761</v>
      </c>
    </row>
    <row r="1698" spans="1:6" x14ac:dyDescent="0.25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 s="146">
        <f>INDEX('CBECS_Table B5'!$C$6:$K$6,1,MATCH('County Climates'!E1698,'CBECS_Table B5'!$C$1:$K$1,0))</f>
        <v>7761</v>
      </c>
    </row>
    <row r="1699" spans="1:6" x14ac:dyDescent="0.25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 s="146">
        <f>INDEX('CBECS_Table B5'!$C$6:$K$6,1,MATCH('County Climates'!E1699,'CBECS_Table B5'!$C$1:$K$1,0))</f>
        <v>7761</v>
      </c>
    </row>
    <row r="1700" spans="1:6" x14ac:dyDescent="0.25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 s="146">
        <f>INDEX('CBECS_Table B5'!$C$6:$K$6,1,MATCH('County Climates'!E1700,'CBECS_Table B5'!$C$1:$K$1,0))</f>
        <v>7761</v>
      </c>
    </row>
    <row r="1701" spans="1:6" x14ac:dyDescent="0.25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 s="146">
        <f>INDEX('CBECS_Table B5'!$C$6:$K$6,1,MATCH('County Climates'!E1701,'CBECS_Table B5'!$C$1:$K$1,0))</f>
        <v>7761</v>
      </c>
    </row>
    <row r="1702" spans="1:6" x14ac:dyDescent="0.25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 s="146">
        <f>INDEX('CBECS_Table B5'!$C$6:$K$6,1,MATCH('County Climates'!E1702,'CBECS_Table B5'!$C$1:$K$1,0))</f>
        <v>7761</v>
      </c>
    </row>
    <row r="1703" spans="1:6" x14ac:dyDescent="0.25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 s="146">
        <f>INDEX('CBECS_Table B5'!$C$6:$K$6,1,MATCH('County Climates'!E1703,'CBECS_Table B5'!$C$1:$K$1,0))</f>
        <v>7761</v>
      </c>
    </row>
    <row r="1704" spans="1:6" x14ac:dyDescent="0.25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 s="146">
        <f>INDEX('CBECS_Table B5'!$C$6:$K$6,1,MATCH('County Climates'!E1704,'CBECS_Table B5'!$C$1:$K$1,0))</f>
        <v>7761</v>
      </c>
    </row>
    <row r="1705" spans="1:6" x14ac:dyDescent="0.25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 s="146">
        <f>INDEX('CBECS_Table B5'!$C$6:$K$6,1,MATCH('County Climates'!E1705,'CBECS_Table B5'!$C$1:$K$1,0))</f>
        <v>7761</v>
      </c>
    </row>
    <row r="1706" spans="1:6" x14ac:dyDescent="0.25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 s="146">
        <f>INDEX('CBECS_Table B5'!$C$6:$K$6,1,MATCH('County Climates'!E1706,'CBECS_Table B5'!$C$1:$K$1,0))</f>
        <v>7761</v>
      </c>
    </row>
    <row r="1707" spans="1:6" x14ac:dyDescent="0.25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 s="146">
        <f>INDEX('CBECS_Table B5'!$C$6:$K$6,1,MATCH('County Climates'!E1707,'CBECS_Table B5'!$C$1:$K$1,0))</f>
        <v>7761</v>
      </c>
    </row>
    <row r="1708" spans="1:6" x14ac:dyDescent="0.25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 s="146">
        <f>INDEX('CBECS_Table B5'!$C$6:$K$6,1,MATCH('County Climates'!E1708,'CBECS_Table B5'!$C$1:$K$1,0))</f>
        <v>7761</v>
      </c>
    </row>
    <row r="1709" spans="1:6" x14ac:dyDescent="0.25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 s="146">
        <f>INDEX('CBECS_Table B5'!$C$6:$K$6,1,MATCH('County Climates'!E1709,'CBECS_Table B5'!$C$1:$K$1,0))</f>
        <v>7761</v>
      </c>
    </row>
    <row r="1710" spans="1:6" x14ac:dyDescent="0.25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 s="146">
        <f>INDEX('CBECS_Table B5'!$C$6:$K$6,1,MATCH('County Climates'!E1710,'CBECS_Table B5'!$C$1:$K$1,0))</f>
        <v>7761</v>
      </c>
    </row>
    <row r="1711" spans="1:6" x14ac:dyDescent="0.25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 s="146">
        <f>INDEX('CBECS_Table B5'!$C$6:$K$6,1,MATCH('County Climates'!E1711,'CBECS_Table B5'!$C$1:$K$1,0))</f>
        <v>7761</v>
      </c>
    </row>
    <row r="1712" spans="1:6" x14ac:dyDescent="0.25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 s="146">
        <f>INDEX('CBECS_Table B5'!$C$6:$K$6,1,MATCH('County Climates'!E1712,'CBECS_Table B5'!$C$1:$K$1,0))</f>
        <v>17961</v>
      </c>
    </row>
    <row r="1713" spans="1:6" x14ac:dyDescent="0.25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 s="146">
        <f>INDEX('CBECS_Table B5'!$C$6:$K$6,1,MATCH('County Climates'!E1713,'CBECS_Table B5'!$C$1:$K$1,0))</f>
        <v>17961</v>
      </c>
    </row>
    <row r="1714" spans="1:6" x14ac:dyDescent="0.25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 s="146">
        <f>INDEX('CBECS_Table B5'!$C$6:$K$6,1,MATCH('County Climates'!E1714,'CBECS_Table B5'!$C$1:$K$1,0))</f>
        <v>17961</v>
      </c>
    </row>
    <row r="1715" spans="1:6" x14ac:dyDescent="0.25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 s="146">
        <f>INDEX('CBECS_Table B5'!$C$6:$K$6,1,MATCH('County Climates'!E1715,'CBECS_Table B5'!$C$1:$K$1,0))</f>
        <v>17961</v>
      </c>
    </row>
    <row r="1716" spans="1:6" x14ac:dyDescent="0.25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 s="146">
        <f>INDEX('CBECS_Table B5'!$C$6:$K$6,1,MATCH('County Climates'!E1716,'CBECS_Table B5'!$C$1:$K$1,0))</f>
        <v>17961</v>
      </c>
    </row>
    <row r="1717" spans="1:6" x14ac:dyDescent="0.25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 s="146">
        <f>INDEX('CBECS_Table B5'!$C$6:$K$6,1,MATCH('County Climates'!E1717,'CBECS_Table B5'!$C$1:$K$1,0))</f>
        <v>17961</v>
      </c>
    </row>
    <row r="1718" spans="1:6" x14ac:dyDescent="0.25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 s="146">
        <f>INDEX('CBECS_Table B5'!$C$6:$K$6,1,MATCH('County Climates'!E1718,'CBECS_Table B5'!$C$1:$K$1,0))</f>
        <v>17961</v>
      </c>
    </row>
    <row r="1719" spans="1:6" x14ac:dyDescent="0.25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 s="146">
        <f>INDEX('CBECS_Table B5'!$C$6:$K$6,1,MATCH('County Climates'!E1719,'CBECS_Table B5'!$C$1:$K$1,0))</f>
        <v>17961</v>
      </c>
    </row>
    <row r="1720" spans="1:6" x14ac:dyDescent="0.25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 s="146">
        <f>INDEX('CBECS_Table B5'!$C$6:$K$6,1,MATCH('County Climates'!E1720,'CBECS_Table B5'!$C$1:$K$1,0))</f>
        <v>17961</v>
      </c>
    </row>
    <row r="1721" spans="1:6" x14ac:dyDescent="0.25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 s="146">
        <f>INDEX('CBECS_Table B5'!$C$6:$K$6,1,MATCH('County Climates'!E1721,'CBECS_Table B5'!$C$1:$K$1,0))</f>
        <v>17961</v>
      </c>
    </row>
    <row r="1722" spans="1:6" x14ac:dyDescent="0.25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 s="146">
        <f>INDEX('CBECS_Table B5'!$C$6:$K$6,1,MATCH('County Climates'!E1722,'CBECS_Table B5'!$C$1:$K$1,0))</f>
        <v>17961</v>
      </c>
    </row>
    <row r="1723" spans="1:6" x14ac:dyDescent="0.25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 s="146">
        <f>INDEX('CBECS_Table B5'!$C$6:$K$6,1,MATCH('County Climates'!E1723,'CBECS_Table B5'!$C$1:$K$1,0))</f>
        <v>17961</v>
      </c>
    </row>
    <row r="1724" spans="1:6" x14ac:dyDescent="0.25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 s="146">
        <f>INDEX('CBECS_Table B5'!$C$6:$K$6,1,MATCH('County Climates'!E1724,'CBECS_Table B5'!$C$1:$K$1,0))</f>
        <v>17961</v>
      </c>
    </row>
    <row r="1725" spans="1:6" x14ac:dyDescent="0.25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 s="146">
        <f>INDEX('CBECS_Table B5'!$C$6:$K$6,1,MATCH('County Climates'!E1725,'CBECS_Table B5'!$C$1:$K$1,0))</f>
        <v>17961</v>
      </c>
    </row>
    <row r="1726" spans="1:6" x14ac:dyDescent="0.25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 s="146">
        <f>INDEX('CBECS_Table B5'!$C$6:$K$6,1,MATCH('County Climates'!E1726,'CBECS_Table B5'!$C$1:$K$1,0))</f>
        <v>17961</v>
      </c>
    </row>
    <row r="1727" spans="1:6" x14ac:dyDescent="0.25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 s="146">
        <f>INDEX('CBECS_Table B5'!$C$6:$K$6,1,MATCH('County Climates'!E1727,'CBECS_Table B5'!$C$1:$K$1,0))</f>
        <v>17961</v>
      </c>
    </row>
    <row r="1728" spans="1:6" x14ac:dyDescent="0.25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 s="146">
        <f>INDEX('CBECS_Table B5'!$C$6:$K$6,1,MATCH('County Climates'!E1728,'CBECS_Table B5'!$C$1:$K$1,0))</f>
        <v>17961</v>
      </c>
    </row>
    <row r="1729" spans="1:6" x14ac:dyDescent="0.25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 s="146">
        <f>INDEX('CBECS_Table B5'!$C$6:$K$6,1,MATCH('County Climates'!E1729,'CBECS_Table B5'!$C$1:$K$1,0))</f>
        <v>17961</v>
      </c>
    </row>
    <row r="1730" spans="1:6" x14ac:dyDescent="0.25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 s="146">
        <f>INDEX('CBECS_Table B5'!$C$6:$K$6,1,MATCH('County Climates'!E1730,'CBECS_Table B5'!$C$1:$K$1,0))</f>
        <v>17961</v>
      </c>
    </row>
    <row r="1731" spans="1:6" x14ac:dyDescent="0.25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 s="146">
        <f>INDEX('CBECS_Table B5'!$C$6:$K$6,1,MATCH('County Climates'!E1731,'CBECS_Table B5'!$C$1:$K$1,0))</f>
        <v>17961</v>
      </c>
    </row>
    <row r="1732" spans="1:6" x14ac:dyDescent="0.25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 s="146">
        <f>INDEX('CBECS_Table B5'!$C$6:$K$6,1,MATCH('County Climates'!E1732,'CBECS_Table B5'!$C$1:$K$1,0))</f>
        <v>17961</v>
      </c>
    </row>
    <row r="1733" spans="1:6" x14ac:dyDescent="0.25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 s="146">
        <f>INDEX('CBECS_Table B5'!$C$6:$K$6,1,MATCH('County Climates'!E1733,'CBECS_Table B5'!$C$1:$K$1,0))</f>
        <v>17961</v>
      </c>
    </row>
    <row r="1734" spans="1:6" x14ac:dyDescent="0.25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 s="146">
        <f>INDEX('CBECS_Table B5'!$C$6:$K$6,1,MATCH('County Climates'!E1734,'CBECS_Table B5'!$C$1:$K$1,0))</f>
        <v>17961</v>
      </c>
    </row>
    <row r="1735" spans="1:6" x14ac:dyDescent="0.25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 s="146">
        <f>INDEX('CBECS_Table B5'!$C$6:$K$6,1,MATCH('County Climates'!E1735,'CBECS_Table B5'!$C$1:$K$1,0))</f>
        <v>17961</v>
      </c>
    </row>
    <row r="1736" spans="1:6" x14ac:dyDescent="0.25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 s="146">
        <f>INDEX('CBECS_Table B5'!$C$6:$K$6,1,MATCH('County Climates'!E1736,'CBECS_Table B5'!$C$1:$K$1,0))</f>
        <v>17961</v>
      </c>
    </row>
    <row r="1737" spans="1:6" x14ac:dyDescent="0.25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 s="146">
        <f>INDEX('CBECS_Table B5'!$C$6:$K$6,1,MATCH('County Climates'!E1737,'CBECS_Table B5'!$C$1:$K$1,0))</f>
        <v>17961</v>
      </c>
    </row>
    <row r="1738" spans="1:6" x14ac:dyDescent="0.25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 s="146">
        <f>INDEX('CBECS_Table B5'!$C$6:$K$6,1,MATCH('County Climates'!E1738,'CBECS_Table B5'!$C$1:$K$1,0))</f>
        <v>17961</v>
      </c>
    </row>
    <row r="1739" spans="1:6" x14ac:dyDescent="0.25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 s="146">
        <f>INDEX('CBECS_Table B5'!$C$6:$K$6,1,MATCH('County Climates'!E1739,'CBECS_Table B5'!$C$1:$K$1,0))</f>
        <v>17961</v>
      </c>
    </row>
    <row r="1740" spans="1:6" x14ac:dyDescent="0.25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 s="146">
        <f>INDEX('CBECS_Table B5'!$C$6:$K$6,1,MATCH('County Climates'!E1740,'CBECS_Table B5'!$C$1:$K$1,0))</f>
        <v>17961</v>
      </c>
    </row>
    <row r="1741" spans="1:6" x14ac:dyDescent="0.25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 s="146">
        <f>INDEX('CBECS_Table B5'!$C$6:$K$6,1,MATCH('County Climates'!E1741,'CBECS_Table B5'!$C$1:$K$1,0))</f>
        <v>17961</v>
      </c>
    </row>
    <row r="1742" spans="1:6" x14ac:dyDescent="0.25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 s="146">
        <f>INDEX('CBECS_Table B5'!$C$6:$K$6,1,MATCH('County Climates'!E1742,'CBECS_Table B5'!$C$1:$K$1,0))</f>
        <v>17961</v>
      </c>
    </row>
    <row r="1743" spans="1:6" x14ac:dyDescent="0.25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 s="146">
        <f>INDEX('CBECS_Table B5'!$C$6:$K$6,1,MATCH('County Climates'!E1743,'CBECS_Table B5'!$C$1:$K$1,0))</f>
        <v>17961</v>
      </c>
    </row>
    <row r="1744" spans="1:6" x14ac:dyDescent="0.25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 s="146">
        <f>INDEX('CBECS_Table B5'!$C$6:$K$6,1,MATCH('County Climates'!E1744,'CBECS_Table B5'!$C$1:$K$1,0))</f>
        <v>17961</v>
      </c>
    </row>
    <row r="1745" spans="1:6" x14ac:dyDescent="0.25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 s="146">
        <f>INDEX('CBECS_Table B5'!$C$6:$K$6,1,MATCH('County Climates'!E1745,'CBECS_Table B5'!$C$1:$K$1,0))</f>
        <v>17961</v>
      </c>
    </row>
    <row r="1746" spans="1:6" x14ac:dyDescent="0.25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 s="146">
        <f>INDEX('CBECS_Table B5'!$C$6:$K$6,1,MATCH('County Climates'!E1746,'CBECS_Table B5'!$C$1:$K$1,0))</f>
        <v>17961</v>
      </c>
    </row>
    <row r="1747" spans="1:6" x14ac:dyDescent="0.25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 s="146">
        <f>INDEX('CBECS_Table B5'!$C$6:$K$6,1,MATCH('County Climates'!E1747,'CBECS_Table B5'!$C$1:$K$1,0))</f>
        <v>17961</v>
      </c>
    </row>
    <row r="1748" spans="1:6" x14ac:dyDescent="0.25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 s="146">
        <f>INDEX('CBECS_Table B5'!$C$6:$K$6,1,MATCH('County Climates'!E1748,'CBECS_Table B5'!$C$1:$K$1,0))</f>
        <v>17961</v>
      </c>
    </row>
    <row r="1749" spans="1:6" x14ac:dyDescent="0.25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 s="146">
        <f>INDEX('CBECS_Table B5'!$C$6:$K$6,1,MATCH('County Climates'!E1749,'CBECS_Table B5'!$C$1:$K$1,0))</f>
        <v>17961</v>
      </c>
    </row>
    <row r="1750" spans="1:6" x14ac:dyDescent="0.25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 s="146">
        <f>INDEX('CBECS_Table B5'!$C$6:$K$6,1,MATCH('County Climates'!E1750,'CBECS_Table B5'!$C$1:$K$1,0))</f>
        <v>17961</v>
      </c>
    </row>
    <row r="1751" spans="1:6" x14ac:dyDescent="0.25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 s="146">
        <f>INDEX('CBECS_Table B5'!$C$6:$K$6,1,MATCH('County Climates'!E1751,'CBECS_Table B5'!$C$1:$K$1,0))</f>
        <v>17961</v>
      </c>
    </row>
    <row r="1752" spans="1:6" x14ac:dyDescent="0.25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 s="146">
        <f>INDEX('CBECS_Table B5'!$C$6:$K$6,1,MATCH('County Climates'!E1752,'CBECS_Table B5'!$C$1:$K$1,0))</f>
        <v>17961</v>
      </c>
    </row>
    <row r="1753" spans="1:6" x14ac:dyDescent="0.25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 s="146">
        <f>INDEX('CBECS_Table B5'!$C$6:$K$6,1,MATCH('County Climates'!E1753,'CBECS_Table B5'!$C$1:$K$1,0))</f>
        <v>17961</v>
      </c>
    </row>
    <row r="1754" spans="1:6" x14ac:dyDescent="0.25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 s="146">
        <f>INDEX('CBECS_Table B5'!$C$6:$K$6,1,MATCH('County Climates'!E1754,'CBECS_Table B5'!$C$1:$K$1,0))</f>
        <v>17961</v>
      </c>
    </row>
    <row r="1755" spans="1:6" x14ac:dyDescent="0.25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 s="146">
        <f>INDEX('CBECS_Table B5'!$C$6:$K$6,1,MATCH('County Climates'!E1755,'CBECS_Table B5'!$C$1:$K$1,0))</f>
        <v>17961</v>
      </c>
    </row>
    <row r="1756" spans="1:6" x14ac:dyDescent="0.25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 s="146">
        <f>INDEX('CBECS_Table B5'!$C$6:$K$6,1,MATCH('County Climates'!E1756,'CBECS_Table B5'!$C$1:$K$1,0))</f>
        <v>17961</v>
      </c>
    </row>
    <row r="1757" spans="1:6" x14ac:dyDescent="0.25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 s="146">
        <f>INDEX('CBECS_Table B5'!$C$6:$K$6,1,MATCH('County Climates'!E1757,'CBECS_Table B5'!$C$1:$K$1,0))</f>
        <v>17961</v>
      </c>
    </row>
    <row r="1758" spans="1:6" x14ac:dyDescent="0.25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 s="146">
        <f>INDEX('CBECS_Table B5'!$C$6:$K$6,1,MATCH('County Climates'!E1758,'CBECS_Table B5'!$C$1:$K$1,0))</f>
        <v>17961</v>
      </c>
    </row>
    <row r="1759" spans="1:6" x14ac:dyDescent="0.25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 s="146">
        <f>INDEX('CBECS_Table B5'!$C$6:$K$6,1,MATCH('County Climates'!E1759,'CBECS_Table B5'!$C$1:$K$1,0))</f>
        <v>17961</v>
      </c>
    </row>
    <row r="1760" spans="1:6" x14ac:dyDescent="0.25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 s="146">
        <f>INDEX('CBECS_Table B5'!$C$6:$K$6,1,MATCH('County Climates'!E1760,'CBECS_Table B5'!$C$1:$K$1,0))</f>
        <v>17961</v>
      </c>
    </row>
    <row r="1761" spans="1:6" x14ac:dyDescent="0.25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 s="146">
        <f>INDEX('CBECS_Table B5'!$C$6:$K$6,1,MATCH('County Climates'!E1761,'CBECS_Table B5'!$C$1:$K$1,0))</f>
        <v>17961</v>
      </c>
    </row>
    <row r="1762" spans="1:6" x14ac:dyDescent="0.25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 s="146">
        <f>INDEX('CBECS_Table B5'!$C$6:$K$6,1,MATCH('County Climates'!E1762,'CBECS_Table B5'!$C$1:$K$1,0))</f>
        <v>17961</v>
      </c>
    </row>
    <row r="1763" spans="1:6" x14ac:dyDescent="0.25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 s="146">
        <f>INDEX('CBECS_Table B5'!$C$6:$K$6,1,MATCH('County Climates'!E1763,'CBECS_Table B5'!$C$1:$K$1,0))</f>
        <v>17961</v>
      </c>
    </row>
    <row r="1764" spans="1:6" x14ac:dyDescent="0.25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 s="146">
        <f>INDEX('CBECS_Table B5'!$C$6:$K$6,1,MATCH('County Climates'!E1764,'CBECS_Table B5'!$C$1:$K$1,0))</f>
        <v>17961</v>
      </c>
    </row>
    <row r="1765" spans="1:6" x14ac:dyDescent="0.25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 s="146">
        <f>INDEX('CBECS_Table B5'!$C$6:$K$6,1,MATCH('County Climates'!E1765,'CBECS_Table B5'!$C$1:$K$1,0))</f>
        <v>17961</v>
      </c>
    </row>
    <row r="1766" spans="1:6" x14ac:dyDescent="0.25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 s="146">
        <f>INDEX('CBECS_Table B5'!$C$6:$K$6,1,MATCH('County Climates'!E1766,'CBECS_Table B5'!$C$1:$K$1,0))</f>
        <v>17961</v>
      </c>
    </row>
    <row r="1767" spans="1:6" x14ac:dyDescent="0.25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 s="146">
        <f>INDEX('CBECS_Table B5'!$C$6:$K$6,1,MATCH('County Climates'!E1767,'CBECS_Table B5'!$C$1:$K$1,0))</f>
        <v>17961</v>
      </c>
    </row>
    <row r="1768" spans="1:6" x14ac:dyDescent="0.25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 s="146">
        <f>INDEX('CBECS_Table B5'!$C$6:$K$6,1,MATCH('County Climates'!E1768,'CBECS_Table B5'!$C$1:$K$1,0))</f>
        <v>17961</v>
      </c>
    </row>
    <row r="1769" spans="1:6" x14ac:dyDescent="0.25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 s="146">
        <f>INDEX('CBECS_Table B5'!$C$6:$K$6,1,MATCH('County Climates'!E1769,'CBECS_Table B5'!$C$1:$K$1,0))</f>
        <v>17961</v>
      </c>
    </row>
    <row r="1770" spans="1:6" x14ac:dyDescent="0.25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 s="146">
        <f>INDEX('CBECS_Table B5'!$C$6:$K$6,1,MATCH('County Climates'!E1770,'CBECS_Table B5'!$C$1:$K$1,0))</f>
        <v>17961</v>
      </c>
    </row>
    <row r="1771" spans="1:6" x14ac:dyDescent="0.25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 s="146">
        <f>INDEX('CBECS_Table B5'!$C$6:$K$6,1,MATCH('County Climates'!E1771,'CBECS_Table B5'!$C$1:$K$1,0))</f>
        <v>17961</v>
      </c>
    </row>
    <row r="1772" spans="1:6" x14ac:dyDescent="0.25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 s="146">
        <f>INDEX('CBECS_Table B5'!$C$6:$K$6,1,MATCH('County Climates'!E1772,'CBECS_Table B5'!$C$1:$K$1,0))</f>
        <v>17961</v>
      </c>
    </row>
    <row r="1773" spans="1:6" x14ac:dyDescent="0.25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 s="146">
        <f>INDEX('CBECS_Table B5'!$C$6:$K$6,1,MATCH('County Climates'!E1773,'CBECS_Table B5'!$C$1:$K$1,0))</f>
        <v>17961</v>
      </c>
    </row>
    <row r="1774" spans="1:6" x14ac:dyDescent="0.25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 s="146">
        <f>INDEX('CBECS_Table B5'!$C$6:$K$6,1,MATCH('County Climates'!E1774,'CBECS_Table B5'!$C$1:$K$1,0))</f>
        <v>17961</v>
      </c>
    </row>
    <row r="1775" spans="1:6" x14ac:dyDescent="0.25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 s="146">
        <f>INDEX('CBECS_Table B5'!$C$6:$K$6,1,MATCH('County Climates'!E1775,'CBECS_Table B5'!$C$1:$K$1,0))</f>
        <v>17961</v>
      </c>
    </row>
    <row r="1776" spans="1:6" x14ac:dyDescent="0.25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 s="146">
        <f>INDEX('CBECS_Table B5'!$C$6:$K$6,1,MATCH('County Climates'!E1776,'CBECS_Table B5'!$C$1:$K$1,0))</f>
        <v>17961</v>
      </c>
    </row>
    <row r="1777" spans="1:6" x14ac:dyDescent="0.25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 s="146">
        <f>INDEX('CBECS_Table B5'!$C$6:$K$6,1,MATCH('County Climates'!E1777,'CBECS_Table B5'!$C$1:$K$1,0))</f>
        <v>17961</v>
      </c>
    </row>
    <row r="1778" spans="1:6" x14ac:dyDescent="0.25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 s="146">
        <f>INDEX('CBECS_Table B5'!$C$6:$K$6,1,MATCH('County Climates'!E1778,'CBECS_Table B5'!$C$1:$K$1,0))</f>
        <v>17961</v>
      </c>
    </row>
    <row r="1779" spans="1:6" x14ac:dyDescent="0.25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 s="146">
        <f>INDEX('CBECS_Table B5'!$C$6:$K$6,1,MATCH('County Climates'!E1779,'CBECS_Table B5'!$C$1:$K$1,0))</f>
        <v>17961</v>
      </c>
    </row>
    <row r="1780" spans="1:6" x14ac:dyDescent="0.25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 s="146">
        <f>INDEX('CBECS_Table B5'!$C$6:$K$6,1,MATCH('County Climates'!E1780,'CBECS_Table B5'!$C$1:$K$1,0))</f>
        <v>17961</v>
      </c>
    </row>
    <row r="1781" spans="1:6" x14ac:dyDescent="0.25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 s="146">
        <f>INDEX('CBECS_Table B5'!$C$6:$K$6,1,MATCH('County Climates'!E1781,'CBECS_Table B5'!$C$1:$K$1,0))</f>
        <v>17961</v>
      </c>
    </row>
    <row r="1782" spans="1:6" x14ac:dyDescent="0.25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 s="146">
        <f>INDEX('CBECS_Table B5'!$C$6:$K$6,1,MATCH('County Climates'!E1782,'CBECS_Table B5'!$C$1:$K$1,0))</f>
        <v>17961</v>
      </c>
    </row>
    <row r="1783" spans="1:6" x14ac:dyDescent="0.25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 s="146">
        <f>INDEX('CBECS_Table B5'!$C$6:$K$6,1,MATCH('County Climates'!E1783,'CBECS_Table B5'!$C$1:$K$1,0))</f>
        <v>17961</v>
      </c>
    </row>
    <row r="1784" spans="1:6" x14ac:dyDescent="0.25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 s="146">
        <f>INDEX('CBECS_Table B5'!$C$6:$K$6,1,MATCH('County Climates'!E1784,'CBECS_Table B5'!$C$1:$K$1,0))</f>
        <v>17961</v>
      </c>
    </row>
    <row r="1785" spans="1:6" x14ac:dyDescent="0.25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 s="146">
        <f>INDEX('CBECS_Table B5'!$C$6:$K$6,1,MATCH('County Climates'!E1785,'CBECS_Table B5'!$C$1:$K$1,0))</f>
        <v>17961</v>
      </c>
    </row>
    <row r="1786" spans="1:6" x14ac:dyDescent="0.25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 s="146">
        <f>INDEX('CBECS_Table B5'!$C$6:$K$6,1,MATCH('County Climates'!E1786,'CBECS_Table B5'!$C$1:$K$1,0))</f>
        <v>17961</v>
      </c>
    </row>
    <row r="1787" spans="1:6" x14ac:dyDescent="0.25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 s="146">
        <f>INDEX('CBECS_Table B5'!$C$6:$K$6,1,MATCH('County Climates'!E1787,'CBECS_Table B5'!$C$1:$K$1,0))</f>
        <v>17961</v>
      </c>
    </row>
    <row r="1788" spans="1:6" x14ac:dyDescent="0.25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 s="146">
        <f>INDEX('CBECS_Table B5'!$C$6:$K$6,1,MATCH('County Climates'!E1788,'CBECS_Table B5'!$C$1:$K$1,0))</f>
        <v>17961</v>
      </c>
    </row>
    <row r="1789" spans="1:6" x14ac:dyDescent="0.25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 s="146">
        <f>INDEX('CBECS_Table B5'!$C$6:$K$6,1,MATCH('County Climates'!E1789,'CBECS_Table B5'!$C$1:$K$1,0))</f>
        <v>17961</v>
      </c>
    </row>
    <row r="1790" spans="1:6" x14ac:dyDescent="0.25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 s="146">
        <f>INDEX('CBECS_Table B5'!$C$6:$K$6,1,MATCH('County Climates'!E1790,'CBECS_Table B5'!$C$1:$K$1,0))</f>
        <v>17961</v>
      </c>
    </row>
    <row r="1791" spans="1:6" x14ac:dyDescent="0.25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 s="146">
        <f>INDEX('CBECS_Table B5'!$C$6:$K$6,1,MATCH('County Climates'!E1791,'CBECS_Table B5'!$C$1:$K$1,0))</f>
        <v>17961</v>
      </c>
    </row>
    <row r="1792" spans="1:6" x14ac:dyDescent="0.25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 s="146">
        <f>INDEX('CBECS_Table B5'!$C$6:$K$6,1,MATCH('County Climates'!E1792,'CBECS_Table B5'!$C$1:$K$1,0))</f>
        <v>17961</v>
      </c>
    </row>
    <row r="1793" spans="1:6" x14ac:dyDescent="0.25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 s="146">
        <f>INDEX('CBECS_Table B5'!$C$6:$K$6,1,MATCH('County Climates'!E1793,'CBECS_Table B5'!$C$1:$K$1,0))</f>
        <v>17961</v>
      </c>
    </row>
    <row r="1794" spans="1:6" x14ac:dyDescent="0.25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 s="146">
        <f>INDEX('CBECS_Table B5'!$C$6:$K$6,1,MATCH('County Climates'!E1794,'CBECS_Table B5'!$C$1:$K$1,0))</f>
        <v>17961</v>
      </c>
    </row>
    <row r="1795" spans="1:6" x14ac:dyDescent="0.25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 s="146">
        <f>INDEX('CBECS_Table B5'!$C$6:$K$6,1,MATCH('County Climates'!E1795,'CBECS_Table B5'!$C$1:$K$1,0))</f>
        <v>17961</v>
      </c>
    </row>
    <row r="1796" spans="1:6" x14ac:dyDescent="0.25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 s="146">
        <f>INDEX('CBECS_Table B5'!$C$6:$K$6,1,MATCH('County Climates'!E1796,'CBECS_Table B5'!$C$1:$K$1,0))</f>
        <v>17961</v>
      </c>
    </row>
    <row r="1797" spans="1:6" x14ac:dyDescent="0.25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 s="146">
        <f>INDEX('CBECS_Table B5'!$C$6:$K$6,1,MATCH('County Climates'!E1797,'CBECS_Table B5'!$C$1:$K$1,0))</f>
        <v>17961</v>
      </c>
    </row>
    <row r="1798" spans="1:6" x14ac:dyDescent="0.25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 s="146">
        <f>INDEX('CBECS_Table B5'!$C$6:$K$6,1,MATCH('County Climates'!E1798,'CBECS_Table B5'!$C$1:$K$1,0))</f>
        <v>17961</v>
      </c>
    </row>
    <row r="1799" spans="1:6" x14ac:dyDescent="0.25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 s="146">
        <f>INDEX('CBECS_Table B5'!$C$6:$K$6,1,MATCH('County Climates'!E1799,'CBECS_Table B5'!$C$1:$K$1,0))</f>
        <v>17961</v>
      </c>
    </row>
    <row r="1800" spans="1:6" x14ac:dyDescent="0.25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 s="146">
        <f>INDEX('CBECS_Table B5'!$C$6:$K$6,1,MATCH('County Climates'!E1800,'CBECS_Table B5'!$C$1:$K$1,0))</f>
        <v>17961</v>
      </c>
    </row>
    <row r="1801" spans="1:6" x14ac:dyDescent="0.25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 s="146">
        <f>INDEX('CBECS_Table B5'!$C$6:$K$6,1,MATCH('County Climates'!E1801,'CBECS_Table B5'!$C$1:$K$1,0))</f>
        <v>17961</v>
      </c>
    </row>
    <row r="1802" spans="1:6" x14ac:dyDescent="0.25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 s="146">
        <f>INDEX('CBECS_Table B5'!$C$6:$K$6,1,MATCH('County Climates'!E1802,'CBECS_Table B5'!$C$1:$K$1,0))</f>
        <v>17961</v>
      </c>
    </row>
    <row r="1803" spans="1:6" x14ac:dyDescent="0.25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 s="146">
        <f>INDEX('CBECS_Table B5'!$C$6:$K$6,1,MATCH('County Climates'!E1803,'CBECS_Table B5'!$C$1:$K$1,0))</f>
        <v>17961</v>
      </c>
    </row>
    <row r="1804" spans="1:6" x14ac:dyDescent="0.25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 s="146">
        <f>INDEX('CBECS_Table B5'!$C$6:$K$6,1,MATCH('County Climates'!E1804,'CBECS_Table B5'!$C$1:$K$1,0))</f>
        <v>17961</v>
      </c>
    </row>
    <row r="1805" spans="1:6" x14ac:dyDescent="0.25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 s="146">
        <f>INDEX('CBECS_Table B5'!$C$6:$K$6,1,MATCH('County Climates'!E1805,'CBECS_Table B5'!$C$1:$K$1,0))</f>
        <v>17961</v>
      </c>
    </row>
    <row r="1806" spans="1:6" x14ac:dyDescent="0.25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 s="146">
        <f>INDEX('CBECS_Table B5'!$C$6:$K$6,1,MATCH('County Climates'!E1806,'CBECS_Table B5'!$C$1:$K$1,0))</f>
        <v>17961</v>
      </c>
    </row>
    <row r="1807" spans="1:6" x14ac:dyDescent="0.25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 s="146">
        <f>INDEX('CBECS_Table B5'!$C$6:$K$6,1,MATCH('County Climates'!E1807,'CBECS_Table B5'!$C$1:$K$1,0))</f>
        <v>17961</v>
      </c>
    </row>
    <row r="1808" spans="1:6" x14ac:dyDescent="0.25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 s="146">
        <f>INDEX('CBECS_Table B5'!$C$6:$K$6,1,MATCH('County Climates'!E1808,'CBECS_Table B5'!$C$1:$K$1,0))</f>
        <v>17961</v>
      </c>
    </row>
    <row r="1809" spans="1:6" x14ac:dyDescent="0.25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 s="146">
        <f>INDEX('CBECS_Table B5'!$C$6:$K$6,1,MATCH('County Climates'!E1809,'CBECS_Table B5'!$C$1:$K$1,0))</f>
        <v>17961</v>
      </c>
    </row>
    <row r="1810" spans="1:6" x14ac:dyDescent="0.25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 s="146">
        <f>INDEX('CBECS_Table B5'!$C$6:$K$6,1,MATCH('County Climates'!E1810,'CBECS_Table B5'!$C$1:$K$1,0))</f>
        <v>17961</v>
      </c>
    </row>
    <row r="1811" spans="1:6" x14ac:dyDescent="0.25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 s="146">
        <f>INDEX('CBECS_Table B5'!$C$6:$K$6,1,MATCH('County Climates'!E1811,'CBECS_Table B5'!$C$1:$K$1,0))</f>
        <v>17961</v>
      </c>
    </row>
    <row r="1812" spans="1:6" x14ac:dyDescent="0.25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 s="146">
        <f>INDEX('CBECS_Table B5'!$C$6:$K$6,1,MATCH('County Climates'!E1812,'CBECS_Table B5'!$C$1:$K$1,0))</f>
        <v>17961</v>
      </c>
    </row>
    <row r="1813" spans="1:6" x14ac:dyDescent="0.25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 s="146">
        <f>INDEX('CBECS_Table B5'!$C$6:$K$6,1,MATCH('County Climates'!E1813,'CBECS_Table B5'!$C$1:$K$1,0))</f>
        <v>17961</v>
      </c>
    </row>
    <row r="1814" spans="1:6" x14ac:dyDescent="0.25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 s="146">
        <f>INDEX('CBECS_Table B5'!$C$6:$K$6,1,MATCH('County Climates'!E1814,'CBECS_Table B5'!$C$1:$K$1,0))</f>
        <v>17961</v>
      </c>
    </row>
    <row r="1815" spans="1:6" x14ac:dyDescent="0.25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 s="146">
        <f>INDEX('CBECS_Table B5'!$C$6:$K$6,1,MATCH('County Climates'!E1815,'CBECS_Table B5'!$C$1:$K$1,0))</f>
        <v>17961</v>
      </c>
    </row>
    <row r="1816" spans="1:6" x14ac:dyDescent="0.25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 s="146">
        <f>INDEX('CBECS_Table B5'!$C$6:$K$6,1,MATCH('County Climates'!E1816,'CBECS_Table B5'!$C$1:$K$1,0))</f>
        <v>17961</v>
      </c>
    </row>
    <row r="1817" spans="1:6" x14ac:dyDescent="0.25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 s="146">
        <f>INDEX('CBECS_Table B5'!$C$6:$K$6,1,MATCH('County Climates'!E1817,'CBECS_Table B5'!$C$1:$K$1,0))</f>
        <v>17961</v>
      </c>
    </row>
    <row r="1818" spans="1:6" x14ac:dyDescent="0.25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 s="146">
        <f>INDEX('CBECS_Table B5'!$C$6:$K$6,1,MATCH('County Climates'!E1818,'CBECS_Table B5'!$C$1:$K$1,0))</f>
        <v>17961</v>
      </c>
    </row>
    <row r="1819" spans="1:6" x14ac:dyDescent="0.25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 s="146">
        <f>INDEX('CBECS_Table B5'!$C$6:$K$6,1,MATCH('County Climates'!E1819,'CBECS_Table B5'!$C$1:$K$1,0))</f>
        <v>17961</v>
      </c>
    </row>
    <row r="1820" spans="1:6" x14ac:dyDescent="0.25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 s="146">
        <f>INDEX('CBECS_Table B5'!$C$6:$K$6,1,MATCH('County Climates'!E1820,'CBECS_Table B5'!$C$1:$K$1,0))</f>
        <v>17961</v>
      </c>
    </row>
    <row r="1821" spans="1:6" x14ac:dyDescent="0.25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 s="146">
        <f>INDEX('CBECS_Table B5'!$C$6:$K$6,1,MATCH('County Climates'!E1821,'CBECS_Table B5'!$C$1:$K$1,0))</f>
        <v>17961</v>
      </c>
    </row>
    <row r="1822" spans="1:6" x14ac:dyDescent="0.25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 s="146">
        <f>INDEX('CBECS_Table B5'!$C$6:$K$6,1,MATCH('County Climates'!E1822,'CBECS_Table B5'!$C$1:$K$1,0))</f>
        <v>17961</v>
      </c>
    </row>
    <row r="1823" spans="1:6" x14ac:dyDescent="0.25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 s="146">
        <f>INDEX('CBECS_Table B5'!$C$6:$K$6,1,MATCH('County Climates'!E1823,'CBECS_Table B5'!$C$1:$K$1,0))</f>
        <v>17961</v>
      </c>
    </row>
    <row r="1824" spans="1:6" x14ac:dyDescent="0.25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 s="146">
        <f>INDEX('CBECS_Table B5'!$C$6:$K$6,1,MATCH('County Climates'!E1824,'CBECS_Table B5'!$C$1:$K$1,0))</f>
        <v>17961</v>
      </c>
    </row>
    <row r="1825" spans="1:6" x14ac:dyDescent="0.25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 s="146">
        <f>INDEX('CBECS_Table B5'!$C$6:$K$6,1,MATCH('County Climates'!E1825,'CBECS_Table B5'!$C$1:$K$1,0))</f>
        <v>17961</v>
      </c>
    </row>
    <row r="1826" spans="1:6" x14ac:dyDescent="0.25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 s="146">
        <f>INDEX('CBECS_Table B5'!$C$6:$K$6,1,MATCH('County Climates'!E1826,'CBECS_Table B5'!$C$1:$K$1,0))</f>
        <v>17961</v>
      </c>
    </row>
    <row r="1827" spans="1:6" x14ac:dyDescent="0.25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 s="146">
        <f>INDEX('CBECS_Table B5'!$C$6:$K$6,1,MATCH('County Climates'!E1827,'CBECS_Table B5'!$C$1:$K$1,0))</f>
        <v>17961</v>
      </c>
    </row>
    <row r="1828" spans="1:6" x14ac:dyDescent="0.25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 s="146">
        <f>INDEX('CBECS_Table B5'!$C$6:$K$6,1,MATCH('County Climates'!E1828,'CBECS_Table B5'!$C$1:$K$1,0))</f>
        <v>17961</v>
      </c>
    </row>
    <row r="1829" spans="1:6" x14ac:dyDescent="0.25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 s="146">
        <f>INDEX('CBECS_Table B5'!$C$6:$K$6,1,MATCH('County Climates'!E1829,'CBECS_Table B5'!$C$1:$K$1,0))</f>
        <v>17961</v>
      </c>
    </row>
    <row r="1830" spans="1:6" x14ac:dyDescent="0.25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 s="146">
        <f>INDEX('CBECS_Table B5'!$C$6:$K$6,1,MATCH('County Climates'!E1830,'CBECS_Table B5'!$C$1:$K$1,0))</f>
        <v>17961</v>
      </c>
    </row>
    <row r="1831" spans="1:6" x14ac:dyDescent="0.25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 s="146">
        <f>INDEX('CBECS_Table B5'!$C$6:$K$6,1,MATCH('County Climates'!E1831,'CBECS_Table B5'!$C$1:$K$1,0))</f>
        <v>17961</v>
      </c>
    </row>
    <row r="1832" spans="1:6" x14ac:dyDescent="0.25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 s="146">
        <f>INDEX('CBECS_Table B5'!$C$6:$K$6,1,MATCH('County Climates'!E1832,'CBECS_Table B5'!$C$1:$K$1,0))</f>
        <v>17961</v>
      </c>
    </row>
    <row r="1833" spans="1:6" x14ac:dyDescent="0.25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 s="146">
        <f>INDEX('CBECS_Table B5'!$C$6:$K$6,1,MATCH('County Climates'!E1833,'CBECS_Table B5'!$C$1:$K$1,0))</f>
        <v>17961</v>
      </c>
    </row>
    <row r="1834" spans="1:6" x14ac:dyDescent="0.25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 s="146">
        <f>INDEX('CBECS_Table B5'!$C$6:$K$6,1,MATCH('County Climates'!E1834,'CBECS_Table B5'!$C$1:$K$1,0))</f>
        <v>17961</v>
      </c>
    </row>
    <row r="1835" spans="1:6" x14ac:dyDescent="0.25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 s="146">
        <f>INDEX('CBECS_Table B5'!$C$6:$K$6,1,MATCH('County Climates'!E1835,'CBECS_Table B5'!$C$1:$K$1,0))</f>
        <v>17961</v>
      </c>
    </row>
    <row r="1836" spans="1:6" x14ac:dyDescent="0.25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 s="146">
        <f>INDEX('CBECS_Table B5'!$C$6:$K$6,1,MATCH('County Climates'!E1836,'CBECS_Table B5'!$C$1:$K$1,0))</f>
        <v>17961</v>
      </c>
    </row>
    <row r="1837" spans="1:6" x14ac:dyDescent="0.25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 s="146">
        <f>INDEX('CBECS_Table B5'!$C$6:$K$6,1,MATCH('County Climates'!E1837,'CBECS_Table B5'!$C$1:$K$1,0))</f>
        <v>17961</v>
      </c>
    </row>
    <row r="1838" spans="1:6" x14ac:dyDescent="0.25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 s="146">
        <f>INDEX('CBECS_Table B5'!$C$6:$K$6,1,MATCH('County Climates'!E1838,'CBECS_Table B5'!$C$1:$K$1,0))</f>
        <v>17961</v>
      </c>
    </row>
    <row r="1839" spans="1:6" x14ac:dyDescent="0.25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 s="146">
        <f>INDEX('CBECS_Table B5'!$C$6:$K$6,1,MATCH('County Climates'!E1839,'CBECS_Table B5'!$C$1:$K$1,0))</f>
        <v>17961</v>
      </c>
    </row>
    <row r="1840" spans="1:6" x14ac:dyDescent="0.25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 s="146">
        <f>INDEX('CBECS_Table B5'!$C$6:$K$6,1,MATCH('County Climates'!E1840,'CBECS_Table B5'!$C$1:$K$1,0))</f>
        <v>17961</v>
      </c>
    </row>
    <row r="1841" spans="1:6" x14ac:dyDescent="0.25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 s="146">
        <f>INDEX('CBECS_Table B5'!$C$6:$K$6,1,MATCH('County Climates'!E1841,'CBECS_Table B5'!$C$1:$K$1,0))</f>
        <v>17961</v>
      </c>
    </row>
    <row r="1842" spans="1:6" x14ac:dyDescent="0.25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 s="146">
        <f>INDEX('CBECS_Table B5'!$C$6:$K$6,1,MATCH('County Climates'!E1842,'CBECS_Table B5'!$C$1:$K$1,0))</f>
        <v>7761</v>
      </c>
    </row>
    <row r="1843" spans="1:6" x14ac:dyDescent="0.25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 s="146">
        <f>INDEX('CBECS_Table B5'!$C$6:$K$6,1,MATCH('County Climates'!E1843,'CBECS_Table B5'!$C$1:$K$1,0))</f>
        <v>7761</v>
      </c>
    </row>
    <row r="1844" spans="1:6" x14ac:dyDescent="0.25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 s="146">
        <f>INDEX('CBECS_Table B5'!$C$6:$K$6,1,MATCH('County Climates'!E1844,'CBECS_Table B5'!$C$1:$K$1,0))</f>
        <v>7761</v>
      </c>
    </row>
    <row r="1845" spans="1:6" x14ac:dyDescent="0.25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 s="146">
        <f>INDEX('CBECS_Table B5'!$C$6:$K$6,1,MATCH('County Climates'!E1845,'CBECS_Table B5'!$C$1:$K$1,0))</f>
        <v>7761</v>
      </c>
    </row>
    <row r="1846" spans="1:6" x14ac:dyDescent="0.25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 s="146">
        <f>INDEX('CBECS_Table B5'!$C$6:$K$6,1,MATCH('County Climates'!E1846,'CBECS_Table B5'!$C$1:$K$1,0))</f>
        <v>7761</v>
      </c>
    </row>
    <row r="1847" spans="1:6" x14ac:dyDescent="0.25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 s="146">
        <f>INDEX('CBECS_Table B5'!$C$6:$K$6,1,MATCH('County Climates'!E1847,'CBECS_Table B5'!$C$1:$K$1,0))</f>
        <v>7761</v>
      </c>
    </row>
    <row r="1848" spans="1:6" x14ac:dyDescent="0.25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 s="146">
        <f>INDEX('CBECS_Table B5'!$C$6:$K$6,1,MATCH('County Climates'!E1848,'CBECS_Table B5'!$C$1:$K$1,0))</f>
        <v>7761</v>
      </c>
    </row>
    <row r="1849" spans="1:6" x14ac:dyDescent="0.25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 s="146">
        <f>INDEX('CBECS_Table B5'!$C$6:$K$6,1,MATCH('County Climates'!E1849,'CBECS_Table B5'!$C$1:$K$1,0))</f>
        <v>7761</v>
      </c>
    </row>
    <row r="1850" spans="1:6" x14ac:dyDescent="0.25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 s="146">
        <f>INDEX('CBECS_Table B5'!$C$6:$K$6,1,MATCH('County Climates'!E1850,'CBECS_Table B5'!$C$1:$K$1,0))</f>
        <v>7761</v>
      </c>
    </row>
    <row r="1851" spans="1:6" x14ac:dyDescent="0.25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 s="146">
        <f>INDEX('CBECS_Table B5'!$C$6:$K$6,1,MATCH('County Climates'!E1851,'CBECS_Table B5'!$C$1:$K$1,0))</f>
        <v>7761</v>
      </c>
    </row>
    <row r="1852" spans="1:6" x14ac:dyDescent="0.25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 s="146">
        <f>INDEX('CBECS_Table B5'!$C$6:$K$6,1,MATCH('County Climates'!E1852,'CBECS_Table B5'!$C$1:$K$1,0))</f>
        <v>17642</v>
      </c>
    </row>
    <row r="1853" spans="1:6" x14ac:dyDescent="0.25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 s="146">
        <f>INDEX('CBECS_Table B5'!$C$6:$K$6,1,MATCH('County Climates'!E1853,'CBECS_Table B5'!$C$1:$K$1,0))</f>
        <v>17642</v>
      </c>
    </row>
    <row r="1854" spans="1:6" x14ac:dyDescent="0.25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 s="146">
        <f>INDEX('CBECS_Table B5'!$C$6:$K$6,1,MATCH('County Climates'!E1854,'CBECS_Table B5'!$C$1:$K$1,0))</f>
        <v>17642</v>
      </c>
    </row>
    <row r="1855" spans="1:6" x14ac:dyDescent="0.25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 s="146">
        <f>INDEX('CBECS_Table B5'!$C$6:$K$6,1,MATCH('County Climates'!E1855,'CBECS_Table B5'!$C$1:$K$1,0))</f>
        <v>17642</v>
      </c>
    </row>
    <row r="1856" spans="1:6" x14ac:dyDescent="0.25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 s="146">
        <f>INDEX('CBECS_Table B5'!$C$6:$K$6,1,MATCH('County Climates'!E1856,'CBECS_Table B5'!$C$1:$K$1,0))</f>
        <v>17642</v>
      </c>
    </row>
    <row r="1857" spans="1:6" x14ac:dyDescent="0.25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 s="146">
        <f>INDEX('CBECS_Table B5'!$C$6:$K$6,1,MATCH('County Climates'!E1857,'CBECS_Table B5'!$C$1:$K$1,0))</f>
        <v>17642</v>
      </c>
    </row>
    <row r="1858" spans="1:6" x14ac:dyDescent="0.25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 s="146">
        <f>INDEX('CBECS_Table B5'!$C$6:$K$6,1,MATCH('County Climates'!E1858,'CBECS_Table B5'!$C$1:$K$1,0))</f>
        <v>17642</v>
      </c>
    </row>
    <row r="1859" spans="1:6" x14ac:dyDescent="0.25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 s="146">
        <f>INDEX('CBECS_Table B5'!$C$6:$K$6,1,MATCH('County Climates'!E1859,'CBECS_Table B5'!$C$1:$K$1,0))</f>
        <v>17642</v>
      </c>
    </row>
    <row r="1860" spans="1:6" x14ac:dyDescent="0.25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 s="146">
        <f>INDEX('CBECS_Table B5'!$C$6:$K$6,1,MATCH('County Climates'!E1860,'CBECS_Table B5'!$C$1:$K$1,0))</f>
        <v>17642</v>
      </c>
    </row>
    <row r="1861" spans="1:6" x14ac:dyDescent="0.25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 s="146">
        <f>INDEX('CBECS_Table B5'!$C$6:$K$6,1,MATCH('County Climates'!E1861,'CBECS_Table B5'!$C$1:$K$1,0))</f>
        <v>17642</v>
      </c>
    </row>
    <row r="1862" spans="1:6" x14ac:dyDescent="0.25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 s="146">
        <f>INDEX('CBECS_Table B5'!$C$6:$K$6,1,MATCH('County Climates'!E1862,'CBECS_Table B5'!$C$1:$K$1,0))</f>
        <v>17642</v>
      </c>
    </row>
    <row r="1863" spans="1:6" x14ac:dyDescent="0.25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 s="146">
        <f>INDEX('CBECS_Table B5'!$C$6:$K$6,1,MATCH('County Climates'!E1863,'CBECS_Table B5'!$C$1:$K$1,0))</f>
        <v>17642</v>
      </c>
    </row>
    <row r="1864" spans="1:6" x14ac:dyDescent="0.25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 s="146">
        <f>INDEX('CBECS_Table B5'!$C$6:$K$6,1,MATCH('County Climates'!E1864,'CBECS_Table B5'!$C$1:$K$1,0))</f>
        <v>17642</v>
      </c>
    </row>
    <row r="1865" spans="1:6" x14ac:dyDescent="0.25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 s="146">
        <f>INDEX('CBECS_Table B5'!$C$6:$K$6,1,MATCH('County Climates'!E1865,'CBECS_Table B5'!$C$1:$K$1,0))</f>
        <v>17642</v>
      </c>
    </row>
    <row r="1866" spans="1:6" x14ac:dyDescent="0.25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 s="146">
        <f>INDEX('CBECS_Table B5'!$C$6:$K$6,1,MATCH('County Climates'!E1866,'CBECS_Table B5'!$C$1:$K$1,0))</f>
        <v>17642</v>
      </c>
    </row>
    <row r="1867" spans="1:6" x14ac:dyDescent="0.25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 s="146">
        <f>INDEX('CBECS_Table B5'!$C$6:$K$6,1,MATCH('County Climates'!E1867,'CBECS_Table B5'!$C$1:$K$1,0))</f>
        <v>17642</v>
      </c>
    </row>
    <row r="1868" spans="1:6" x14ac:dyDescent="0.25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 s="146">
        <f>INDEX('CBECS_Table B5'!$C$6:$K$6,1,MATCH('County Climates'!E1868,'CBECS_Table B5'!$C$1:$K$1,0))</f>
        <v>17642</v>
      </c>
    </row>
    <row r="1869" spans="1:6" x14ac:dyDescent="0.25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 s="146">
        <f>INDEX('CBECS_Table B5'!$C$6:$K$6,1,MATCH('County Climates'!E1869,'CBECS_Table B5'!$C$1:$K$1,0))</f>
        <v>17642</v>
      </c>
    </row>
    <row r="1870" spans="1:6" x14ac:dyDescent="0.25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 s="146">
        <f>INDEX('CBECS_Table B5'!$C$6:$K$6,1,MATCH('County Climates'!E1870,'CBECS_Table B5'!$C$1:$K$1,0))</f>
        <v>17642</v>
      </c>
    </row>
    <row r="1871" spans="1:6" x14ac:dyDescent="0.25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 s="146">
        <f>INDEX('CBECS_Table B5'!$C$6:$K$6,1,MATCH('County Climates'!E1871,'CBECS_Table B5'!$C$1:$K$1,0))</f>
        <v>17642</v>
      </c>
    </row>
    <row r="1872" spans="1:6" x14ac:dyDescent="0.25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 s="146">
        <f>INDEX('CBECS_Table B5'!$C$6:$K$6,1,MATCH('County Climates'!E1872,'CBECS_Table B5'!$C$1:$K$1,0))</f>
        <v>17642</v>
      </c>
    </row>
    <row r="1873" spans="1:6" x14ac:dyDescent="0.25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 s="146">
        <f>INDEX('CBECS_Table B5'!$C$6:$K$6,1,MATCH('County Climates'!E1873,'CBECS_Table B5'!$C$1:$K$1,0))</f>
        <v>17642</v>
      </c>
    </row>
    <row r="1874" spans="1:6" x14ac:dyDescent="0.25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 s="146">
        <f>INDEX('CBECS_Table B5'!$C$6:$K$6,1,MATCH('County Climates'!E1874,'CBECS_Table B5'!$C$1:$K$1,0))</f>
        <v>17642</v>
      </c>
    </row>
    <row r="1875" spans="1:6" x14ac:dyDescent="0.25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 s="146">
        <f>INDEX('CBECS_Table B5'!$C$6:$K$6,1,MATCH('County Climates'!E1875,'CBECS_Table B5'!$C$1:$K$1,0))</f>
        <v>17642</v>
      </c>
    </row>
    <row r="1876" spans="1:6" x14ac:dyDescent="0.25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 s="146">
        <f>INDEX('CBECS_Table B5'!$C$6:$K$6,1,MATCH('County Climates'!E1876,'CBECS_Table B5'!$C$1:$K$1,0))</f>
        <v>17642</v>
      </c>
    </row>
    <row r="1877" spans="1:6" x14ac:dyDescent="0.25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 s="146">
        <f>INDEX('CBECS_Table B5'!$C$6:$K$6,1,MATCH('County Climates'!E1877,'CBECS_Table B5'!$C$1:$K$1,0))</f>
        <v>17642</v>
      </c>
    </row>
    <row r="1878" spans="1:6" x14ac:dyDescent="0.25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 s="146">
        <f>INDEX('CBECS_Table B5'!$C$6:$K$6,1,MATCH('County Climates'!E1878,'CBECS_Table B5'!$C$1:$K$1,0))</f>
        <v>17642</v>
      </c>
    </row>
    <row r="1879" spans="1:6" x14ac:dyDescent="0.25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 s="146">
        <f>INDEX('CBECS_Table B5'!$C$6:$K$6,1,MATCH('County Climates'!E1879,'CBECS_Table B5'!$C$1:$K$1,0))</f>
        <v>17642</v>
      </c>
    </row>
    <row r="1880" spans="1:6" x14ac:dyDescent="0.25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 s="146">
        <f>INDEX('CBECS_Table B5'!$C$6:$K$6,1,MATCH('County Climates'!E1880,'CBECS_Table B5'!$C$1:$K$1,0))</f>
        <v>17642</v>
      </c>
    </row>
    <row r="1881" spans="1:6" x14ac:dyDescent="0.25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 s="146">
        <f>INDEX('CBECS_Table B5'!$C$6:$K$6,1,MATCH('County Climates'!E1881,'CBECS_Table B5'!$C$1:$K$1,0))</f>
        <v>17642</v>
      </c>
    </row>
    <row r="1882" spans="1:6" x14ac:dyDescent="0.25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 s="146">
        <f>INDEX('CBECS_Table B5'!$C$6:$K$6,1,MATCH('County Climates'!E1882,'CBECS_Table B5'!$C$1:$K$1,0))</f>
        <v>17642</v>
      </c>
    </row>
    <row r="1883" spans="1:6" x14ac:dyDescent="0.25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 s="146">
        <f>INDEX('CBECS_Table B5'!$C$6:$K$6,1,MATCH('County Climates'!E1883,'CBECS_Table B5'!$C$1:$K$1,0))</f>
        <v>17642</v>
      </c>
    </row>
    <row r="1884" spans="1:6" x14ac:dyDescent="0.25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 s="146">
        <f>INDEX('CBECS_Table B5'!$C$6:$K$6,1,MATCH('County Climates'!E1884,'CBECS_Table B5'!$C$1:$K$1,0))</f>
        <v>17642</v>
      </c>
    </row>
    <row r="1885" spans="1:6" x14ac:dyDescent="0.25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 s="146">
        <f>INDEX('CBECS_Table B5'!$C$6:$K$6,1,MATCH('County Climates'!E1885,'CBECS_Table B5'!$C$1:$K$1,0))</f>
        <v>17642</v>
      </c>
    </row>
    <row r="1886" spans="1:6" x14ac:dyDescent="0.25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 s="146">
        <f>INDEX('CBECS_Table B5'!$C$6:$K$6,1,MATCH('County Climates'!E1886,'CBECS_Table B5'!$C$1:$K$1,0))</f>
        <v>17642</v>
      </c>
    </row>
    <row r="1887" spans="1:6" x14ac:dyDescent="0.25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 s="146">
        <f>INDEX('CBECS_Table B5'!$C$6:$K$6,1,MATCH('County Climates'!E1887,'CBECS_Table B5'!$C$1:$K$1,0))</f>
        <v>17642</v>
      </c>
    </row>
    <row r="1888" spans="1:6" x14ac:dyDescent="0.25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 s="146">
        <f>INDEX('CBECS_Table B5'!$C$6:$K$6,1,MATCH('County Climates'!E1888,'CBECS_Table B5'!$C$1:$K$1,0))</f>
        <v>17642</v>
      </c>
    </row>
    <row r="1889" spans="1:6" x14ac:dyDescent="0.25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 s="146">
        <f>INDEX('CBECS_Table B5'!$C$6:$K$6,1,MATCH('County Climates'!E1889,'CBECS_Table B5'!$C$1:$K$1,0))</f>
        <v>17642</v>
      </c>
    </row>
    <row r="1890" spans="1:6" x14ac:dyDescent="0.25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 s="146">
        <f>INDEX('CBECS_Table B5'!$C$6:$K$6,1,MATCH('County Climates'!E1890,'CBECS_Table B5'!$C$1:$K$1,0))</f>
        <v>17642</v>
      </c>
    </row>
    <row r="1891" spans="1:6" x14ac:dyDescent="0.25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 s="146">
        <f>INDEX('CBECS_Table B5'!$C$6:$K$6,1,MATCH('County Climates'!E1891,'CBECS_Table B5'!$C$1:$K$1,0))</f>
        <v>17642</v>
      </c>
    </row>
    <row r="1892" spans="1:6" x14ac:dyDescent="0.25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 s="146">
        <f>INDEX('CBECS_Table B5'!$C$6:$K$6,1,MATCH('County Climates'!E1892,'CBECS_Table B5'!$C$1:$K$1,0))</f>
        <v>17642</v>
      </c>
    </row>
    <row r="1893" spans="1:6" x14ac:dyDescent="0.25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 s="146">
        <f>INDEX('CBECS_Table B5'!$C$6:$K$6,1,MATCH('County Climates'!E1893,'CBECS_Table B5'!$C$1:$K$1,0))</f>
        <v>17642</v>
      </c>
    </row>
    <row r="1894" spans="1:6" x14ac:dyDescent="0.25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 s="146">
        <f>INDEX('CBECS_Table B5'!$C$6:$K$6,1,MATCH('County Climates'!E1894,'CBECS_Table B5'!$C$1:$K$1,0))</f>
        <v>17642</v>
      </c>
    </row>
    <row r="1895" spans="1:6" x14ac:dyDescent="0.25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 s="146">
        <f>INDEX('CBECS_Table B5'!$C$6:$K$6,1,MATCH('County Climates'!E1895,'CBECS_Table B5'!$C$1:$K$1,0))</f>
        <v>17642</v>
      </c>
    </row>
    <row r="1896" spans="1:6" x14ac:dyDescent="0.25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 s="146">
        <f>INDEX('CBECS_Table B5'!$C$6:$K$6,1,MATCH('County Climates'!E1896,'CBECS_Table B5'!$C$1:$K$1,0))</f>
        <v>17642</v>
      </c>
    </row>
    <row r="1897" spans="1:6" x14ac:dyDescent="0.25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 s="146">
        <f>INDEX('CBECS_Table B5'!$C$6:$K$6,1,MATCH('County Climates'!E1897,'CBECS_Table B5'!$C$1:$K$1,0))</f>
        <v>17642</v>
      </c>
    </row>
    <row r="1898" spans="1:6" x14ac:dyDescent="0.25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 s="146">
        <f>INDEX('CBECS_Table B5'!$C$6:$K$6,1,MATCH('County Climates'!E1898,'CBECS_Table B5'!$C$1:$K$1,0))</f>
        <v>17642</v>
      </c>
    </row>
    <row r="1899" spans="1:6" x14ac:dyDescent="0.25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 s="146">
        <f>INDEX('CBECS_Table B5'!$C$6:$K$6,1,MATCH('County Climates'!E1899,'CBECS_Table B5'!$C$1:$K$1,0))</f>
        <v>17642</v>
      </c>
    </row>
    <row r="1900" spans="1:6" x14ac:dyDescent="0.25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 s="146">
        <f>INDEX('CBECS_Table B5'!$C$6:$K$6,1,MATCH('County Climates'!E1900,'CBECS_Table B5'!$C$1:$K$1,0))</f>
        <v>17642</v>
      </c>
    </row>
    <row r="1901" spans="1:6" x14ac:dyDescent="0.25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 s="146">
        <f>INDEX('CBECS_Table B5'!$C$6:$K$6,1,MATCH('County Climates'!E1901,'CBECS_Table B5'!$C$1:$K$1,0))</f>
        <v>17642</v>
      </c>
    </row>
    <row r="1902" spans="1:6" x14ac:dyDescent="0.25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 s="146">
        <f>INDEX('CBECS_Table B5'!$C$6:$K$6,1,MATCH('County Climates'!E1902,'CBECS_Table B5'!$C$1:$K$1,0))</f>
        <v>17642</v>
      </c>
    </row>
    <row r="1903" spans="1:6" x14ac:dyDescent="0.25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 s="146">
        <f>INDEX('CBECS_Table B5'!$C$6:$K$6,1,MATCH('County Climates'!E1903,'CBECS_Table B5'!$C$1:$K$1,0))</f>
        <v>17642</v>
      </c>
    </row>
    <row r="1904" spans="1:6" x14ac:dyDescent="0.25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 s="146">
        <f>INDEX('CBECS_Table B5'!$C$6:$K$6,1,MATCH('County Climates'!E1904,'CBECS_Table B5'!$C$1:$K$1,0))</f>
        <v>17642</v>
      </c>
    </row>
    <row r="1905" spans="1:6" x14ac:dyDescent="0.25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 s="146">
        <f>INDEX('CBECS_Table B5'!$C$6:$K$6,1,MATCH('County Climates'!E1905,'CBECS_Table B5'!$C$1:$K$1,0))</f>
        <v>17642</v>
      </c>
    </row>
    <row r="1906" spans="1:6" x14ac:dyDescent="0.25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 s="146">
        <f>INDEX('CBECS_Table B5'!$C$6:$K$6,1,MATCH('County Climates'!E1906,'CBECS_Table B5'!$C$1:$K$1,0))</f>
        <v>17642</v>
      </c>
    </row>
    <row r="1907" spans="1:6" x14ac:dyDescent="0.25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 s="146">
        <f>INDEX('CBECS_Table B5'!$C$6:$K$6,1,MATCH('County Climates'!E1907,'CBECS_Table B5'!$C$1:$K$1,0))</f>
        <v>17642</v>
      </c>
    </row>
    <row r="1908" spans="1:6" x14ac:dyDescent="0.25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 s="146">
        <f>INDEX('CBECS_Table B5'!$C$6:$K$6,1,MATCH('County Climates'!E1908,'CBECS_Table B5'!$C$1:$K$1,0))</f>
        <v>17642</v>
      </c>
    </row>
    <row r="1909" spans="1:6" x14ac:dyDescent="0.25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 s="146">
        <f>INDEX('CBECS_Table B5'!$C$6:$K$6,1,MATCH('County Climates'!E1909,'CBECS_Table B5'!$C$1:$K$1,0))</f>
        <v>17642</v>
      </c>
    </row>
    <row r="1910" spans="1:6" x14ac:dyDescent="0.25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 s="146">
        <f>INDEX('CBECS_Table B5'!$C$6:$K$6,1,MATCH('County Climates'!E1910,'CBECS_Table B5'!$C$1:$K$1,0))</f>
        <v>17642</v>
      </c>
    </row>
    <row r="1911" spans="1:6" x14ac:dyDescent="0.25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 s="146">
        <f>INDEX('CBECS_Table B5'!$C$6:$K$6,1,MATCH('County Climates'!E1911,'CBECS_Table B5'!$C$1:$K$1,0))</f>
        <v>17642</v>
      </c>
    </row>
    <row r="1912" spans="1:6" x14ac:dyDescent="0.25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 s="146">
        <f>INDEX('CBECS_Table B5'!$C$6:$K$6,1,MATCH('County Climates'!E1912,'CBECS_Table B5'!$C$1:$K$1,0))</f>
        <v>17642</v>
      </c>
    </row>
    <row r="1913" spans="1:6" x14ac:dyDescent="0.25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 s="146">
        <f>INDEX('CBECS_Table B5'!$C$6:$K$6,1,MATCH('County Climates'!E1913,'CBECS_Table B5'!$C$1:$K$1,0))</f>
        <v>17642</v>
      </c>
    </row>
    <row r="1914" spans="1:6" x14ac:dyDescent="0.25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 s="146">
        <f>INDEX('CBECS_Table B5'!$C$6:$K$6,1,MATCH('County Climates'!E1914,'CBECS_Table B5'!$C$1:$K$1,0))</f>
        <v>17642</v>
      </c>
    </row>
    <row r="1915" spans="1:6" x14ac:dyDescent="0.25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 s="146">
        <f>INDEX('CBECS_Table B5'!$C$6:$K$6,1,MATCH('County Climates'!E1915,'CBECS_Table B5'!$C$1:$K$1,0))</f>
        <v>17642</v>
      </c>
    </row>
    <row r="1916" spans="1:6" x14ac:dyDescent="0.25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 s="146">
        <f>INDEX('CBECS_Table B5'!$C$6:$K$6,1,MATCH('County Climates'!E1916,'CBECS_Table B5'!$C$1:$K$1,0))</f>
        <v>17642</v>
      </c>
    </row>
    <row r="1917" spans="1:6" x14ac:dyDescent="0.25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 s="146">
        <f>INDEX('CBECS_Table B5'!$C$6:$K$6,1,MATCH('County Climates'!E1917,'CBECS_Table B5'!$C$1:$K$1,0))</f>
        <v>17642</v>
      </c>
    </row>
    <row r="1918" spans="1:6" x14ac:dyDescent="0.25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 s="146">
        <f>INDEX('CBECS_Table B5'!$C$6:$K$6,1,MATCH('County Climates'!E1918,'CBECS_Table B5'!$C$1:$K$1,0))</f>
        <v>17642</v>
      </c>
    </row>
    <row r="1919" spans="1:6" x14ac:dyDescent="0.25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 s="146">
        <f>INDEX('CBECS_Table B5'!$C$6:$K$6,1,MATCH('County Climates'!E1919,'CBECS_Table B5'!$C$1:$K$1,0))</f>
        <v>17642</v>
      </c>
    </row>
    <row r="1920" spans="1:6" x14ac:dyDescent="0.25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 s="146">
        <f>INDEX('CBECS_Table B5'!$C$6:$K$6,1,MATCH('County Climates'!E1920,'CBECS_Table B5'!$C$1:$K$1,0))</f>
        <v>17642</v>
      </c>
    </row>
    <row r="1921" spans="1:6" x14ac:dyDescent="0.25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 s="146">
        <f>INDEX('CBECS_Table B5'!$C$6:$K$6,1,MATCH('County Climates'!E1921,'CBECS_Table B5'!$C$1:$K$1,0))</f>
        <v>17642</v>
      </c>
    </row>
    <row r="1922" spans="1:6" x14ac:dyDescent="0.25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 s="146">
        <f>INDEX('CBECS_Table B5'!$C$6:$K$6,1,MATCH('County Climates'!E1922,'CBECS_Table B5'!$C$1:$K$1,0))</f>
        <v>17642</v>
      </c>
    </row>
    <row r="1923" spans="1:6" x14ac:dyDescent="0.25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 s="146">
        <f>INDEX('CBECS_Table B5'!$C$6:$K$6,1,MATCH('County Climates'!E1923,'CBECS_Table B5'!$C$1:$K$1,0))</f>
        <v>17642</v>
      </c>
    </row>
    <row r="1924" spans="1:6" x14ac:dyDescent="0.25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 s="146">
        <f>INDEX('CBECS_Table B5'!$C$6:$K$6,1,MATCH('County Climates'!E1924,'CBECS_Table B5'!$C$1:$K$1,0))</f>
        <v>17642</v>
      </c>
    </row>
    <row r="1925" spans="1:6" x14ac:dyDescent="0.25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 s="146">
        <f>INDEX('CBECS_Table B5'!$C$6:$K$6,1,MATCH('County Climates'!E1925,'CBECS_Table B5'!$C$1:$K$1,0))</f>
        <v>17642</v>
      </c>
    </row>
    <row r="1926" spans="1:6" x14ac:dyDescent="0.25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 s="146">
        <f>INDEX('CBECS_Table B5'!$C$6:$K$6,1,MATCH('County Climates'!E1926,'CBECS_Table B5'!$C$1:$K$1,0))</f>
        <v>17642</v>
      </c>
    </row>
    <row r="1927" spans="1:6" x14ac:dyDescent="0.25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 s="146">
        <f>INDEX('CBECS_Table B5'!$C$6:$K$6,1,MATCH('County Climates'!E1927,'CBECS_Table B5'!$C$1:$K$1,0))</f>
        <v>17642</v>
      </c>
    </row>
    <row r="1928" spans="1:6" x14ac:dyDescent="0.25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 s="146">
        <f>INDEX('CBECS_Table B5'!$C$6:$K$6,1,MATCH('County Climates'!E1928,'CBECS_Table B5'!$C$1:$K$1,0))</f>
        <v>17642</v>
      </c>
    </row>
    <row r="1929" spans="1:6" x14ac:dyDescent="0.25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 s="146">
        <f>INDEX('CBECS_Table B5'!$C$6:$K$6,1,MATCH('County Climates'!E1929,'CBECS_Table B5'!$C$1:$K$1,0))</f>
        <v>17642</v>
      </c>
    </row>
    <row r="1930" spans="1:6" x14ac:dyDescent="0.25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 s="146">
        <f>INDEX('CBECS_Table B5'!$C$6:$K$6,1,MATCH('County Climates'!E1930,'CBECS_Table B5'!$C$1:$K$1,0))</f>
        <v>17642</v>
      </c>
    </row>
    <row r="1931" spans="1:6" x14ac:dyDescent="0.25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 s="146">
        <f>INDEX('CBECS_Table B5'!$C$6:$K$6,1,MATCH('County Climates'!E1931,'CBECS_Table B5'!$C$1:$K$1,0))</f>
        <v>17642</v>
      </c>
    </row>
    <row r="1932" spans="1:6" x14ac:dyDescent="0.25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 s="146">
        <f>INDEX('CBECS_Table B5'!$C$6:$K$6,1,MATCH('County Climates'!E1932,'CBECS_Table B5'!$C$1:$K$1,0))</f>
        <v>17642</v>
      </c>
    </row>
    <row r="1933" spans="1:6" x14ac:dyDescent="0.25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 s="146">
        <f>INDEX('CBECS_Table B5'!$C$6:$K$6,1,MATCH('County Climates'!E1933,'CBECS_Table B5'!$C$1:$K$1,0))</f>
        <v>17642</v>
      </c>
    </row>
    <row r="1934" spans="1:6" x14ac:dyDescent="0.25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 s="146">
        <f>INDEX('CBECS_Table B5'!$C$6:$K$6,1,MATCH('County Climates'!E1934,'CBECS_Table B5'!$C$1:$K$1,0))</f>
        <v>17642</v>
      </c>
    </row>
    <row r="1935" spans="1:6" x14ac:dyDescent="0.25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 s="146">
        <f>INDEX('CBECS_Table B5'!$C$6:$K$6,1,MATCH('County Climates'!E1935,'CBECS_Table B5'!$C$1:$K$1,0))</f>
        <v>17642</v>
      </c>
    </row>
    <row r="1936" spans="1:6" x14ac:dyDescent="0.25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 s="146">
        <f>INDEX('CBECS_Table B5'!$C$6:$K$6,1,MATCH('County Climates'!E1936,'CBECS_Table B5'!$C$1:$K$1,0))</f>
        <v>17642</v>
      </c>
    </row>
    <row r="1937" spans="1:6" x14ac:dyDescent="0.25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 s="146">
        <f>INDEX('CBECS_Table B5'!$C$6:$K$6,1,MATCH('County Climates'!E1937,'CBECS_Table B5'!$C$1:$K$1,0))</f>
        <v>17642</v>
      </c>
    </row>
    <row r="1938" spans="1:6" x14ac:dyDescent="0.25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 s="146">
        <f>INDEX('CBECS_Table B5'!$C$6:$K$6,1,MATCH('County Climates'!E1938,'CBECS_Table B5'!$C$1:$K$1,0))</f>
        <v>17642</v>
      </c>
    </row>
    <row r="1939" spans="1:6" x14ac:dyDescent="0.25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 s="146">
        <f>INDEX('CBECS_Table B5'!$C$6:$K$6,1,MATCH('County Climates'!E1939,'CBECS_Table B5'!$C$1:$K$1,0))</f>
        <v>17642</v>
      </c>
    </row>
    <row r="1940" spans="1:6" x14ac:dyDescent="0.25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 s="146">
        <f>INDEX('CBECS_Table B5'!$C$6:$K$6,1,MATCH('County Climates'!E1940,'CBECS_Table B5'!$C$1:$K$1,0))</f>
        <v>17642</v>
      </c>
    </row>
    <row r="1941" spans="1:6" x14ac:dyDescent="0.25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 s="146">
        <f>INDEX('CBECS_Table B5'!$C$6:$K$6,1,MATCH('County Climates'!E1941,'CBECS_Table B5'!$C$1:$K$1,0))</f>
        <v>17642</v>
      </c>
    </row>
    <row r="1942" spans="1:6" x14ac:dyDescent="0.25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 s="146">
        <f>INDEX('CBECS_Table B5'!$C$6:$K$6,1,MATCH('County Climates'!E1942,'CBECS_Table B5'!$C$1:$K$1,0))</f>
        <v>17642</v>
      </c>
    </row>
    <row r="1943" spans="1:6" x14ac:dyDescent="0.25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 s="146">
        <f>INDEX('CBECS_Table B5'!$C$6:$K$6,1,MATCH('County Climates'!E1943,'CBECS_Table B5'!$C$1:$K$1,0))</f>
        <v>17642</v>
      </c>
    </row>
    <row r="1944" spans="1:6" x14ac:dyDescent="0.25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 s="146">
        <f>INDEX('CBECS_Table B5'!$C$6:$K$6,1,MATCH('County Climates'!E1944,'CBECS_Table B5'!$C$1:$K$1,0))</f>
        <v>17642</v>
      </c>
    </row>
    <row r="1945" spans="1:6" x14ac:dyDescent="0.25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 s="146">
        <f>INDEX('CBECS_Table B5'!$C$6:$K$6,1,MATCH('County Climates'!E1945,'CBECS_Table B5'!$C$1:$K$1,0))</f>
        <v>17642</v>
      </c>
    </row>
    <row r="1946" spans="1:6" x14ac:dyDescent="0.25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 s="146">
        <f>INDEX('CBECS_Table B5'!$C$6:$K$6,1,MATCH('County Climates'!E1946,'CBECS_Table B5'!$C$1:$K$1,0))</f>
        <v>17642</v>
      </c>
    </row>
    <row r="1947" spans="1:6" x14ac:dyDescent="0.25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 s="146">
        <f>INDEX('CBECS_Table B5'!$C$6:$K$6,1,MATCH('County Climates'!E1947,'CBECS_Table B5'!$C$1:$K$1,0))</f>
        <v>17642</v>
      </c>
    </row>
    <row r="1948" spans="1:6" x14ac:dyDescent="0.25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 s="146">
        <f>INDEX('CBECS_Table B5'!$C$6:$K$6,1,MATCH('County Climates'!E1948,'CBECS_Table B5'!$C$1:$K$1,0))</f>
        <v>17642</v>
      </c>
    </row>
    <row r="1949" spans="1:6" x14ac:dyDescent="0.25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 s="146">
        <f>INDEX('CBECS_Table B5'!$C$6:$K$6,1,MATCH('County Climates'!E1949,'CBECS_Table B5'!$C$1:$K$1,0))</f>
        <v>17642</v>
      </c>
    </row>
    <row r="1950" spans="1:6" x14ac:dyDescent="0.25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 s="146">
        <f>INDEX('CBECS_Table B5'!$C$6:$K$6,1,MATCH('County Climates'!E1950,'CBECS_Table B5'!$C$1:$K$1,0))</f>
        <v>17642</v>
      </c>
    </row>
    <row r="1951" spans="1:6" x14ac:dyDescent="0.25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 s="146">
        <f>INDEX('CBECS_Table B5'!$C$6:$K$6,1,MATCH('County Climates'!E1951,'CBECS_Table B5'!$C$1:$K$1,0))</f>
        <v>17642</v>
      </c>
    </row>
    <row r="1952" spans="1:6" x14ac:dyDescent="0.25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 s="146">
        <f>INDEX('CBECS_Table B5'!$C$6:$K$6,1,MATCH('County Climates'!E1952,'CBECS_Table B5'!$C$1:$K$1,0))</f>
        <v>17642</v>
      </c>
    </row>
    <row r="1953" spans="1:6" x14ac:dyDescent="0.25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 s="146">
        <f>INDEX('CBECS_Table B5'!$C$6:$K$6,1,MATCH('County Climates'!E1953,'CBECS_Table B5'!$C$1:$K$1,0))</f>
        <v>17642</v>
      </c>
    </row>
    <row r="1954" spans="1:6" x14ac:dyDescent="0.25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 s="146">
        <f>INDEX('CBECS_Table B5'!$C$6:$K$6,1,MATCH('County Climates'!E1954,'CBECS_Table B5'!$C$1:$K$1,0))</f>
        <v>17642</v>
      </c>
    </row>
    <row r="1955" spans="1:6" x14ac:dyDescent="0.25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 s="146">
        <f>INDEX('CBECS_Table B5'!$C$6:$K$6,1,MATCH('County Climates'!E1955,'CBECS_Table B5'!$C$1:$K$1,0))</f>
        <v>17642</v>
      </c>
    </row>
    <row r="1956" spans="1:6" x14ac:dyDescent="0.25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 s="146">
        <f>INDEX('CBECS_Table B5'!$C$6:$K$6,1,MATCH('County Climates'!E1956,'CBECS_Table B5'!$C$1:$K$1,0))</f>
        <v>17642</v>
      </c>
    </row>
    <row r="1957" spans="1:6" x14ac:dyDescent="0.25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 s="146">
        <f>INDEX('CBECS_Table B5'!$C$6:$K$6,1,MATCH('County Climates'!E1957,'CBECS_Table B5'!$C$1:$K$1,0))</f>
        <v>17642</v>
      </c>
    </row>
    <row r="1958" spans="1:6" x14ac:dyDescent="0.25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 s="146">
        <f>INDEX('CBECS_Table B5'!$C$6:$K$6,1,MATCH('County Climates'!E1958,'CBECS_Table B5'!$C$1:$K$1,0))</f>
        <v>17642</v>
      </c>
    </row>
    <row r="1959" spans="1:6" x14ac:dyDescent="0.25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 s="146">
        <f>INDEX('CBECS_Table B5'!$C$6:$K$6,1,MATCH('County Climates'!E1959,'CBECS_Table B5'!$C$1:$K$1,0))</f>
        <v>17642</v>
      </c>
    </row>
    <row r="1960" spans="1:6" x14ac:dyDescent="0.25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 s="146">
        <f>INDEX('CBECS_Table B5'!$C$6:$K$6,1,MATCH('County Climates'!E1960,'CBECS_Table B5'!$C$1:$K$1,0))</f>
        <v>17642</v>
      </c>
    </row>
    <row r="1961" spans="1:6" x14ac:dyDescent="0.25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 s="146">
        <f>INDEX('CBECS_Table B5'!$C$6:$K$6,1,MATCH('County Climates'!E1961,'CBECS_Table B5'!$C$1:$K$1,0))</f>
        <v>17642</v>
      </c>
    </row>
    <row r="1962" spans="1:6" x14ac:dyDescent="0.25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 s="146">
        <f>INDEX('CBECS_Table B5'!$C$6:$K$6,1,MATCH('County Climates'!E1962,'CBECS_Table B5'!$C$1:$K$1,0))</f>
        <v>17642</v>
      </c>
    </row>
    <row r="1963" spans="1:6" x14ac:dyDescent="0.25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 s="146">
        <f>INDEX('CBECS_Table B5'!$C$6:$K$6,1,MATCH('County Climates'!E1963,'CBECS_Table B5'!$C$1:$K$1,0))</f>
        <v>17642</v>
      </c>
    </row>
    <row r="1964" spans="1:6" x14ac:dyDescent="0.25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 s="146">
        <f>INDEX('CBECS_Table B5'!$C$6:$K$6,1,MATCH('County Climates'!E1964,'CBECS_Table B5'!$C$1:$K$1,0))</f>
        <v>17642</v>
      </c>
    </row>
    <row r="1965" spans="1:6" x14ac:dyDescent="0.25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 s="146">
        <f>INDEX('CBECS_Table B5'!$C$6:$K$6,1,MATCH('County Climates'!E1965,'CBECS_Table B5'!$C$1:$K$1,0))</f>
        <v>17642</v>
      </c>
    </row>
    <row r="1966" spans="1:6" x14ac:dyDescent="0.25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 s="146">
        <f>INDEX('CBECS_Table B5'!$C$6:$K$6,1,MATCH('County Climates'!E1966,'CBECS_Table B5'!$C$1:$K$1,0))</f>
        <v>17642</v>
      </c>
    </row>
    <row r="1967" spans="1:6" x14ac:dyDescent="0.25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 s="146">
        <f>INDEX('CBECS_Table B5'!$C$6:$K$6,1,MATCH('County Climates'!E1967,'CBECS_Table B5'!$C$1:$K$1,0))</f>
        <v>17642</v>
      </c>
    </row>
    <row r="1968" spans="1:6" x14ac:dyDescent="0.25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 s="146">
        <f>INDEX('CBECS_Table B5'!$C$6:$K$6,1,MATCH('County Climates'!E1968,'CBECS_Table B5'!$C$1:$K$1,0))</f>
        <v>17642</v>
      </c>
    </row>
    <row r="1969" spans="1:6" x14ac:dyDescent="0.25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 s="146">
        <f>INDEX('CBECS_Table B5'!$C$6:$K$6,1,MATCH('County Climates'!E1969,'CBECS_Table B5'!$C$1:$K$1,0))</f>
        <v>17642</v>
      </c>
    </row>
    <row r="1970" spans="1:6" x14ac:dyDescent="0.25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 s="146">
        <f>INDEX('CBECS_Table B5'!$C$6:$K$6,1,MATCH('County Climates'!E1970,'CBECS_Table B5'!$C$1:$K$1,0))</f>
        <v>17642</v>
      </c>
    </row>
    <row r="1971" spans="1:6" x14ac:dyDescent="0.25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 s="146">
        <f>INDEX('CBECS_Table B5'!$C$6:$K$6,1,MATCH('County Climates'!E1971,'CBECS_Table B5'!$C$1:$K$1,0))</f>
        <v>17642</v>
      </c>
    </row>
    <row r="1972" spans="1:6" x14ac:dyDescent="0.25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 s="146">
        <f>INDEX('CBECS_Table B5'!$C$6:$K$6,1,MATCH('County Climates'!E1972,'CBECS_Table B5'!$C$1:$K$1,0))</f>
        <v>8501</v>
      </c>
    </row>
    <row r="1973" spans="1:6" x14ac:dyDescent="0.25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 s="146">
        <f>INDEX('CBECS_Table B5'!$C$6:$K$6,1,MATCH('County Climates'!E1973,'CBECS_Table B5'!$C$1:$K$1,0))</f>
        <v>8501</v>
      </c>
    </row>
    <row r="1974" spans="1:6" x14ac:dyDescent="0.25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 s="146">
        <f>INDEX('CBECS_Table B5'!$C$6:$K$6,1,MATCH('County Climates'!E1974,'CBECS_Table B5'!$C$1:$K$1,0))</f>
        <v>8501</v>
      </c>
    </row>
    <row r="1975" spans="1:6" x14ac:dyDescent="0.25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 s="146">
        <f>INDEX('CBECS_Table B5'!$C$6:$K$6,1,MATCH('County Climates'!E1975,'CBECS_Table B5'!$C$1:$K$1,0))</f>
        <v>8501</v>
      </c>
    </row>
    <row r="1976" spans="1:6" x14ac:dyDescent="0.25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 s="146">
        <f>INDEX('CBECS_Table B5'!$C$6:$K$6,1,MATCH('County Climates'!E1976,'CBECS_Table B5'!$C$1:$K$1,0))</f>
        <v>8501</v>
      </c>
    </row>
    <row r="1977" spans="1:6" x14ac:dyDescent="0.25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 s="146">
        <f>INDEX('CBECS_Table B5'!$C$6:$K$6,1,MATCH('County Climates'!E1977,'CBECS_Table B5'!$C$1:$K$1,0))</f>
        <v>8501</v>
      </c>
    </row>
    <row r="1978" spans="1:6" x14ac:dyDescent="0.25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 s="146">
        <f>INDEX('CBECS_Table B5'!$C$6:$K$6,1,MATCH('County Climates'!E1978,'CBECS_Table B5'!$C$1:$K$1,0))</f>
        <v>8501</v>
      </c>
    </row>
    <row r="1979" spans="1:6" x14ac:dyDescent="0.25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 s="146">
        <f>INDEX('CBECS_Table B5'!$C$6:$K$6,1,MATCH('County Climates'!E1979,'CBECS_Table B5'!$C$1:$K$1,0))</f>
        <v>8501</v>
      </c>
    </row>
    <row r="1980" spans="1:6" x14ac:dyDescent="0.25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 s="146">
        <f>INDEX('CBECS_Table B5'!$C$6:$K$6,1,MATCH('County Climates'!E1980,'CBECS_Table B5'!$C$1:$K$1,0))</f>
        <v>8501</v>
      </c>
    </row>
    <row r="1981" spans="1:6" x14ac:dyDescent="0.25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 s="146">
        <f>INDEX('CBECS_Table B5'!$C$6:$K$6,1,MATCH('County Climates'!E1981,'CBECS_Table B5'!$C$1:$K$1,0))</f>
        <v>8501</v>
      </c>
    </row>
    <row r="1982" spans="1:6" x14ac:dyDescent="0.25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 s="146">
        <f>INDEX('CBECS_Table B5'!$C$6:$K$6,1,MATCH('County Climates'!E1982,'CBECS_Table B5'!$C$1:$K$1,0))</f>
        <v>8501</v>
      </c>
    </row>
    <row r="1983" spans="1:6" x14ac:dyDescent="0.25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 s="146">
        <f>INDEX('CBECS_Table B5'!$C$6:$K$6,1,MATCH('County Climates'!E1983,'CBECS_Table B5'!$C$1:$K$1,0))</f>
        <v>8501</v>
      </c>
    </row>
    <row r="1984" spans="1:6" x14ac:dyDescent="0.25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 s="146">
        <f>INDEX('CBECS_Table B5'!$C$6:$K$6,1,MATCH('County Climates'!E1984,'CBECS_Table B5'!$C$1:$K$1,0))</f>
        <v>8501</v>
      </c>
    </row>
    <row r="1985" spans="1:6" x14ac:dyDescent="0.25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 s="146">
        <f>INDEX('CBECS_Table B5'!$C$6:$K$6,1,MATCH('County Climates'!E1985,'CBECS_Table B5'!$C$1:$K$1,0))</f>
        <v>8501</v>
      </c>
    </row>
    <row r="1986" spans="1:6" x14ac:dyDescent="0.25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 s="146">
        <f>INDEX('CBECS_Table B5'!$C$6:$K$6,1,MATCH('County Climates'!E1986,'CBECS_Table B5'!$C$1:$K$1,0))</f>
        <v>8501</v>
      </c>
    </row>
    <row r="1987" spans="1:6" x14ac:dyDescent="0.25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 s="146">
        <f>INDEX('CBECS_Table B5'!$C$6:$K$6,1,MATCH('County Climates'!E1987,'CBECS_Table B5'!$C$1:$K$1,0))</f>
        <v>8501</v>
      </c>
    </row>
    <row r="1988" spans="1:6" x14ac:dyDescent="0.25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 s="146">
        <f>INDEX('CBECS_Table B5'!$C$6:$K$6,1,MATCH('County Climates'!E1988,'CBECS_Table B5'!$C$1:$K$1,0))</f>
        <v>8501</v>
      </c>
    </row>
    <row r="1989" spans="1:6" x14ac:dyDescent="0.25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 s="146">
        <f>INDEX('CBECS_Table B5'!$C$6:$K$6,1,MATCH('County Climates'!E1989,'CBECS_Table B5'!$C$1:$K$1,0))</f>
        <v>8501</v>
      </c>
    </row>
    <row r="1990" spans="1:6" x14ac:dyDescent="0.25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 s="146">
        <f>INDEX('CBECS_Table B5'!$C$6:$K$6,1,MATCH('County Climates'!E1990,'CBECS_Table B5'!$C$1:$K$1,0))</f>
        <v>8501</v>
      </c>
    </row>
    <row r="1991" spans="1:6" x14ac:dyDescent="0.25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 s="146">
        <f>INDEX('CBECS_Table B5'!$C$6:$K$6,1,MATCH('County Climates'!E1991,'CBECS_Table B5'!$C$1:$K$1,0))</f>
        <v>8501</v>
      </c>
    </row>
    <row r="1992" spans="1:6" x14ac:dyDescent="0.25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 s="146">
        <f>INDEX('CBECS_Table B5'!$C$6:$K$6,1,MATCH('County Climates'!E1992,'CBECS_Table B5'!$C$1:$K$1,0))</f>
        <v>8501</v>
      </c>
    </row>
    <row r="1993" spans="1:6" x14ac:dyDescent="0.25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 s="146">
        <f>INDEX('CBECS_Table B5'!$C$6:$K$6,1,MATCH('County Climates'!E1993,'CBECS_Table B5'!$C$1:$K$1,0))</f>
        <v>8501</v>
      </c>
    </row>
    <row r="1994" spans="1:6" x14ac:dyDescent="0.25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 s="146">
        <f>INDEX('CBECS_Table B5'!$C$6:$K$6,1,MATCH('County Climates'!E1994,'CBECS_Table B5'!$C$1:$K$1,0))</f>
        <v>8501</v>
      </c>
    </row>
    <row r="1995" spans="1:6" x14ac:dyDescent="0.25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 s="146">
        <f>INDEX('CBECS_Table B5'!$C$6:$K$6,1,MATCH('County Climates'!E1995,'CBECS_Table B5'!$C$1:$K$1,0))</f>
        <v>8501</v>
      </c>
    </row>
    <row r="1996" spans="1:6" x14ac:dyDescent="0.25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 s="146">
        <f>INDEX('CBECS_Table B5'!$C$6:$K$6,1,MATCH('County Climates'!E1996,'CBECS_Table B5'!$C$1:$K$1,0))</f>
        <v>8501</v>
      </c>
    </row>
    <row r="1997" spans="1:6" x14ac:dyDescent="0.25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 s="146">
        <f>INDEX('CBECS_Table B5'!$C$6:$K$6,1,MATCH('County Climates'!E1997,'CBECS_Table B5'!$C$1:$K$1,0))</f>
        <v>8501</v>
      </c>
    </row>
    <row r="1998" spans="1:6" x14ac:dyDescent="0.25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 s="146">
        <f>INDEX('CBECS_Table B5'!$C$6:$K$6,1,MATCH('County Climates'!E1998,'CBECS_Table B5'!$C$1:$K$1,0))</f>
        <v>8501</v>
      </c>
    </row>
    <row r="1999" spans="1:6" x14ac:dyDescent="0.25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 s="146">
        <f>INDEX('CBECS_Table B5'!$C$6:$K$6,1,MATCH('County Climates'!E1999,'CBECS_Table B5'!$C$1:$K$1,0))</f>
        <v>8501</v>
      </c>
    </row>
    <row r="2000" spans="1:6" x14ac:dyDescent="0.25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 s="146">
        <f>INDEX('CBECS_Table B5'!$C$6:$K$6,1,MATCH('County Climates'!E2000,'CBECS_Table B5'!$C$1:$K$1,0))</f>
        <v>8501</v>
      </c>
    </row>
    <row r="2001" spans="1:6" x14ac:dyDescent="0.25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 s="146">
        <f>INDEX('CBECS_Table B5'!$C$6:$K$6,1,MATCH('County Climates'!E2001,'CBECS_Table B5'!$C$1:$K$1,0))</f>
        <v>8501</v>
      </c>
    </row>
    <row r="2002" spans="1:6" x14ac:dyDescent="0.25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 s="146">
        <f>INDEX('CBECS_Table B5'!$C$6:$K$6,1,MATCH('County Climates'!E2002,'CBECS_Table B5'!$C$1:$K$1,0))</f>
        <v>8501</v>
      </c>
    </row>
    <row r="2003" spans="1:6" x14ac:dyDescent="0.25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 s="146">
        <f>INDEX('CBECS_Table B5'!$C$6:$K$6,1,MATCH('County Climates'!E2003,'CBECS_Table B5'!$C$1:$K$1,0))</f>
        <v>8501</v>
      </c>
    </row>
    <row r="2004" spans="1:6" x14ac:dyDescent="0.25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 s="146">
        <f>INDEX('CBECS_Table B5'!$C$6:$K$6,1,MATCH('County Climates'!E2004,'CBECS_Table B5'!$C$1:$K$1,0))</f>
        <v>8501</v>
      </c>
    </row>
    <row r="2005" spans="1:6" x14ac:dyDescent="0.25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 s="146">
        <f>INDEX('CBECS_Table B5'!$C$6:$K$6,1,MATCH('County Climates'!E2005,'CBECS_Table B5'!$C$1:$K$1,0))</f>
        <v>8501</v>
      </c>
    </row>
    <row r="2006" spans="1:6" x14ac:dyDescent="0.25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 s="146">
        <f>INDEX('CBECS_Table B5'!$C$6:$K$6,1,MATCH('County Climates'!E2006,'CBECS_Table B5'!$C$1:$K$1,0))</f>
        <v>8501</v>
      </c>
    </row>
    <row r="2007" spans="1:6" x14ac:dyDescent="0.25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 s="146">
        <f>INDEX('CBECS_Table B5'!$C$6:$K$6,1,MATCH('County Climates'!E2007,'CBECS_Table B5'!$C$1:$K$1,0))</f>
        <v>8501</v>
      </c>
    </row>
    <row r="2008" spans="1:6" x14ac:dyDescent="0.25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 s="146">
        <f>INDEX('CBECS_Table B5'!$C$6:$K$6,1,MATCH('County Climates'!E2008,'CBECS_Table B5'!$C$1:$K$1,0))</f>
        <v>8501</v>
      </c>
    </row>
    <row r="2009" spans="1:6" x14ac:dyDescent="0.25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 s="146">
        <f>INDEX('CBECS_Table B5'!$C$6:$K$6,1,MATCH('County Climates'!E2009,'CBECS_Table B5'!$C$1:$K$1,0))</f>
        <v>8501</v>
      </c>
    </row>
    <row r="2010" spans="1:6" x14ac:dyDescent="0.25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 s="146">
        <f>INDEX('CBECS_Table B5'!$C$6:$K$6,1,MATCH('County Climates'!E2010,'CBECS_Table B5'!$C$1:$K$1,0))</f>
        <v>8501</v>
      </c>
    </row>
    <row r="2011" spans="1:6" x14ac:dyDescent="0.25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 s="146">
        <f>INDEX('CBECS_Table B5'!$C$6:$K$6,1,MATCH('County Climates'!E2011,'CBECS_Table B5'!$C$1:$K$1,0))</f>
        <v>8501</v>
      </c>
    </row>
    <row r="2012" spans="1:6" x14ac:dyDescent="0.25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 s="146">
        <f>INDEX('CBECS_Table B5'!$C$6:$K$6,1,MATCH('County Climates'!E2012,'CBECS_Table B5'!$C$1:$K$1,0))</f>
        <v>8501</v>
      </c>
    </row>
    <row r="2013" spans="1:6" x14ac:dyDescent="0.25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 s="146">
        <f>INDEX('CBECS_Table B5'!$C$6:$K$6,1,MATCH('County Climates'!E2013,'CBECS_Table B5'!$C$1:$K$1,0))</f>
        <v>8501</v>
      </c>
    </row>
    <row r="2014" spans="1:6" x14ac:dyDescent="0.25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 s="146">
        <f>INDEX('CBECS_Table B5'!$C$6:$K$6,1,MATCH('County Climates'!E2014,'CBECS_Table B5'!$C$1:$K$1,0))</f>
        <v>8501</v>
      </c>
    </row>
    <row r="2015" spans="1:6" x14ac:dyDescent="0.25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 s="146">
        <f>INDEX('CBECS_Table B5'!$C$6:$K$6,1,MATCH('County Climates'!E2015,'CBECS_Table B5'!$C$1:$K$1,0))</f>
        <v>8501</v>
      </c>
    </row>
    <row r="2016" spans="1:6" x14ac:dyDescent="0.25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 s="146">
        <f>INDEX('CBECS_Table B5'!$C$6:$K$6,1,MATCH('County Climates'!E2016,'CBECS_Table B5'!$C$1:$K$1,0))</f>
        <v>8501</v>
      </c>
    </row>
    <row r="2017" spans="1:6" x14ac:dyDescent="0.25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 s="146">
        <f>INDEX('CBECS_Table B5'!$C$6:$K$6,1,MATCH('County Climates'!E2017,'CBECS_Table B5'!$C$1:$K$1,0))</f>
        <v>8501</v>
      </c>
    </row>
    <row r="2018" spans="1:6" x14ac:dyDescent="0.25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 s="146">
        <f>INDEX('CBECS_Table B5'!$C$6:$K$6,1,MATCH('County Climates'!E2018,'CBECS_Table B5'!$C$1:$K$1,0))</f>
        <v>8501</v>
      </c>
    </row>
    <row r="2019" spans="1:6" x14ac:dyDescent="0.25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 s="146">
        <f>INDEX('CBECS_Table B5'!$C$6:$K$6,1,MATCH('County Climates'!E2019,'CBECS_Table B5'!$C$1:$K$1,0))</f>
        <v>8501</v>
      </c>
    </row>
    <row r="2020" spans="1:6" x14ac:dyDescent="0.25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 s="146">
        <f>INDEX('CBECS_Table B5'!$C$6:$K$6,1,MATCH('County Climates'!E2020,'CBECS_Table B5'!$C$1:$K$1,0))</f>
        <v>8501</v>
      </c>
    </row>
    <row r="2021" spans="1:6" x14ac:dyDescent="0.25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 s="146">
        <f>INDEX('CBECS_Table B5'!$C$6:$K$6,1,MATCH('County Climates'!E2021,'CBECS_Table B5'!$C$1:$K$1,0))</f>
        <v>8501</v>
      </c>
    </row>
    <row r="2022" spans="1:6" x14ac:dyDescent="0.25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 s="146">
        <f>INDEX('CBECS_Table B5'!$C$6:$K$6,1,MATCH('County Climates'!E2022,'CBECS_Table B5'!$C$1:$K$1,0))</f>
        <v>8501</v>
      </c>
    </row>
    <row r="2023" spans="1:6" x14ac:dyDescent="0.25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 s="146">
        <f>INDEX('CBECS_Table B5'!$C$6:$K$6,1,MATCH('County Climates'!E2023,'CBECS_Table B5'!$C$1:$K$1,0))</f>
        <v>8501</v>
      </c>
    </row>
    <row r="2024" spans="1:6" x14ac:dyDescent="0.25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 s="146">
        <f>INDEX('CBECS_Table B5'!$C$6:$K$6,1,MATCH('County Climates'!E2024,'CBECS_Table B5'!$C$1:$K$1,0))</f>
        <v>8501</v>
      </c>
    </row>
    <row r="2025" spans="1:6" x14ac:dyDescent="0.25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 s="146">
        <f>INDEX('CBECS_Table B5'!$C$6:$K$6,1,MATCH('County Climates'!E2025,'CBECS_Table B5'!$C$1:$K$1,0))</f>
        <v>8501</v>
      </c>
    </row>
    <row r="2026" spans="1:6" x14ac:dyDescent="0.25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 s="146">
        <f>INDEX('CBECS_Table B5'!$C$6:$K$6,1,MATCH('County Climates'!E2026,'CBECS_Table B5'!$C$1:$K$1,0))</f>
        <v>8501</v>
      </c>
    </row>
    <row r="2027" spans="1:6" x14ac:dyDescent="0.25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 s="146">
        <f>INDEX('CBECS_Table B5'!$C$6:$K$6,1,MATCH('County Climates'!E2027,'CBECS_Table B5'!$C$1:$K$1,0))</f>
        <v>8501</v>
      </c>
    </row>
    <row r="2028" spans="1:6" x14ac:dyDescent="0.25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 s="146">
        <f>INDEX('CBECS_Table B5'!$C$6:$K$6,1,MATCH('County Climates'!E2028,'CBECS_Table B5'!$C$1:$K$1,0))</f>
        <v>8501</v>
      </c>
    </row>
    <row r="2029" spans="1:6" x14ac:dyDescent="0.25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 s="146">
        <f>INDEX('CBECS_Table B5'!$C$6:$K$6,1,MATCH('County Climates'!E2029,'CBECS_Table B5'!$C$1:$K$1,0))</f>
        <v>8501</v>
      </c>
    </row>
    <row r="2030" spans="1:6" x14ac:dyDescent="0.25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 s="146">
        <f>INDEX('CBECS_Table B5'!$C$6:$K$6,1,MATCH('County Climates'!E2030,'CBECS_Table B5'!$C$1:$K$1,0))</f>
        <v>8501</v>
      </c>
    </row>
    <row r="2031" spans="1:6" x14ac:dyDescent="0.25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 s="146">
        <f>INDEX('CBECS_Table B5'!$C$6:$K$6,1,MATCH('County Climates'!E2031,'CBECS_Table B5'!$C$1:$K$1,0))</f>
        <v>8501</v>
      </c>
    </row>
    <row r="2032" spans="1:6" x14ac:dyDescent="0.25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 s="146">
        <f>INDEX('CBECS_Table B5'!$C$6:$K$6,1,MATCH('County Climates'!E2032,'CBECS_Table B5'!$C$1:$K$1,0))</f>
        <v>8501</v>
      </c>
    </row>
    <row r="2033" spans="1:6" x14ac:dyDescent="0.25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 s="146">
        <f>INDEX('CBECS_Table B5'!$C$6:$K$6,1,MATCH('County Climates'!E2033,'CBECS_Table B5'!$C$1:$K$1,0))</f>
        <v>8501</v>
      </c>
    </row>
    <row r="2034" spans="1:6" x14ac:dyDescent="0.25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 s="146">
        <f>INDEX('CBECS_Table B5'!$C$6:$K$6,1,MATCH('County Climates'!E2034,'CBECS_Table B5'!$C$1:$K$1,0))</f>
        <v>8501</v>
      </c>
    </row>
    <row r="2035" spans="1:6" x14ac:dyDescent="0.25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 s="146">
        <f>INDEX('CBECS_Table B5'!$C$6:$K$6,1,MATCH('County Climates'!E2035,'CBECS_Table B5'!$C$1:$K$1,0))</f>
        <v>8501</v>
      </c>
    </row>
    <row r="2036" spans="1:6" x14ac:dyDescent="0.25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 s="146">
        <f>INDEX('CBECS_Table B5'!$C$6:$K$6,1,MATCH('County Climates'!E2036,'CBECS_Table B5'!$C$1:$K$1,0))</f>
        <v>8501</v>
      </c>
    </row>
    <row r="2037" spans="1:6" x14ac:dyDescent="0.25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 s="146">
        <f>INDEX('CBECS_Table B5'!$C$6:$K$6,1,MATCH('County Climates'!E2037,'CBECS_Table B5'!$C$1:$K$1,0))</f>
        <v>8501</v>
      </c>
    </row>
    <row r="2038" spans="1:6" x14ac:dyDescent="0.25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 s="146">
        <f>INDEX('CBECS_Table B5'!$C$6:$K$6,1,MATCH('County Climates'!E2038,'CBECS_Table B5'!$C$1:$K$1,0))</f>
        <v>8501</v>
      </c>
    </row>
    <row r="2039" spans="1:6" x14ac:dyDescent="0.25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 s="146">
        <f>INDEX('CBECS_Table B5'!$C$6:$K$6,1,MATCH('County Climates'!E2039,'CBECS_Table B5'!$C$1:$K$1,0))</f>
        <v>8501</v>
      </c>
    </row>
    <row r="2040" spans="1:6" x14ac:dyDescent="0.25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 s="146">
        <f>INDEX('CBECS_Table B5'!$C$6:$K$6,1,MATCH('County Climates'!E2040,'CBECS_Table B5'!$C$1:$K$1,0))</f>
        <v>8501</v>
      </c>
    </row>
    <row r="2041" spans="1:6" x14ac:dyDescent="0.25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 s="146">
        <f>INDEX('CBECS_Table B5'!$C$6:$K$6,1,MATCH('County Climates'!E2041,'CBECS_Table B5'!$C$1:$K$1,0))</f>
        <v>8501</v>
      </c>
    </row>
    <row r="2042" spans="1:6" x14ac:dyDescent="0.25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 s="146">
        <f>INDEX('CBECS_Table B5'!$C$6:$K$6,1,MATCH('County Climates'!E2042,'CBECS_Table B5'!$C$1:$K$1,0))</f>
        <v>8501</v>
      </c>
    </row>
    <row r="2043" spans="1:6" x14ac:dyDescent="0.25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 s="146">
        <f>INDEX('CBECS_Table B5'!$C$6:$K$6,1,MATCH('County Climates'!E2043,'CBECS_Table B5'!$C$1:$K$1,0))</f>
        <v>8501</v>
      </c>
    </row>
    <row r="2044" spans="1:6" x14ac:dyDescent="0.25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 s="146">
        <f>INDEX('CBECS_Table B5'!$C$6:$K$6,1,MATCH('County Climates'!E2044,'CBECS_Table B5'!$C$1:$K$1,0))</f>
        <v>8501</v>
      </c>
    </row>
    <row r="2045" spans="1:6" x14ac:dyDescent="0.25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 s="146">
        <f>INDEX('CBECS_Table B5'!$C$6:$K$6,1,MATCH('County Climates'!E2045,'CBECS_Table B5'!$C$1:$K$1,0))</f>
        <v>8501</v>
      </c>
    </row>
    <row r="2046" spans="1:6" x14ac:dyDescent="0.25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 s="146">
        <f>INDEX('CBECS_Table B5'!$C$6:$K$6,1,MATCH('County Climates'!E2046,'CBECS_Table B5'!$C$1:$K$1,0))</f>
        <v>8501</v>
      </c>
    </row>
    <row r="2047" spans="1:6" x14ac:dyDescent="0.25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 s="146">
        <f>INDEX('CBECS_Table B5'!$C$6:$K$6,1,MATCH('County Climates'!E2047,'CBECS_Table B5'!$C$1:$K$1,0))</f>
        <v>8501</v>
      </c>
    </row>
    <row r="2048" spans="1:6" x14ac:dyDescent="0.25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 s="146">
        <f>INDEX('CBECS_Table B5'!$C$6:$K$6,1,MATCH('County Climates'!E2048,'CBECS_Table B5'!$C$1:$K$1,0))</f>
        <v>8501</v>
      </c>
    </row>
    <row r="2049" spans="1:6" x14ac:dyDescent="0.25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 s="146">
        <f>INDEX('CBECS_Table B5'!$C$6:$K$6,1,MATCH('County Climates'!E2049,'CBECS_Table B5'!$C$1:$K$1,0))</f>
        <v>8501</v>
      </c>
    </row>
    <row r="2050" spans="1:6" x14ac:dyDescent="0.25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 s="146">
        <f>INDEX('CBECS_Table B5'!$C$6:$K$6,1,MATCH('County Climates'!E2050,'CBECS_Table B5'!$C$1:$K$1,0))</f>
        <v>8501</v>
      </c>
    </row>
    <row r="2051" spans="1:6" x14ac:dyDescent="0.25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 s="146">
        <f>INDEX('CBECS_Table B5'!$C$6:$K$6,1,MATCH('County Climates'!E2051,'CBECS_Table B5'!$C$1:$K$1,0))</f>
        <v>8501</v>
      </c>
    </row>
    <row r="2052" spans="1:6" x14ac:dyDescent="0.25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 s="146">
        <f>INDEX('CBECS_Table B5'!$C$6:$K$6,1,MATCH('County Climates'!E2052,'CBECS_Table B5'!$C$1:$K$1,0))</f>
        <v>8501</v>
      </c>
    </row>
    <row r="2053" spans="1:6" x14ac:dyDescent="0.25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 s="146">
        <f>INDEX('CBECS_Table B5'!$C$6:$K$6,1,MATCH('County Climates'!E2053,'CBECS_Table B5'!$C$1:$K$1,0))</f>
        <v>8501</v>
      </c>
    </row>
    <row r="2054" spans="1:6" x14ac:dyDescent="0.25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 s="146">
        <f>INDEX('CBECS_Table B5'!$C$6:$K$6,1,MATCH('County Climates'!E2054,'CBECS_Table B5'!$C$1:$K$1,0))</f>
        <v>8501</v>
      </c>
    </row>
    <row r="2055" spans="1:6" x14ac:dyDescent="0.25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 s="146">
        <f>INDEX('CBECS_Table B5'!$C$6:$K$6,1,MATCH('County Climates'!E2055,'CBECS_Table B5'!$C$1:$K$1,0))</f>
        <v>5359</v>
      </c>
    </row>
    <row r="2056" spans="1:6" x14ac:dyDescent="0.25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 s="146">
        <f>INDEX('CBECS_Table B5'!$C$6:$K$6,1,MATCH('County Climates'!E2056,'CBECS_Table B5'!$C$1:$K$1,0))</f>
        <v>5359</v>
      </c>
    </row>
    <row r="2057" spans="1:6" x14ac:dyDescent="0.25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 s="146">
        <f>INDEX('CBECS_Table B5'!$C$6:$K$6,1,MATCH('County Climates'!E2057,'CBECS_Table B5'!$C$1:$K$1,0))</f>
        <v>5359</v>
      </c>
    </row>
    <row r="2058" spans="1:6" x14ac:dyDescent="0.25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 s="146">
        <f>INDEX('CBECS_Table B5'!$C$6:$K$6,1,MATCH('County Climates'!E2058,'CBECS_Table B5'!$C$1:$K$1,0))</f>
        <v>5359</v>
      </c>
    </row>
    <row r="2059" spans="1:6" x14ac:dyDescent="0.25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 s="146">
        <f>INDEX('CBECS_Table B5'!$C$6:$K$6,1,MATCH('County Climates'!E2059,'CBECS_Table B5'!$C$1:$K$1,0))</f>
        <v>5359</v>
      </c>
    </row>
    <row r="2060" spans="1:6" x14ac:dyDescent="0.25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 s="146">
        <f>INDEX('CBECS_Table B5'!$C$6:$K$6,1,MATCH('County Climates'!E2060,'CBECS_Table B5'!$C$1:$K$1,0))</f>
        <v>5359</v>
      </c>
    </row>
    <row r="2061" spans="1:6" x14ac:dyDescent="0.25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 s="146">
        <f>INDEX('CBECS_Table B5'!$C$6:$K$6,1,MATCH('County Climates'!E2061,'CBECS_Table B5'!$C$1:$K$1,0))</f>
        <v>5359</v>
      </c>
    </row>
    <row r="2062" spans="1:6" x14ac:dyDescent="0.25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 s="146">
        <f>INDEX('CBECS_Table B5'!$C$6:$K$6,1,MATCH('County Climates'!E2062,'CBECS_Table B5'!$C$1:$K$1,0))</f>
        <v>5359</v>
      </c>
    </row>
    <row r="2063" spans="1:6" x14ac:dyDescent="0.25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 s="146">
        <f>INDEX('CBECS_Table B5'!$C$6:$K$6,1,MATCH('County Climates'!E2063,'CBECS_Table B5'!$C$1:$K$1,0))</f>
        <v>5359</v>
      </c>
    </row>
    <row r="2064" spans="1:6" x14ac:dyDescent="0.25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 s="146">
        <f>INDEX('CBECS_Table B5'!$C$6:$K$6,1,MATCH('County Climates'!E2064,'CBECS_Table B5'!$C$1:$K$1,0))</f>
        <v>5359</v>
      </c>
    </row>
    <row r="2065" spans="1:6" x14ac:dyDescent="0.25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 s="146">
        <f>INDEX('CBECS_Table B5'!$C$6:$K$6,1,MATCH('County Climates'!E2065,'CBECS_Table B5'!$C$1:$K$1,0))</f>
        <v>5359</v>
      </c>
    </row>
    <row r="2066" spans="1:6" x14ac:dyDescent="0.25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 s="146">
        <f>INDEX('CBECS_Table B5'!$C$6:$K$6,1,MATCH('County Climates'!E2066,'CBECS_Table B5'!$C$1:$K$1,0))</f>
        <v>5359</v>
      </c>
    </row>
    <row r="2067" spans="1:6" x14ac:dyDescent="0.25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 s="146">
        <f>INDEX('CBECS_Table B5'!$C$6:$K$6,1,MATCH('County Climates'!E2067,'CBECS_Table B5'!$C$1:$K$1,0))</f>
        <v>5359</v>
      </c>
    </row>
    <row r="2068" spans="1:6" x14ac:dyDescent="0.25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 s="146">
        <f>INDEX('CBECS_Table B5'!$C$6:$K$6,1,MATCH('County Climates'!E2068,'CBECS_Table B5'!$C$1:$K$1,0))</f>
        <v>5359</v>
      </c>
    </row>
    <row r="2069" spans="1:6" x14ac:dyDescent="0.25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 s="146">
        <f>INDEX('CBECS_Table B5'!$C$6:$K$6,1,MATCH('County Climates'!E2069,'CBECS_Table B5'!$C$1:$K$1,0))</f>
        <v>5359</v>
      </c>
    </row>
    <row r="2070" spans="1:6" x14ac:dyDescent="0.25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 s="146">
        <f>INDEX('CBECS_Table B5'!$C$6:$K$6,1,MATCH('County Climates'!E2070,'CBECS_Table B5'!$C$1:$K$1,0))</f>
        <v>5359</v>
      </c>
    </row>
    <row r="2071" spans="1:6" x14ac:dyDescent="0.25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 s="146">
        <f>INDEX('CBECS_Table B5'!$C$6:$K$6,1,MATCH('County Climates'!E2071,'CBECS_Table B5'!$C$1:$K$1,0))</f>
        <v>5359</v>
      </c>
    </row>
    <row r="2072" spans="1:6" x14ac:dyDescent="0.25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 s="146">
        <f>INDEX('CBECS_Table B5'!$C$6:$K$6,1,MATCH('County Climates'!E2072,'CBECS_Table B5'!$C$1:$K$1,0))</f>
        <v>5359</v>
      </c>
    </row>
    <row r="2073" spans="1:6" x14ac:dyDescent="0.25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 s="146">
        <f>INDEX('CBECS_Table B5'!$C$6:$K$6,1,MATCH('County Climates'!E2073,'CBECS_Table B5'!$C$1:$K$1,0))</f>
        <v>5359</v>
      </c>
    </row>
    <row r="2074" spans="1:6" x14ac:dyDescent="0.25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 s="146">
        <f>INDEX('CBECS_Table B5'!$C$6:$K$6,1,MATCH('County Climates'!E2074,'CBECS_Table B5'!$C$1:$K$1,0))</f>
        <v>5359</v>
      </c>
    </row>
    <row r="2075" spans="1:6" x14ac:dyDescent="0.25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 s="146">
        <f>INDEX('CBECS_Table B5'!$C$6:$K$6,1,MATCH('County Climates'!E2075,'CBECS_Table B5'!$C$1:$K$1,0))</f>
        <v>5359</v>
      </c>
    </row>
    <row r="2076" spans="1:6" x14ac:dyDescent="0.25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 s="146">
        <f>INDEX('CBECS_Table B5'!$C$6:$K$6,1,MATCH('County Climates'!E2076,'CBECS_Table B5'!$C$1:$K$1,0))</f>
        <v>5359</v>
      </c>
    </row>
    <row r="2077" spans="1:6" x14ac:dyDescent="0.25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 s="146">
        <f>INDEX('CBECS_Table B5'!$C$6:$K$6,1,MATCH('County Climates'!E2077,'CBECS_Table B5'!$C$1:$K$1,0))</f>
        <v>5359</v>
      </c>
    </row>
    <row r="2078" spans="1:6" x14ac:dyDescent="0.25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 s="146">
        <f>INDEX('CBECS_Table B5'!$C$6:$K$6,1,MATCH('County Climates'!E2078,'CBECS_Table B5'!$C$1:$K$1,0))</f>
        <v>5359</v>
      </c>
    </row>
    <row r="2079" spans="1:6" x14ac:dyDescent="0.25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 s="146">
        <f>INDEX('CBECS_Table B5'!$C$6:$K$6,1,MATCH('County Climates'!E2079,'CBECS_Table B5'!$C$1:$K$1,0))</f>
        <v>5359</v>
      </c>
    </row>
    <row r="2080" spans="1:6" x14ac:dyDescent="0.25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 s="146">
        <f>INDEX('CBECS_Table B5'!$C$6:$K$6,1,MATCH('County Climates'!E2080,'CBECS_Table B5'!$C$1:$K$1,0))</f>
        <v>5359</v>
      </c>
    </row>
    <row r="2081" spans="1:6" x14ac:dyDescent="0.25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 s="146">
        <f>INDEX('CBECS_Table B5'!$C$6:$K$6,1,MATCH('County Climates'!E2081,'CBECS_Table B5'!$C$1:$K$1,0))</f>
        <v>5359</v>
      </c>
    </row>
    <row r="2082" spans="1:6" x14ac:dyDescent="0.25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 s="146">
        <f>INDEX('CBECS_Table B5'!$C$6:$K$6,1,MATCH('County Climates'!E2082,'CBECS_Table B5'!$C$1:$K$1,0))</f>
        <v>5359</v>
      </c>
    </row>
    <row r="2083" spans="1:6" x14ac:dyDescent="0.25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 s="146">
        <f>INDEX('CBECS_Table B5'!$C$6:$K$6,1,MATCH('County Climates'!E2083,'CBECS_Table B5'!$C$1:$K$1,0))</f>
        <v>5359</v>
      </c>
    </row>
    <row r="2084" spans="1:6" x14ac:dyDescent="0.25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 s="146">
        <f>INDEX('CBECS_Table B5'!$C$6:$K$6,1,MATCH('County Climates'!E2084,'CBECS_Table B5'!$C$1:$K$1,0))</f>
        <v>5359</v>
      </c>
    </row>
    <row r="2085" spans="1:6" x14ac:dyDescent="0.25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 s="146">
        <f>INDEX('CBECS_Table B5'!$C$6:$K$6,1,MATCH('County Climates'!E2085,'CBECS_Table B5'!$C$1:$K$1,0))</f>
        <v>5359</v>
      </c>
    </row>
    <row r="2086" spans="1:6" x14ac:dyDescent="0.25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 s="146">
        <f>INDEX('CBECS_Table B5'!$C$6:$K$6,1,MATCH('County Climates'!E2086,'CBECS_Table B5'!$C$1:$K$1,0))</f>
        <v>5359</v>
      </c>
    </row>
    <row r="2087" spans="1:6" x14ac:dyDescent="0.25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 s="146">
        <f>INDEX('CBECS_Table B5'!$C$6:$K$6,1,MATCH('County Climates'!E2087,'CBECS_Table B5'!$C$1:$K$1,0))</f>
        <v>5359</v>
      </c>
    </row>
    <row r="2088" spans="1:6" x14ac:dyDescent="0.25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 s="146">
        <f>INDEX('CBECS_Table B5'!$C$6:$K$6,1,MATCH('County Climates'!E2088,'CBECS_Table B5'!$C$1:$K$1,0))</f>
        <v>5359</v>
      </c>
    </row>
    <row r="2089" spans="1:6" x14ac:dyDescent="0.25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 s="146">
        <f>INDEX('CBECS_Table B5'!$C$6:$K$6,1,MATCH('County Climates'!E2089,'CBECS_Table B5'!$C$1:$K$1,0))</f>
        <v>5359</v>
      </c>
    </row>
    <row r="2090" spans="1:6" x14ac:dyDescent="0.25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 s="146">
        <f>INDEX('CBECS_Table B5'!$C$6:$K$6,1,MATCH('County Climates'!E2090,'CBECS_Table B5'!$C$1:$K$1,0))</f>
        <v>5359</v>
      </c>
    </row>
    <row r="2091" spans="1:6" x14ac:dyDescent="0.25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 s="146">
        <f>INDEX('CBECS_Table B5'!$C$6:$K$6,1,MATCH('County Climates'!E2091,'CBECS_Table B5'!$C$1:$K$1,0))</f>
        <v>5359</v>
      </c>
    </row>
    <row r="2092" spans="1:6" x14ac:dyDescent="0.25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 s="146">
        <f>INDEX('CBECS_Table B5'!$C$6:$K$6,1,MATCH('County Climates'!E2092,'CBECS_Table B5'!$C$1:$K$1,0))</f>
        <v>5359</v>
      </c>
    </row>
    <row r="2093" spans="1:6" x14ac:dyDescent="0.25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 s="146">
        <f>INDEX('CBECS_Table B5'!$C$6:$K$6,1,MATCH('County Climates'!E2093,'CBECS_Table B5'!$C$1:$K$1,0))</f>
        <v>5359</v>
      </c>
    </row>
    <row r="2094" spans="1:6" x14ac:dyDescent="0.25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 s="146">
        <f>INDEX('CBECS_Table B5'!$C$6:$K$6,1,MATCH('County Climates'!E2094,'CBECS_Table B5'!$C$1:$K$1,0))</f>
        <v>5359</v>
      </c>
    </row>
    <row r="2095" spans="1:6" x14ac:dyDescent="0.25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 s="146">
        <f>INDEX('CBECS_Table B5'!$C$6:$K$6,1,MATCH('County Climates'!E2095,'CBECS_Table B5'!$C$1:$K$1,0))</f>
        <v>5359</v>
      </c>
    </row>
    <row r="2096" spans="1:6" x14ac:dyDescent="0.25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 s="146">
        <f>INDEX('CBECS_Table B5'!$C$6:$K$6,1,MATCH('County Climates'!E2096,'CBECS_Table B5'!$C$1:$K$1,0))</f>
        <v>5359</v>
      </c>
    </row>
    <row r="2097" spans="1:6" x14ac:dyDescent="0.25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 s="146">
        <f>INDEX('CBECS_Table B5'!$C$6:$K$6,1,MATCH('County Climates'!E2097,'CBECS_Table B5'!$C$1:$K$1,0))</f>
        <v>5359</v>
      </c>
    </row>
    <row r="2098" spans="1:6" x14ac:dyDescent="0.25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 s="146">
        <f>INDEX('CBECS_Table B5'!$C$6:$K$6,1,MATCH('County Climates'!E2098,'CBECS_Table B5'!$C$1:$K$1,0))</f>
        <v>5359</v>
      </c>
    </row>
    <row r="2099" spans="1:6" x14ac:dyDescent="0.25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 s="146">
        <f>INDEX('CBECS_Table B5'!$C$6:$K$6,1,MATCH('County Climates'!E2099,'CBECS_Table B5'!$C$1:$K$1,0))</f>
        <v>5359</v>
      </c>
    </row>
    <row r="2100" spans="1:6" x14ac:dyDescent="0.25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 s="146">
        <f>INDEX('CBECS_Table B5'!$C$6:$K$6,1,MATCH('County Climates'!E2100,'CBECS_Table B5'!$C$1:$K$1,0))</f>
        <v>5359</v>
      </c>
    </row>
    <row r="2101" spans="1:6" x14ac:dyDescent="0.25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 s="146">
        <f>INDEX('CBECS_Table B5'!$C$6:$K$6,1,MATCH('County Climates'!E2101,'CBECS_Table B5'!$C$1:$K$1,0))</f>
        <v>5359</v>
      </c>
    </row>
    <row r="2102" spans="1:6" x14ac:dyDescent="0.25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 s="146">
        <f>INDEX('CBECS_Table B5'!$C$6:$K$6,1,MATCH('County Climates'!E2102,'CBECS_Table B5'!$C$1:$K$1,0))</f>
        <v>5359</v>
      </c>
    </row>
    <row r="2103" spans="1:6" x14ac:dyDescent="0.25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 s="146">
        <f>INDEX('CBECS_Table B5'!$C$6:$K$6,1,MATCH('County Climates'!E2103,'CBECS_Table B5'!$C$1:$K$1,0))</f>
        <v>5359</v>
      </c>
    </row>
    <row r="2104" spans="1:6" x14ac:dyDescent="0.25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 s="146">
        <f>INDEX('CBECS_Table B5'!$C$6:$K$6,1,MATCH('County Climates'!E2104,'CBECS_Table B5'!$C$1:$K$1,0))</f>
        <v>5359</v>
      </c>
    </row>
    <row r="2105" spans="1:6" x14ac:dyDescent="0.25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 s="146">
        <f>INDEX('CBECS_Table B5'!$C$6:$K$6,1,MATCH('County Climates'!E2105,'CBECS_Table B5'!$C$1:$K$1,0))</f>
        <v>5359</v>
      </c>
    </row>
    <row r="2106" spans="1:6" x14ac:dyDescent="0.25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 s="146">
        <f>INDEX('CBECS_Table B5'!$C$6:$K$6,1,MATCH('County Climates'!E2106,'CBECS_Table B5'!$C$1:$K$1,0))</f>
        <v>5359</v>
      </c>
    </row>
    <row r="2107" spans="1:6" x14ac:dyDescent="0.25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 s="146">
        <f>INDEX('CBECS_Table B5'!$C$6:$K$6,1,MATCH('County Climates'!E2107,'CBECS_Table B5'!$C$1:$K$1,0))</f>
        <v>5359</v>
      </c>
    </row>
    <row r="2108" spans="1:6" x14ac:dyDescent="0.25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 s="146">
        <f>INDEX('CBECS_Table B5'!$C$6:$K$6,1,MATCH('County Climates'!E2108,'CBECS_Table B5'!$C$1:$K$1,0))</f>
        <v>5359</v>
      </c>
    </row>
    <row r="2109" spans="1:6" x14ac:dyDescent="0.25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 s="146">
        <f>INDEX('CBECS_Table B5'!$C$6:$K$6,1,MATCH('County Climates'!E2109,'CBECS_Table B5'!$C$1:$K$1,0))</f>
        <v>5359</v>
      </c>
    </row>
    <row r="2110" spans="1:6" x14ac:dyDescent="0.25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 s="146">
        <f>INDEX('CBECS_Table B5'!$C$6:$K$6,1,MATCH('County Climates'!E2110,'CBECS_Table B5'!$C$1:$K$1,0))</f>
        <v>11558</v>
      </c>
    </row>
    <row r="2111" spans="1:6" x14ac:dyDescent="0.25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 s="146">
        <f>INDEX('CBECS_Table B5'!$C$6:$K$6,1,MATCH('County Climates'!E2111,'CBECS_Table B5'!$C$1:$K$1,0))</f>
        <v>11558</v>
      </c>
    </row>
    <row r="2112" spans="1:6" x14ac:dyDescent="0.25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 s="146">
        <f>INDEX('CBECS_Table B5'!$C$6:$K$6,1,MATCH('County Climates'!E2112,'CBECS_Table B5'!$C$1:$K$1,0))</f>
        <v>11558</v>
      </c>
    </row>
    <row r="2113" spans="1:6" x14ac:dyDescent="0.25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 s="146">
        <f>INDEX('CBECS_Table B5'!$C$6:$K$6,1,MATCH('County Climates'!E2113,'CBECS_Table B5'!$C$1:$K$1,0))</f>
        <v>11558</v>
      </c>
    </row>
    <row r="2114" spans="1:6" x14ac:dyDescent="0.25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 s="146">
        <f>INDEX('CBECS_Table B5'!$C$6:$K$6,1,MATCH('County Climates'!E2114,'CBECS_Table B5'!$C$1:$K$1,0))</f>
        <v>11558</v>
      </c>
    </row>
    <row r="2115" spans="1:6" x14ac:dyDescent="0.25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 s="146">
        <f>INDEX('CBECS_Table B5'!$C$6:$K$6,1,MATCH('County Climates'!E2115,'CBECS_Table B5'!$C$1:$K$1,0))</f>
        <v>11558</v>
      </c>
    </row>
    <row r="2116" spans="1:6" x14ac:dyDescent="0.25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 s="146">
        <f>INDEX('CBECS_Table B5'!$C$6:$K$6,1,MATCH('County Climates'!E2116,'CBECS_Table B5'!$C$1:$K$1,0))</f>
        <v>11558</v>
      </c>
    </row>
    <row r="2117" spans="1:6" x14ac:dyDescent="0.25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 s="146">
        <f>INDEX('CBECS_Table B5'!$C$6:$K$6,1,MATCH('County Climates'!E2117,'CBECS_Table B5'!$C$1:$K$1,0))</f>
        <v>11558</v>
      </c>
    </row>
    <row r="2118" spans="1:6" x14ac:dyDescent="0.25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 s="146">
        <f>INDEX('CBECS_Table B5'!$C$6:$K$6,1,MATCH('County Climates'!E2118,'CBECS_Table B5'!$C$1:$K$1,0))</f>
        <v>11558</v>
      </c>
    </row>
    <row r="2119" spans="1:6" x14ac:dyDescent="0.25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 s="146">
        <f>INDEX('CBECS_Table B5'!$C$6:$K$6,1,MATCH('County Climates'!E2119,'CBECS_Table B5'!$C$1:$K$1,0))</f>
        <v>11558</v>
      </c>
    </row>
    <row r="2120" spans="1:6" x14ac:dyDescent="0.25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 s="146">
        <f>INDEX('CBECS_Table B5'!$C$6:$K$6,1,MATCH('County Climates'!E2120,'CBECS_Table B5'!$C$1:$K$1,0))</f>
        <v>11558</v>
      </c>
    </row>
    <row r="2121" spans="1:6" x14ac:dyDescent="0.25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 s="146">
        <f>INDEX('CBECS_Table B5'!$C$6:$K$6,1,MATCH('County Climates'!E2121,'CBECS_Table B5'!$C$1:$K$1,0))</f>
        <v>11558</v>
      </c>
    </row>
    <row r="2122" spans="1:6" x14ac:dyDescent="0.25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 s="146">
        <f>INDEX('CBECS_Table B5'!$C$6:$K$6,1,MATCH('County Climates'!E2122,'CBECS_Table B5'!$C$1:$K$1,0))</f>
        <v>11558</v>
      </c>
    </row>
    <row r="2123" spans="1:6" x14ac:dyDescent="0.25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 s="146">
        <f>INDEX('CBECS_Table B5'!$C$6:$K$6,1,MATCH('County Climates'!E2123,'CBECS_Table B5'!$C$1:$K$1,0))</f>
        <v>11558</v>
      </c>
    </row>
    <row r="2124" spans="1:6" x14ac:dyDescent="0.25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 s="146">
        <f>INDEX('CBECS_Table B5'!$C$6:$K$6,1,MATCH('County Climates'!E2124,'CBECS_Table B5'!$C$1:$K$1,0))</f>
        <v>11558</v>
      </c>
    </row>
    <row r="2125" spans="1:6" x14ac:dyDescent="0.25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 s="146">
        <f>INDEX('CBECS_Table B5'!$C$6:$K$6,1,MATCH('County Climates'!E2125,'CBECS_Table B5'!$C$1:$K$1,0))</f>
        <v>11558</v>
      </c>
    </row>
    <row r="2126" spans="1:6" x14ac:dyDescent="0.25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 s="146">
        <f>INDEX('CBECS_Table B5'!$C$6:$K$6,1,MATCH('County Climates'!E2126,'CBECS_Table B5'!$C$1:$K$1,0))</f>
        <v>11558</v>
      </c>
    </row>
    <row r="2127" spans="1:6" x14ac:dyDescent="0.25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 s="146">
        <f>INDEX('CBECS_Table B5'!$C$6:$K$6,1,MATCH('County Climates'!E2127,'CBECS_Table B5'!$C$1:$K$1,0))</f>
        <v>11558</v>
      </c>
    </row>
    <row r="2128" spans="1:6" x14ac:dyDescent="0.25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 s="146">
        <f>INDEX('CBECS_Table B5'!$C$6:$K$6,1,MATCH('County Climates'!E2128,'CBECS_Table B5'!$C$1:$K$1,0))</f>
        <v>11558</v>
      </c>
    </row>
    <row r="2129" spans="1:6" x14ac:dyDescent="0.25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 s="146">
        <f>INDEX('CBECS_Table B5'!$C$6:$K$6,1,MATCH('County Climates'!E2129,'CBECS_Table B5'!$C$1:$K$1,0))</f>
        <v>11558</v>
      </c>
    </row>
    <row r="2130" spans="1:6" x14ac:dyDescent="0.25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 s="146">
        <f>INDEX('CBECS_Table B5'!$C$6:$K$6,1,MATCH('County Climates'!E2130,'CBECS_Table B5'!$C$1:$K$1,0))</f>
        <v>11558</v>
      </c>
    </row>
    <row r="2131" spans="1:6" x14ac:dyDescent="0.25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 s="146">
        <f>INDEX('CBECS_Table B5'!$C$6:$K$6,1,MATCH('County Climates'!E2131,'CBECS_Table B5'!$C$1:$K$1,0))</f>
        <v>11558</v>
      </c>
    </row>
    <row r="2132" spans="1:6" x14ac:dyDescent="0.25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 s="146">
        <f>INDEX('CBECS_Table B5'!$C$6:$K$6,1,MATCH('County Climates'!E2132,'CBECS_Table B5'!$C$1:$K$1,0))</f>
        <v>11558</v>
      </c>
    </row>
    <row r="2133" spans="1:6" x14ac:dyDescent="0.25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 s="146">
        <f>INDEX('CBECS_Table B5'!$C$6:$K$6,1,MATCH('County Climates'!E2133,'CBECS_Table B5'!$C$1:$K$1,0))</f>
        <v>11558</v>
      </c>
    </row>
    <row r="2134" spans="1:6" x14ac:dyDescent="0.25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 s="146">
        <f>INDEX('CBECS_Table B5'!$C$6:$K$6,1,MATCH('County Climates'!E2134,'CBECS_Table B5'!$C$1:$K$1,0))</f>
        <v>11558</v>
      </c>
    </row>
    <row r="2135" spans="1:6" x14ac:dyDescent="0.25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 s="146">
        <f>INDEX('CBECS_Table B5'!$C$6:$K$6,1,MATCH('County Climates'!E2135,'CBECS_Table B5'!$C$1:$K$1,0))</f>
        <v>11558</v>
      </c>
    </row>
    <row r="2136" spans="1:6" x14ac:dyDescent="0.25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 s="146">
        <f>INDEX('CBECS_Table B5'!$C$6:$K$6,1,MATCH('County Climates'!E2136,'CBECS_Table B5'!$C$1:$K$1,0))</f>
        <v>11558</v>
      </c>
    </row>
    <row r="2137" spans="1:6" x14ac:dyDescent="0.25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 s="146">
        <f>INDEX('CBECS_Table B5'!$C$6:$K$6,1,MATCH('County Climates'!E2137,'CBECS_Table B5'!$C$1:$K$1,0))</f>
        <v>11558</v>
      </c>
    </row>
    <row r="2138" spans="1:6" x14ac:dyDescent="0.25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 s="146">
        <f>INDEX('CBECS_Table B5'!$C$6:$K$6,1,MATCH('County Climates'!E2138,'CBECS_Table B5'!$C$1:$K$1,0))</f>
        <v>11558</v>
      </c>
    </row>
    <row r="2139" spans="1:6" x14ac:dyDescent="0.25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 s="146">
        <f>INDEX('CBECS_Table B5'!$C$6:$K$6,1,MATCH('County Climates'!E2139,'CBECS_Table B5'!$C$1:$K$1,0))</f>
        <v>11558</v>
      </c>
    </row>
    <row r="2140" spans="1:6" x14ac:dyDescent="0.25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 s="146">
        <f>INDEX('CBECS_Table B5'!$C$6:$K$6,1,MATCH('County Climates'!E2140,'CBECS_Table B5'!$C$1:$K$1,0))</f>
        <v>11558</v>
      </c>
    </row>
    <row r="2141" spans="1:6" x14ac:dyDescent="0.25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 s="146">
        <f>INDEX('CBECS_Table B5'!$C$6:$K$6,1,MATCH('County Climates'!E2141,'CBECS_Table B5'!$C$1:$K$1,0))</f>
        <v>11558</v>
      </c>
    </row>
    <row r="2142" spans="1:6" x14ac:dyDescent="0.25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 s="146">
        <f>INDEX('CBECS_Table B5'!$C$6:$K$6,1,MATCH('County Climates'!E2142,'CBECS_Table B5'!$C$1:$K$1,0))</f>
        <v>11558</v>
      </c>
    </row>
    <row r="2143" spans="1:6" x14ac:dyDescent="0.25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 s="146">
        <f>INDEX('CBECS_Table B5'!$C$6:$K$6,1,MATCH('County Climates'!E2143,'CBECS_Table B5'!$C$1:$K$1,0))</f>
        <v>11558</v>
      </c>
    </row>
    <row r="2144" spans="1:6" x14ac:dyDescent="0.25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 s="146">
        <f>INDEX('CBECS_Table B5'!$C$6:$K$6,1,MATCH('County Climates'!E2144,'CBECS_Table B5'!$C$1:$K$1,0))</f>
        <v>11558</v>
      </c>
    </row>
    <row r="2145" spans="1:6" x14ac:dyDescent="0.25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 s="146">
        <f>INDEX('CBECS_Table B5'!$C$6:$K$6,1,MATCH('County Climates'!E2145,'CBECS_Table B5'!$C$1:$K$1,0))</f>
        <v>11558</v>
      </c>
    </row>
    <row r="2146" spans="1:6" x14ac:dyDescent="0.25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 s="146">
        <f>INDEX('CBECS_Table B5'!$C$6:$K$6,1,MATCH('County Climates'!E2146,'CBECS_Table B5'!$C$1:$K$1,0))</f>
        <v>11558</v>
      </c>
    </row>
    <row r="2147" spans="1:6" x14ac:dyDescent="0.25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 s="146">
        <f>INDEX('CBECS_Table B5'!$C$6:$K$6,1,MATCH('County Climates'!E2147,'CBECS_Table B5'!$C$1:$K$1,0))</f>
        <v>11558</v>
      </c>
    </row>
    <row r="2148" spans="1:6" x14ac:dyDescent="0.25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 s="146">
        <f>INDEX('CBECS_Table B5'!$C$6:$K$6,1,MATCH('County Climates'!E2148,'CBECS_Table B5'!$C$1:$K$1,0))</f>
        <v>11558</v>
      </c>
    </row>
    <row r="2149" spans="1:6" x14ac:dyDescent="0.25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 s="146">
        <f>INDEX('CBECS_Table B5'!$C$6:$K$6,1,MATCH('County Climates'!E2149,'CBECS_Table B5'!$C$1:$K$1,0))</f>
        <v>11558</v>
      </c>
    </row>
    <row r="2150" spans="1:6" x14ac:dyDescent="0.25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 s="146">
        <f>INDEX('CBECS_Table B5'!$C$6:$K$6,1,MATCH('County Climates'!E2150,'CBECS_Table B5'!$C$1:$K$1,0))</f>
        <v>11558</v>
      </c>
    </row>
    <row r="2151" spans="1:6" x14ac:dyDescent="0.25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 s="146">
        <f>INDEX('CBECS_Table B5'!$C$6:$K$6,1,MATCH('County Climates'!E2151,'CBECS_Table B5'!$C$1:$K$1,0))</f>
        <v>11558</v>
      </c>
    </row>
    <row r="2152" spans="1:6" x14ac:dyDescent="0.25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 s="146">
        <f>INDEX('CBECS_Table B5'!$C$6:$K$6,1,MATCH('County Climates'!E2152,'CBECS_Table B5'!$C$1:$K$1,0))</f>
        <v>11558</v>
      </c>
    </row>
    <row r="2153" spans="1:6" x14ac:dyDescent="0.25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 s="146">
        <f>INDEX('CBECS_Table B5'!$C$6:$K$6,1,MATCH('County Climates'!E2153,'CBECS_Table B5'!$C$1:$K$1,0))</f>
        <v>11558</v>
      </c>
    </row>
    <row r="2154" spans="1:6" x14ac:dyDescent="0.25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 s="146">
        <f>INDEX('CBECS_Table B5'!$C$6:$K$6,1,MATCH('County Climates'!E2154,'CBECS_Table B5'!$C$1:$K$1,0))</f>
        <v>11558</v>
      </c>
    </row>
    <row r="2155" spans="1:6" x14ac:dyDescent="0.25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 s="146">
        <f>INDEX('CBECS_Table B5'!$C$6:$K$6,1,MATCH('County Climates'!E2155,'CBECS_Table B5'!$C$1:$K$1,0))</f>
        <v>11558</v>
      </c>
    </row>
    <row r="2156" spans="1:6" x14ac:dyDescent="0.25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 s="146">
        <f>INDEX('CBECS_Table B5'!$C$6:$K$6,1,MATCH('County Climates'!E2156,'CBECS_Table B5'!$C$1:$K$1,0))</f>
        <v>11558</v>
      </c>
    </row>
    <row r="2157" spans="1:6" x14ac:dyDescent="0.25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 s="146">
        <f>INDEX('CBECS_Table B5'!$C$6:$K$6,1,MATCH('County Climates'!E2157,'CBECS_Table B5'!$C$1:$K$1,0))</f>
        <v>11558</v>
      </c>
    </row>
    <row r="2158" spans="1:6" x14ac:dyDescent="0.25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 s="146">
        <f>INDEX('CBECS_Table B5'!$C$6:$K$6,1,MATCH('County Climates'!E2158,'CBECS_Table B5'!$C$1:$K$1,0))</f>
        <v>11558</v>
      </c>
    </row>
    <row r="2159" spans="1:6" x14ac:dyDescent="0.25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 s="146">
        <f>INDEX('CBECS_Table B5'!$C$6:$K$6,1,MATCH('County Climates'!E2159,'CBECS_Table B5'!$C$1:$K$1,0))</f>
        <v>11558</v>
      </c>
    </row>
    <row r="2160" spans="1:6" x14ac:dyDescent="0.25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 s="146">
        <f>INDEX('CBECS_Table B5'!$C$6:$K$6,1,MATCH('County Climates'!E2160,'CBECS_Table B5'!$C$1:$K$1,0))</f>
        <v>11558</v>
      </c>
    </row>
    <row r="2161" spans="1:6" x14ac:dyDescent="0.25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 s="146">
        <f>INDEX('CBECS_Table B5'!$C$6:$K$6,1,MATCH('County Climates'!E2161,'CBECS_Table B5'!$C$1:$K$1,0))</f>
        <v>11558</v>
      </c>
    </row>
    <row r="2162" spans="1:6" x14ac:dyDescent="0.25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 s="146">
        <f>INDEX('CBECS_Table B5'!$C$6:$K$6,1,MATCH('County Climates'!E2162,'CBECS_Table B5'!$C$1:$K$1,0))</f>
        <v>11558</v>
      </c>
    </row>
    <row r="2163" spans="1:6" x14ac:dyDescent="0.25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 s="146">
        <f>INDEX('CBECS_Table B5'!$C$6:$K$6,1,MATCH('County Climates'!E2163,'CBECS_Table B5'!$C$1:$K$1,0))</f>
        <v>11558</v>
      </c>
    </row>
    <row r="2164" spans="1:6" x14ac:dyDescent="0.25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 s="146">
        <f>INDEX('CBECS_Table B5'!$C$6:$K$6,1,MATCH('County Climates'!E2164,'CBECS_Table B5'!$C$1:$K$1,0))</f>
        <v>11558</v>
      </c>
    </row>
    <row r="2165" spans="1:6" x14ac:dyDescent="0.25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 s="146">
        <f>INDEX('CBECS_Table B5'!$C$6:$K$6,1,MATCH('County Climates'!E2165,'CBECS_Table B5'!$C$1:$K$1,0))</f>
        <v>11558</v>
      </c>
    </row>
    <row r="2166" spans="1:6" x14ac:dyDescent="0.25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 s="146">
        <f>INDEX('CBECS_Table B5'!$C$6:$K$6,1,MATCH('County Climates'!E2166,'CBECS_Table B5'!$C$1:$K$1,0))</f>
        <v>11558</v>
      </c>
    </row>
    <row r="2167" spans="1:6" x14ac:dyDescent="0.25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 s="146">
        <f>INDEX('CBECS_Table B5'!$C$6:$K$6,1,MATCH('County Climates'!E2167,'CBECS_Table B5'!$C$1:$K$1,0))</f>
        <v>17642</v>
      </c>
    </row>
    <row r="2168" spans="1:6" x14ac:dyDescent="0.25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 s="146">
        <f>INDEX('CBECS_Table B5'!$C$6:$K$6,1,MATCH('County Climates'!E2168,'CBECS_Table B5'!$C$1:$K$1,0))</f>
        <v>17642</v>
      </c>
    </row>
    <row r="2169" spans="1:6" x14ac:dyDescent="0.25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 s="146">
        <f>INDEX('CBECS_Table B5'!$C$6:$K$6,1,MATCH('County Climates'!E2169,'CBECS_Table B5'!$C$1:$K$1,0))</f>
        <v>17642</v>
      </c>
    </row>
    <row r="2170" spans="1:6" x14ac:dyDescent="0.25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 s="146">
        <f>INDEX('CBECS_Table B5'!$C$6:$K$6,1,MATCH('County Climates'!E2170,'CBECS_Table B5'!$C$1:$K$1,0))</f>
        <v>17642</v>
      </c>
    </row>
    <row r="2171" spans="1:6" x14ac:dyDescent="0.25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 s="146">
        <f>INDEX('CBECS_Table B5'!$C$6:$K$6,1,MATCH('County Climates'!E2171,'CBECS_Table B5'!$C$1:$K$1,0))</f>
        <v>17642</v>
      </c>
    </row>
    <row r="2172" spans="1:6" x14ac:dyDescent="0.25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 s="146">
        <f>INDEX('CBECS_Table B5'!$C$6:$K$6,1,MATCH('County Climates'!E2172,'CBECS_Table B5'!$C$1:$K$1,0))</f>
        <v>17642</v>
      </c>
    </row>
    <row r="2173" spans="1:6" x14ac:dyDescent="0.25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 s="146">
        <f>INDEX('CBECS_Table B5'!$C$6:$K$6,1,MATCH('County Climates'!E2173,'CBECS_Table B5'!$C$1:$K$1,0))</f>
        <v>17642</v>
      </c>
    </row>
    <row r="2174" spans="1:6" x14ac:dyDescent="0.25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 s="146">
        <f>INDEX('CBECS_Table B5'!$C$6:$K$6,1,MATCH('County Climates'!E2174,'CBECS_Table B5'!$C$1:$K$1,0))</f>
        <v>17642</v>
      </c>
    </row>
    <row r="2175" spans="1:6" x14ac:dyDescent="0.25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 s="146">
        <f>INDEX('CBECS_Table B5'!$C$6:$K$6,1,MATCH('County Climates'!E2175,'CBECS_Table B5'!$C$1:$K$1,0))</f>
        <v>17642</v>
      </c>
    </row>
    <row r="2176" spans="1:6" x14ac:dyDescent="0.25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 s="146">
        <f>INDEX('CBECS_Table B5'!$C$6:$K$6,1,MATCH('County Climates'!E2176,'CBECS_Table B5'!$C$1:$K$1,0))</f>
        <v>17642</v>
      </c>
    </row>
    <row r="2177" spans="1:6" x14ac:dyDescent="0.25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 s="146">
        <f>INDEX('CBECS_Table B5'!$C$6:$K$6,1,MATCH('County Climates'!E2177,'CBECS_Table B5'!$C$1:$K$1,0))</f>
        <v>17642</v>
      </c>
    </row>
    <row r="2178" spans="1:6" x14ac:dyDescent="0.25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 s="146">
        <f>INDEX('CBECS_Table B5'!$C$6:$K$6,1,MATCH('County Climates'!E2178,'CBECS_Table B5'!$C$1:$K$1,0))</f>
        <v>17642</v>
      </c>
    </row>
    <row r="2179" spans="1:6" x14ac:dyDescent="0.25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 s="146">
        <f>INDEX('CBECS_Table B5'!$C$6:$K$6,1,MATCH('County Climates'!E2179,'CBECS_Table B5'!$C$1:$K$1,0))</f>
        <v>17642</v>
      </c>
    </row>
    <row r="2180" spans="1:6" x14ac:dyDescent="0.25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 s="146">
        <f>INDEX('CBECS_Table B5'!$C$6:$K$6,1,MATCH('County Climates'!E2180,'CBECS_Table B5'!$C$1:$K$1,0))</f>
        <v>17642</v>
      </c>
    </row>
    <row r="2181" spans="1:6" x14ac:dyDescent="0.25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 s="146">
        <f>INDEX('CBECS_Table B5'!$C$6:$K$6,1,MATCH('County Climates'!E2181,'CBECS_Table B5'!$C$1:$K$1,0))</f>
        <v>17642</v>
      </c>
    </row>
    <row r="2182" spans="1:6" x14ac:dyDescent="0.25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 s="146">
        <f>INDEX('CBECS_Table B5'!$C$6:$K$6,1,MATCH('County Climates'!E2182,'CBECS_Table B5'!$C$1:$K$1,0))</f>
        <v>17642</v>
      </c>
    </row>
    <row r="2183" spans="1:6" x14ac:dyDescent="0.25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 s="146">
        <f>INDEX('CBECS_Table B5'!$C$6:$K$6,1,MATCH('County Climates'!E2183,'CBECS_Table B5'!$C$1:$K$1,0))</f>
        <v>17642</v>
      </c>
    </row>
    <row r="2184" spans="1:6" x14ac:dyDescent="0.25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 s="146">
        <f>INDEX('CBECS_Table B5'!$C$6:$K$6,1,MATCH('County Climates'!E2184,'CBECS_Table B5'!$C$1:$K$1,0))</f>
        <v>17642</v>
      </c>
    </row>
    <row r="2185" spans="1:6" x14ac:dyDescent="0.25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 s="146">
        <f>INDEX('CBECS_Table B5'!$C$6:$K$6,1,MATCH('County Climates'!E2185,'CBECS_Table B5'!$C$1:$K$1,0))</f>
        <v>17642</v>
      </c>
    </row>
    <row r="2186" spans="1:6" x14ac:dyDescent="0.25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 s="146">
        <f>INDEX('CBECS_Table B5'!$C$6:$K$6,1,MATCH('County Climates'!E2186,'CBECS_Table B5'!$C$1:$K$1,0))</f>
        <v>17642</v>
      </c>
    </row>
    <row r="2187" spans="1:6" x14ac:dyDescent="0.25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 s="146">
        <f>INDEX('CBECS_Table B5'!$C$6:$K$6,1,MATCH('County Climates'!E2187,'CBECS_Table B5'!$C$1:$K$1,0))</f>
        <v>17642</v>
      </c>
    </row>
    <row r="2188" spans="1:6" x14ac:dyDescent="0.25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 s="146">
        <f>INDEX('CBECS_Table B5'!$C$6:$K$6,1,MATCH('County Climates'!E2188,'CBECS_Table B5'!$C$1:$K$1,0))</f>
        <v>17642</v>
      </c>
    </row>
    <row r="2189" spans="1:6" x14ac:dyDescent="0.25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 s="146">
        <f>INDEX('CBECS_Table B5'!$C$6:$K$6,1,MATCH('County Climates'!E2189,'CBECS_Table B5'!$C$1:$K$1,0))</f>
        <v>17642</v>
      </c>
    </row>
    <row r="2190" spans="1:6" x14ac:dyDescent="0.25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 s="146">
        <f>INDEX('CBECS_Table B5'!$C$6:$K$6,1,MATCH('County Climates'!E2190,'CBECS_Table B5'!$C$1:$K$1,0))</f>
        <v>17642</v>
      </c>
    </row>
    <row r="2191" spans="1:6" x14ac:dyDescent="0.25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 s="146">
        <f>INDEX('CBECS_Table B5'!$C$6:$K$6,1,MATCH('County Climates'!E2191,'CBECS_Table B5'!$C$1:$K$1,0))</f>
        <v>17642</v>
      </c>
    </row>
    <row r="2192" spans="1:6" x14ac:dyDescent="0.25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 s="146">
        <f>INDEX('CBECS_Table B5'!$C$6:$K$6,1,MATCH('County Climates'!E2192,'CBECS_Table B5'!$C$1:$K$1,0))</f>
        <v>17642</v>
      </c>
    </row>
    <row r="2193" spans="1:6" x14ac:dyDescent="0.25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 s="146">
        <f>INDEX('CBECS_Table B5'!$C$6:$K$6,1,MATCH('County Climates'!E2193,'CBECS_Table B5'!$C$1:$K$1,0))</f>
        <v>17642</v>
      </c>
    </row>
    <row r="2194" spans="1:6" x14ac:dyDescent="0.25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 s="146">
        <f>INDEX('CBECS_Table B5'!$C$6:$K$6,1,MATCH('County Climates'!E2194,'CBECS_Table B5'!$C$1:$K$1,0))</f>
        <v>17642</v>
      </c>
    </row>
    <row r="2195" spans="1:6" x14ac:dyDescent="0.25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 s="146">
        <f>INDEX('CBECS_Table B5'!$C$6:$K$6,1,MATCH('County Climates'!E2195,'CBECS_Table B5'!$C$1:$K$1,0))</f>
        <v>17642</v>
      </c>
    </row>
    <row r="2196" spans="1:6" x14ac:dyDescent="0.25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 s="146">
        <f>INDEX('CBECS_Table B5'!$C$6:$K$6,1,MATCH('County Climates'!E2196,'CBECS_Table B5'!$C$1:$K$1,0))</f>
        <v>17642</v>
      </c>
    </row>
    <row r="2197" spans="1:6" x14ac:dyDescent="0.25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 s="146">
        <f>INDEX('CBECS_Table B5'!$C$6:$K$6,1,MATCH('County Climates'!E2197,'CBECS_Table B5'!$C$1:$K$1,0))</f>
        <v>17642</v>
      </c>
    </row>
    <row r="2198" spans="1:6" x14ac:dyDescent="0.25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 s="146">
        <f>INDEX('CBECS_Table B5'!$C$6:$K$6,1,MATCH('County Climates'!E2198,'CBECS_Table B5'!$C$1:$K$1,0))</f>
        <v>17642</v>
      </c>
    </row>
    <row r="2199" spans="1:6" x14ac:dyDescent="0.25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 s="146">
        <f>INDEX('CBECS_Table B5'!$C$6:$K$6,1,MATCH('County Climates'!E2199,'CBECS_Table B5'!$C$1:$K$1,0))</f>
        <v>17642</v>
      </c>
    </row>
    <row r="2200" spans="1:6" x14ac:dyDescent="0.25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 s="146">
        <f>INDEX('CBECS_Table B5'!$C$6:$K$6,1,MATCH('County Climates'!E2200,'CBECS_Table B5'!$C$1:$K$1,0))</f>
        <v>17642</v>
      </c>
    </row>
    <row r="2201" spans="1:6" x14ac:dyDescent="0.25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 s="146">
        <f>INDEX('CBECS_Table B5'!$C$6:$K$6,1,MATCH('County Climates'!E2201,'CBECS_Table B5'!$C$1:$K$1,0))</f>
        <v>17642</v>
      </c>
    </row>
    <row r="2202" spans="1:6" x14ac:dyDescent="0.25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 s="146">
        <f>INDEX('CBECS_Table B5'!$C$6:$K$6,1,MATCH('County Climates'!E2202,'CBECS_Table B5'!$C$1:$K$1,0))</f>
        <v>17642</v>
      </c>
    </row>
    <row r="2203" spans="1:6" x14ac:dyDescent="0.25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 s="146">
        <f>INDEX('CBECS_Table B5'!$C$6:$K$6,1,MATCH('County Climates'!E2203,'CBECS_Table B5'!$C$1:$K$1,0))</f>
        <v>17642</v>
      </c>
    </row>
    <row r="2204" spans="1:6" x14ac:dyDescent="0.25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 s="146">
        <f>INDEX('CBECS_Table B5'!$C$6:$K$6,1,MATCH('County Climates'!E2204,'CBECS_Table B5'!$C$1:$K$1,0))</f>
        <v>17642</v>
      </c>
    </row>
    <row r="2205" spans="1:6" x14ac:dyDescent="0.25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 s="146">
        <f>INDEX('CBECS_Table B5'!$C$6:$K$6,1,MATCH('County Climates'!E2205,'CBECS_Table B5'!$C$1:$K$1,0))</f>
        <v>17642</v>
      </c>
    </row>
    <row r="2206" spans="1:6" x14ac:dyDescent="0.25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 s="146">
        <f>INDEX('CBECS_Table B5'!$C$6:$K$6,1,MATCH('County Climates'!E2206,'CBECS_Table B5'!$C$1:$K$1,0))</f>
        <v>17642</v>
      </c>
    </row>
    <row r="2207" spans="1:6" x14ac:dyDescent="0.25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 s="146">
        <f>INDEX('CBECS_Table B5'!$C$6:$K$6,1,MATCH('County Climates'!E2207,'CBECS_Table B5'!$C$1:$K$1,0))</f>
        <v>17642</v>
      </c>
    </row>
    <row r="2208" spans="1:6" x14ac:dyDescent="0.25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 s="146">
        <f>INDEX('CBECS_Table B5'!$C$6:$K$6,1,MATCH('County Climates'!E2208,'CBECS_Table B5'!$C$1:$K$1,0))</f>
        <v>17642</v>
      </c>
    </row>
    <row r="2209" spans="1:6" x14ac:dyDescent="0.25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 s="146">
        <f>INDEX('CBECS_Table B5'!$C$6:$K$6,1,MATCH('County Climates'!E2209,'CBECS_Table B5'!$C$1:$K$1,0))</f>
        <v>17642</v>
      </c>
    </row>
    <row r="2210" spans="1:6" x14ac:dyDescent="0.25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 s="146">
        <f>INDEX('CBECS_Table B5'!$C$6:$K$6,1,MATCH('County Climates'!E2210,'CBECS_Table B5'!$C$1:$K$1,0))</f>
        <v>17642</v>
      </c>
    </row>
    <row r="2211" spans="1:6" x14ac:dyDescent="0.25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 s="146">
        <f>INDEX('CBECS_Table B5'!$C$6:$K$6,1,MATCH('County Climates'!E2211,'CBECS_Table B5'!$C$1:$K$1,0))</f>
        <v>17642</v>
      </c>
    </row>
    <row r="2212" spans="1:6" x14ac:dyDescent="0.25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 s="146">
        <f>INDEX('CBECS_Table B5'!$C$6:$K$6,1,MATCH('County Climates'!E2212,'CBECS_Table B5'!$C$1:$K$1,0))</f>
        <v>17642</v>
      </c>
    </row>
    <row r="2213" spans="1:6" x14ac:dyDescent="0.25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 s="146">
        <f>INDEX('CBECS_Table B5'!$C$6:$K$6,1,MATCH('County Climates'!E2213,'CBECS_Table B5'!$C$1:$K$1,0))</f>
        <v>17642</v>
      </c>
    </row>
    <row r="2214" spans="1:6" x14ac:dyDescent="0.25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 s="146">
        <f>INDEX('CBECS_Table B5'!$C$6:$K$6,1,MATCH('County Climates'!E2214,'CBECS_Table B5'!$C$1:$K$1,0))</f>
        <v>17642</v>
      </c>
    </row>
    <row r="2215" spans="1:6" x14ac:dyDescent="0.25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 s="146">
        <f>INDEX('CBECS_Table B5'!$C$6:$K$6,1,MATCH('County Climates'!E2215,'CBECS_Table B5'!$C$1:$K$1,0))</f>
        <v>17642</v>
      </c>
    </row>
    <row r="2216" spans="1:6" x14ac:dyDescent="0.25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 s="146">
        <f>INDEX('CBECS_Table B5'!$C$6:$K$6,1,MATCH('County Climates'!E2216,'CBECS_Table B5'!$C$1:$K$1,0))</f>
        <v>17642</v>
      </c>
    </row>
    <row r="2217" spans="1:6" x14ac:dyDescent="0.25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 s="146">
        <f>INDEX('CBECS_Table B5'!$C$6:$K$6,1,MATCH('County Climates'!E2217,'CBECS_Table B5'!$C$1:$K$1,0))</f>
        <v>17642</v>
      </c>
    </row>
    <row r="2218" spans="1:6" x14ac:dyDescent="0.25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 s="146">
        <f>INDEX('CBECS_Table B5'!$C$6:$K$6,1,MATCH('County Climates'!E2218,'CBECS_Table B5'!$C$1:$K$1,0))</f>
        <v>17642</v>
      </c>
    </row>
    <row r="2219" spans="1:6" x14ac:dyDescent="0.25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 s="146">
        <f>INDEX('CBECS_Table B5'!$C$6:$K$6,1,MATCH('County Climates'!E2219,'CBECS_Table B5'!$C$1:$K$1,0))</f>
        <v>17642</v>
      </c>
    </row>
    <row r="2220" spans="1:6" x14ac:dyDescent="0.25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 s="146">
        <f>INDEX('CBECS_Table B5'!$C$6:$K$6,1,MATCH('County Climates'!E2220,'CBECS_Table B5'!$C$1:$K$1,0))</f>
        <v>17642</v>
      </c>
    </row>
    <row r="2221" spans="1:6" x14ac:dyDescent="0.25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 s="146">
        <f>INDEX('CBECS_Table B5'!$C$6:$K$6,1,MATCH('County Climates'!E2221,'CBECS_Table B5'!$C$1:$K$1,0))</f>
        <v>17642</v>
      </c>
    </row>
    <row r="2222" spans="1:6" x14ac:dyDescent="0.25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 s="146">
        <f>INDEX('CBECS_Table B5'!$C$6:$K$6,1,MATCH('County Climates'!E2222,'CBECS_Table B5'!$C$1:$K$1,0))</f>
        <v>17642</v>
      </c>
    </row>
    <row r="2223" spans="1:6" x14ac:dyDescent="0.25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 s="146">
        <f>INDEX('CBECS_Table B5'!$C$6:$K$6,1,MATCH('County Climates'!E2223,'CBECS_Table B5'!$C$1:$K$1,0))</f>
        <v>17642</v>
      </c>
    </row>
    <row r="2224" spans="1:6" x14ac:dyDescent="0.25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 s="146">
        <f>INDEX('CBECS_Table B5'!$C$6:$K$6,1,MATCH('County Climates'!E2224,'CBECS_Table B5'!$C$1:$K$1,0))</f>
        <v>17642</v>
      </c>
    </row>
    <row r="2225" spans="1:6" x14ac:dyDescent="0.25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 s="146">
        <f>INDEX('CBECS_Table B5'!$C$6:$K$6,1,MATCH('County Climates'!E2225,'CBECS_Table B5'!$C$1:$K$1,0))</f>
        <v>17642</v>
      </c>
    </row>
    <row r="2226" spans="1:6" x14ac:dyDescent="0.25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 s="146">
        <f>INDEX('CBECS_Table B5'!$C$6:$K$6,1,MATCH('County Climates'!E2226,'CBECS_Table B5'!$C$1:$K$1,0))</f>
        <v>17642</v>
      </c>
    </row>
    <row r="2227" spans="1:6" x14ac:dyDescent="0.25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 s="146">
        <f>INDEX('CBECS_Table B5'!$C$6:$K$6,1,MATCH('County Climates'!E2227,'CBECS_Table B5'!$C$1:$K$1,0))</f>
        <v>17642</v>
      </c>
    </row>
    <row r="2228" spans="1:6" x14ac:dyDescent="0.25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 s="146">
        <f>INDEX('CBECS_Table B5'!$C$6:$K$6,1,MATCH('County Climates'!E2228,'CBECS_Table B5'!$C$1:$K$1,0))</f>
        <v>17642</v>
      </c>
    </row>
    <row r="2229" spans="1:6" x14ac:dyDescent="0.25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 s="146">
        <f>INDEX('CBECS_Table B5'!$C$6:$K$6,1,MATCH('County Climates'!E2229,'CBECS_Table B5'!$C$1:$K$1,0))</f>
        <v>17642</v>
      </c>
    </row>
    <row r="2230" spans="1:6" x14ac:dyDescent="0.25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 s="146">
        <f>INDEX('CBECS_Table B5'!$C$6:$K$6,1,MATCH('County Climates'!E2230,'CBECS_Table B5'!$C$1:$K$1,0))</f>
        <v>17642</v>
      </c>
    </row>
    <row r="2231" spans="1:6" x14ac:dyDescent="0.25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 s="146">
        <f>INDEX('CBECS_Table B5'!$C$6:$K$6,1,MATCH('County Climates'!E2231,'CBECS_Table B5'!$C$1:$K$1,0))</f>
        <v>17642</v>
      </c>
    </row>
    <row r="2232" spans="1:6" x14ac:dyDescent="0.25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 s="146">
        <f>INDEX('CBECS_Table B5'!$C$6:$K$6,1,MATCH('County Climates'!E2232,'CBECS_Table B5'!$C$1:$K$1,0))</f>
        <v>8501</v>
      </c>
    </row>
    <row r="2233" spans="1:6" x14ac:dyDescent="0.25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 s="146">
        <f>INDEX('CBECS_Table B5'!$C$6:$K$6,1,MATCH('County Climates'!E2233,'CBECS_Table B5'!$C$1:$K$1,0))</f>
        <v>8501</v>
      </c>
    </row>
    <row r="2234" spans="1:6" x14ac:dyDescent="0.25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 s="146">
        <f>INDEX('CBECS_Table B5'!$C$6:$K$6,1,MATCH('County Climates'!E2234,'CBECS_Table B5'!$C$1:$K$1,0))</f>
        <v>8501</v>
      </c>
    </row>
    <row r="2235" spans="1:6" x14ac:dyDescent="0.25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 s="146">
        <f>INDEX('CBECS_Table B5'!$C$6:$K$6,1,MATCH('County Climates'!E2235,'CBECS_Table B5'!$C$1:$K$1,0))</f>
        <v>8501</v>
      </c>
    </row>
    <row r="2236" spans="1:6" x14ac:dyDescent="0.25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 s="146">
        <f>INDEX('CBECS_Table B5'!$C$6:$K$6,1,MATCH('County Climates'!E2236,'CBECS_Table B5'!$C$1:$K$1,0))</f>
        <v>8501</v>
      </c>
    </row>
    <row r="2237" spans="1:6" x14ac:dyDescent="0.25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 s="146">
        <f>INDEX('CBECS_Table B5'!$C$6:$K$6,1,MATCH('County Climates'!E2237,'CBECS_Table B5'!$C$1:$K$1,0))</f>
        <v>8501</v>
      </c>
    </row>
    <row r="2238" spans="1:6" x14ac:dyDescent="0.25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 s="146">
        <f>INDEX('CBECS_Table B5'!$C$6:$K$6,1,MATCH('County Climates'!E2238,'CBECS_Table B5'!$C$1:$K$1,0))</f>
        <v>8501</v>
      </c>
    </row>
    <row r="2239" spans="1:6" x14ac:dyDescent="0.25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 s="146">
        <f>INDEX('CBECS_Table B5'!$C$6:$K$6,1,MATCH('County Climates'!E2239,'CBECS_Table B5'!$C$1:$K$1,0))</f>
        <v>8501</v>
      </c>
    </row>
    <row r="2240" spans="1:6" x14ac:dyDescent="0.25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 s="146">
        <f>INDEX('CBECS_Table B5'!$C$6:$K$6,1,MATCH('County Climates'!E2240,'CBECS_Table B5'!$C$1:$K$1,0))</f>
        <v>8501</v>
      </c>
    </row>
    <row r="2241" spans="1:6" x14ac:dyDescent="0.25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 s="146">
        <f>INDEX('CBECS_Table B5'!$C$6:$K$6,1,MATCH('County Climates'!E2241,'CBECS_Table B5'!$C$1:$K$1,0))</f>
        <v>8501</v>
      </c>
    </row>
    <row r="2242" spans="1:6" x14ac:dyDescent="0.25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 s="146">
        <f>INDEX('CBECS_Table B5'!$C$6:$K$6,1,MATCH('County Climates'!E2242,'CBECS_Table B5'!$C$1:$K$1,0))</f>
        <v>8501</v>
      </c>
    </row>
    <row r="2243" spans="1:6" x14ac:dyDescent="0.25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 s="146">
        <f>INDEX('CBECS_Table B5'!$C$6:$K$6,1,MATCH('County Climates'!E2243,'CBECS_Table B5'!$C$1:$K$1,0))</f>
        <v>8501</v>
      </c>
    </row>
    <row r="2244" spans="1:6" x14ac:dyDescent="0.25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 s="146">
        <f>INDEX('CBECS_Table B5'!$C$6:$K$6,1,MATCH('County Climates'!E2244,'CBECS_Table B5'!$C$1:$K$1,0))</f>
        <v>8501</v>
      </c>
    </row>
    <row r="2245" spans="1:6" x14ac:dyDescent="0.25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 s="146">
        <f>INDEX('CBECS_Table B5'!$C$6:$K$6,1,MATCH('County Climates'!E2245,'CBECS_Table B5'!$C$1:$K$1,0))</f>
        <v>8501</v>
      </c>
    </row>
    <row r="2246" spans="1:6" x14ac:dyDescent="0.25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 s="146">
        <f>INDEX('CBECS_Table B5'!$C$6:$K$6,1,MATCH('County Climates'!E2246,'CBECS_Table B5'!$C$1:$K$1,0))</f>
        <v>8501</v>
      </c>
    </row>
    <row r="2247" spans="1:6" x14ac:dyDescent="0.25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 s="146">
        <f>INDEX('CBECS_Table B5'!$C$6:$K$6,1,MATCH('County Climates'!E2247,'CBECS_Table B5'!$C$1:$K$1,0))</f>
        <v>8501</v>
      </c>
    </row>
    <row r="2248" spans="1:6" x14ac:dyDescent="0.25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 s="146">
        <f>INDEX('CBECS_Table B5'!$C$6:$K$6,1,MATCH('County Climates'!E2248,'CBECS_Table B5'!$C$1:$K$1,0))</f>
        <v>8501</v>
      </c>
    </row>
    <row r="2249" spans="1:6" x14ac:dyDescent="0.25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 s="146">
        <f>INDEX('CBECS_Table B5'!$C$6:$K$6,1,MATCH('County Climates'!E2249,'CBECS_Table B5'!$C$1:$K$1,0))</f>
        <v>8501</v>
      </c>
    </row>
    <row r="2250" spans="1:6" x14ac:dyDescent="0.25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 s="146">
        <f>INDEX('CBECS_Table B5'!$C$6:$K$6,1,MATCH('County Climates'!E2250,'CBECS_Table B5'!$C$1:$K$1,0))</f>
        <v>8501</v>
      </c>
    </row>
    <row r="2251" spans="1:6" x14ac:dyDescent="0.25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 s="146">
        <f>INDEX('CBECS_Table B5'!$C$6:$K$6,1,MATCH('County Climates'!E2251,'CBECS_Table B5'!$C$1:$K$1,0))</f>
        <v>8501</v>
      </c>
    </row>
    <row r="2252" spans="1:6" x14ac:dyDescent="0.25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 s="146">
        <f>INDEX('CBECS_Table B5'!$C$6:$K$6,1,MATCH('County Climates'!E2252,'CBECS_Table B5'!$C$1:$K$1,0))</f>
        <v>8501</v>
      </c>
    </row>
    <row r="2253" spans="1:6" x14ac:dyDescent="0.25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 s="146">
        <f>INDEX('CBECS_Table B5'!$C$6:$K$6,1,MATCH('County Climates'!E2253,'CBECS_Table B5'!$C$1:$K$1,0))</f>
        <v>8501</v>
      </c>
    </row>
    <row r="2254" spans="1:6" x14ac:dyDescent="0.25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 s="146">
        <f>INDEX('CBECS_Table B5'!$C$6:$K$6,1,MATCH('County Climates'!E2254,'CBECS_Table B5'!$C$1:$K$1,0))</f>
        <v>8501</v>
      </c>
    </row>
    <row r="2255" spans="1:6" x14ac:dyDescent="0.25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 s="146">
        <f>INDEX('CBECS_Table B5'!$C$6:$K$6,1,MATCH('County Climates'!E2255,'CBECS_Table B5'!$C$1:$K$1,0))</f>
        <v>8501</v>
      </c>
    </row>
    <row r="2256" spans="1:6" x14ac:dyDescent="0.25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 s="146">
        <f>INDEX('CBECS_Table B5'!$C$6:$K$6,1,MATCH('County Climates'!E2256,'CBECS_Table B5'!$C$1:$K$1,0))</f>
        <v>8501</v>
      </c>
    </row>
    <row r="2257" spans="1:6" x14ac:dyDescent="0.25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 s="146">
        <f>INDEX('CBECS_Table B5'!$C$6:$K$6,1,MATCH('County Climates'!E2257,'CBECS_Table B5'!$C$1:$K$1,0))</f>
        <v>8501</v>
      </c>
    </row>
    <row r="2258" spans="1:6" x14ac:dyDescent="0.25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 s="146">
        <f>INDEX('CBECS_Table B5'!$C$6:$K$6,1,MATCH('County Climates'!E2258,'CBECS_Table B5'!$C$1:$K$1,0))</f>
        <v>8501</v>
      </c>
    </row>
    <row r="2259" spans="1:6" x14ac:dyDescent="0.25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 s="146">
        <f>INDEX('CBECS_Table B5'!$C$6:$K$6,1,MATCH('County Climates'!E2259,'CBECS_Table B5'!$C$1:$K$1,0))</f>
        <v>8501</v>
      </c>
    </row>
    <row r="2260" spans="1:6" x14ac:dyDescent="0.25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 s="146">
        <f>INDEX('CBECS_Table B5'!$C$6:$K$6,1,MATCH('County Climates'!E2260,'CBECS_Table B5'!$C$1:$K$1,0))</f>
        <v>8501</v>
      </c>
    </row>
    <row r="2261" spans="1:6" x14ac:dyDescent="0.25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 s="146">
        <f>INDEX('CBECS_Table B5'!$C$6:$K$6,1,MATCH('County Climates'!E2261,'CBECS_Table B5'!$C$1:$K$1,0))</f>
        <v>8501</v>
      </c>
    </row>
    <row r="2262" spans="1:6" x14ac:dyDescent="0.25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 s="146">
        <f>INDEX('CBECS_Table B5'!$C$6:$K$6,1,MATCH('County Climates'!E2262,'CBECS_Table B5'!$C$1:$K$1,0))</f>
        <v>8501</v>
      </c>
    </row>
    <row r="2263" spans="1:6" x14ac:dyDescent="0.25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 s="146">
        <f>INDEX('CBECS_Table B5'!$C$6:$K$6,1,MATCH('County Climates'!E2263,'CBECS_Table B5'!$C$1:$K$1,0))</f>
        <v>8501</v>
      </c>
    </row>
    <row r="2264" spans="1:6" x14ac:dyDescent="0.25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 s="146">
        <f>INDEX('CBECS_Table B5'!$C$6:$K$6,1,MATCH('County Climates'!E2264,'CBECS_Table B5'!$C$1:$K$1,0))</f>
        <v>8501</v>
      </c>
    </row>
    <row r="2265" spans="1:6" x14ac:dyDescent="0.25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 s="146">
        <f>INDEX('CBECS_Table B5'!$C$6:$K$6,1,MATCH('County Climates'!E2265,'CBECS_Table B5'!$C$1:$K$1,0))</f>
        <v>8501</v>
      </c>
    </row>
    <row r="2266" spans="1:6" x14ac:dyDescent="0.25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 s="146">
        <f>INDEX('CBECS_Table B5'!$C$6:$K$6,1,MATCH('County Climates'!E2266,'CBECS_Table B5'!$C$1:$K$1,0))</f>
        <v>8501</v>
      </c>
    </row>
    <row r="2267" spans="1:6" x14ac:dyDescent="0.25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 s="146">
        <f>INDEX('CBECS_Table B5'!$C$6:$K$6,1,MATCH('County Climates'!E2267,'CBECS_Table B5'!$C$1:$K$1,0))</f>
        <v>8501</v>
      </c>
    </row>
    <row r="2268" spans="1:6" x14ac:dyDescent="0.25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 s="146">
        <f>INDEX('CBECS_Table B5'!$C$6:$K$6,1,MATCH('County Climates'!E2268,'CBECS_Table B5'!$C$1:$K$1,0))</f>
        <v>5359</v>
      </c>
    </row>
    <row r="2269" spans="1:6" x14ac:dyDescent="0.25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 s="146">
        <f>INDEX('CBECS_Table B5'!$C$6:$K$6,1,MATCH('County Climates'!E2269,'CBECS_Table B5'!$C$1:$K$1,0))</f>
        <v>5359</v>
      </c>
    </row>
    <row r="2270" spans="1:6" x14ac:dyDescent="0.25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 s="146">
        <f>INDEX('CBECS_Table B5'!$C$6:$K$6,1,MATCH('County Climates'!E2270,'CBECS_Table B5'!$C$1:$K$1,0))</f>
        <v>5359</v>
      </c>
    </row>
    <row r="2271" spans="1:6" x14ac:dyDescent="0.25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 s="146">
        <f>INDEX('CBECS_Table B5'!$C$6:$K$6,1,MATCH('County Climates'!E2271,'CBECS_Table B5'!$C$1:$K$1,0))</f>
        <v>5359</v>
      </c>
    </row>
    <row r="2272" spans="1:6" x14ac:dyDescent="0.25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 s="146">
        <f>INDEX('CBECS_Table B5'!$C$6:$K$6,1,MATCH('County Climates'!E2272,'CBECS_Table B5'!$C$1:$K$1,0))</f>
        <v>5359</v>
      </c>
    </row>
    <row r="2273" spans="1:6" x14ac:dyDescent="0.25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 s="146">
        <f>INDEX('CBECS_Table B5'!$C$6:$K$6,1,MATCH('County Climates'!E2273,'CBECS_Table B5'!$C$1:$K$1,0))</f>
        <v>5359</v>
      </c>
    </row>
    <row r="2274" spans="1:6" x14ac:dyDescent="0.25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 s="146">
        <f>INDEX('CBECS_Table B5'!$C$6:$K$6,1,MATCH('County Climates'!E2274,'CBECS_Table B5'!$C$1:$K$1,0))</f>
        <v>5359</v>
      </c>
    </row>
    <row r="2275" spans="1:6" x14ac:dyDescent="0.25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 s="146">
        <f>INDEX('CBECS_Table B5'!$C$6:$K$6,1,MATCH('County Climates'!E2275,'CBECS_Table B5'!$C$1:$K$1,0))</f>
        <v>5359</v>
      </c>
    </row>
    <row r="2276" spans="1:6" x14ac:dyDescent="0.25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 s="146">
        <f>INDEX('CBECS_Table B5'!$C$6:$K$6,1,MATCH('County Climates'!E2276,'CBECS_Table B5'!$C$1:$K$1,0))</f>
        <v>5359</v>
      </c>
    </row>
    <row r="2277" spans="1:6" x14ac:dyDescent="0.25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 s="146">
        <f>INDEX('CBECS_Table B5'!$C$6:$K$6,1,MATCH('County Climates'!E2277,'CBECS_Table B5'!$C$1:$K$1,0))</f>
        <v>5359</v>
      </c>
    </row>
    <row r="2278" spans="1:6" x14ac:dyDescent="0.25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 s="146">
        <f>INDEX('CBECS_Table B5'!$C$6:$K$6,1,MATCH('County Climates'!E2278,'CBECS_Table B5'!$C$1:$K$1,0))</f>
        <v>5359</v>
      </c>
    </row>
    <row r="2279" spans="1:6" x14ac:dyDescent="0.25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 s="146">
        <f>INDEX('CBECS_Table B5'!$C$6:$K$6,1,MATCH('County Climates'!E2279,'CBECS_Table B5'!$C$1:$K$1,0))</f>
        <v>5359</v>
      </c>
    </row>
    <row r="2280" spans="1:6" x14ac:dyDescent="0.25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 s="146">
        <f>INDEX('CBECS_Table B5'!$C$6:$K$6,1,MATCH('County Climates'!E2280,'CBECS_Table B5'!$C$1:$K$1,0))</f>
        <v>5359</v>
      </c>
    </row>
    <row r="2281" spans="1:6" x14ac:dyDescent="0.25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 s="146">
        <f>INDEX('CBECS_Table B5'!$C$6:$K$6,1,MATCH('County Climates'!E2281,'CBECS_Table B5'!$C$1:$K$1,0))</f>
        <v>5359</v>
      </c>
    </row>
    <row r="2282" spans="1:6" x14ac:dyDescent="0.25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 s="146">
        <f>INDEX('CBECS_Table B5'!$C$6:$K$6,1,MATCH('County Climates'!E2282,'CBECS_Table B5'!$C$1:$K$1,0))</f>
        <v>5359</v>
      </c>
    </row>
    <row r="2283" spans="1:6" x14ac:dyDescent="0.25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 s="146">
        <f>INDEX('CBECS_Table B5'!$C$6:$K$6,1,MATCH('County Climates'!E2283,'CBECS_Table B5'!$C$1:$K$1,0))</f>
        <v>5359</v>
      </c>
    </row>
    <row r="2284" spans="1:6" x14ac:dyDescent="0.25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 s="146">
        <f>INDEX('CBECS_Table B5'!$C$6:$K$6,1,MATCH('County Climates'!E2284,'CBECS_Table B5'!$C$1:$K$1,0))</f>
        <v>5359</v>
      </c>
    </row>
    <row r="2285" spans="1:6" x14ac:dyDescent="0.25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 s="146">
        <f>INDEX('CBECS_Table B5'!$C$6:$K$6,1,MATCH('County Climates'!E2285,'CBECS_Table B5'!$C$1:$K$1,0))</f>
        <v>5359</v>
      </c>
    </row>
    <row r="2286" spans="1:6" x14ac:dyDescent="0.25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 s="146">
        <f>INDEX('CBECS_Table B5'!$C$6:$K$6,1,MATCH('County Climates'!E2286,'CBECS_Table B5'!$C$1:$K$1,0))</f>
        <v>5359</v>
      </c>
    </row>
    <row r="2287" spans="1:6" x14ac:dyDescent="0.25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 s="146">
        <f>INDEX('CBECS_Table B5'!$C$6:$K$6,1,MATCH('County Climates'!E2287,'CBECS_Table B5'!$C$1:$K$1,0))</f>
        <v>5359</v>
      </c>
    </row>
    <row r="2288" spans="1:6" x14ac:dyDescent="0.25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 s="146">
        <f>INDEX('CBECS_Table B5'!$C$6:$K$6,1,MATCH('County Climates'!E2288,'CBECS_Table B5'!$C$1:$K$1,0))</f>
        <v>5359</v>
      </c>
    </row>
    <row r="2289" spans="1:6" x14ac:dyDescent="0.25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 s="146">
        <f>INDEX('CBECS_Table B5'!$C$6:$K$6,1,MATCH('County Climates'!E2289,'CBECS_Table B5'!$C$1:$K$1,0))</f>
        <v>5359</v>
      </c>
    </row>
    <row r="2290" spans="1:6" x14ac:dyDescent="0.25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 s="146">
        <f>INDEX('CBECS_Table B5'!$C$6:$K$6,1,MATCH('County Climates'!E2290,'CBECS_Table B5'!$C$1:$K$1,0))</f>
        <v>5359</v>
      </c>
    </row>
    <row r="2291" spans="1:6" x14ac:dyDescent="0.25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 s="146">
        <f>INDEX('CBECS_Table B5'!$C$6:$K$6,1,MATCH('County Climates'!E2291,'CBECS_Table B5'!$C$1:$K$1,0))</f>
        <v>5359</v>
      </c>
    </row>
    <row r="2292" spans="1:6" x14ac:dyDescent="0.25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 s="146">
        <f>INDEX('CBECS_Table B5'!$C$6:$K$6,1,MATCH('County Climates'!E2292,'CBECS_Table B5'!$C$1:$K$1,0))</f>
        <v>5359</v>
      </c>
    </row>
    <row r="2293" spans="1:6" x14ac:dyDescent="0.25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 s="146">
        <f>INDEX('CBECS_Table B5'!$C$6:$K$6,1,MATCH('County Climates'!E2293,'CBECS_Table B5'!$C$1:$K$1,0))</f>
        <v>5359</v>
      </c>
    </row>
    <row r="2294" spans="1:6" x14ac:dyDescent="0.25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 s="146">
        <f>INDEX('CBECS_Table B5'!$C$6:$K$6,1,MATCH('County Climates'!E2294,'CBECS_Table B5'!$C$1:$K$1,0))</f>
        <v>5359</v>
      </c>
    </row>
    <row r="2295" spans="1:6" x14ac:dyDescent="0.25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 s="146">
        <f>INDEX('CBECS_Table B5'!$C$6:$K$6,1,MATCH('County Climates'!E2295,'CBECS_Table B5'!$C$1:$K$1,0))</f>
        <v>5359</v>
      </c>
    </row>
    <row r="2296" spans="1:6" x14ac:dyDescent="0.25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 s="146">
        <f>INDEX('CBECS_Table B5'!$C$6:$K$6,1,MATCH('County Climates'!E2296,'CBECS_Table B5'!$C$1:$K$1,0))</f>
        <v>5359</v>
      </c>
    </row>
    <row r="2297" spans="1:6" x14ac:dyDescent="0.25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 s="146">
        <f>INDEX('CBECS_Table B5'!$C$6:$K$6,1,MATCH('County Climates'!E2297,'CBECS_Table B5'!$C$1:$K$1,0))</f>
        <v>8501</v>
      </c>
    </row>
    <row r="2298" spans="1:6" x14ac:dyDescent="0.25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 s="146">
        <f>INDEX('CBECS_Table B5'!$C$6:$K$6,1,MATCH('County Climates'!E2298,'CBECS_Table B5'!$C$1:$K$1,0))</f>
        <v>8501</v>
      </c>
    </row>
    <row r="2299" spans="1:6" x14ac:dyDescent="0.25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 s="146">
        <f>INDEX('CBECS_Table B5'!$C$6:$K$6,1,MATCH('County Climates'!E2299,'CBECS_Table B5'!$C$1:$K$1,0))</f>
        <v>8501</v>
      </c>
    </row>
    <row r="2300" spans="1:6" x14ac:dyDescent="0.25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 s="146">
        <f>INDEX('CBECS_Table B5'!$C$6:$K$6,1,MATCH('County Climates'!E2300,'CBECS_Table B5'!$C$1:$K$1,0))</f>
        <v>8501</v>
      </c>
    </row>
    <row r="2301" spans="1:6" x14ac:dyDescent="0.25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 s="146">
        <f>INDEX('CBECS_Table B5'!$C$6:$K$6,1,MATCH('County Climates'!E2301,'CBECS_Table B5'!$C$1:$K$1,0))</f>
        <v>8501</v>
      </c>
    </row>
    <row r="2302" spans="1:6" x14ac:dyDescent="0.25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 s="146">
        <f>INDEX('CBECS_Table B5'!$C$6:$K$6,1,MATCH('County Climates'!E2302,'CBECS_Table B5'!$C$1:$K$1,0))</f>
        <v>8501</v>
      </c>
    </row>
    <row r="2303" spans="1:6" x14ac:dyDescent="0.25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 s="146">
        <f>INDEX('CBECS_Table B5'!$C$6:$K$6,1,MATCH('County Climates'!E2303,'CBECS_Table B5'!$C$1:$K$1,0))</f>
        <v>8501</v>
      </c>
    </row>
    <row r="2304" spans="1:6" x14ac:dyDescent="0.25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 s="146">
        <f>INDEX('CBECS_Table B5'!$C$6:$K$6,1,MATCH('County Climates'!E2304,'CBECS_Table B5'!$C$1:$K$1,0))</f>
        <v>8501</v>
      </c>
    </row>
    <row r="2305" spans="1:6" x14ac:dyDescent="0.25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 s="146">
        <f>INDEX('CBECS_Table B5'!$C$6:$K$6,1,MATCH('County Climates'!E2305,'CBECS_Table B5'!$C$1:$K$1,0))</f>
        <v>8501</v>
      </c>
    </row>
    <row r="2306" spans="1:6" x14ac:dyDescent="0.25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 s="146">
        <f>INDEX('CBECS_Table B5'!$C$6:$K$6,1,MATCH('County Climates'!E2306,'CBECS_Table B5'!$C$1:$K$1,0))</f>
        <v>8501</v>
      </c>
    </row>
    <row r="2307" spans="1:6" x14ac:dyDescent="0.25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 s="146">
        <f>INDEX('CBECS_Table B5'!$C$6:$K$6,1,MATCH('County Climates'!E2307,'CBECS_Table B5'!$C$1:$K$1,0))</f>
        <v>8501</v>
      </c>
    </row>
    <row r="2308" spans="1:6" x14ac:dyDescent="0.25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 s="146">
        <f>INDEX('CBECS_Table B5'!$C$6:$K$6,1,MATCH('County Climates'!E2308,'CBECS_Table B5'!$C$1:$K$1,0))</f>
        <v>8501</v>
      </c>
    </row>
    <row r="2309" spans="1:6" x14ac:dyDescent="0.25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 s="146">
        <f>INDEX('CBECS_Table B5'!$C$6:$K$6,1,MATCH('County Climates'!E2309,'CBECS_Table B5'!$C$1:$K$1,0))</f>
        <v>8501</v>
      </c>
    </row>
    <row r="2310" spans="1:6" x14ac:dyDescent="0.25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 s="146">
        <f>INDEX('CBECS_Table B5'!$C$6:$K$6,1,MATCH('County Climates'!E2310,'CBECS_Table B5'!$C$1:$K$1,0))</f>
        <v>8501</v>
      </c>
    </row>
    <row r="2311" spans="1:6" x14ac:dyDescent="0.25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 s="146">
        <f>INDEX('CBECS_Table B5'!$C$6:$K$6,1,MATCH('County Climates'!E2311,'CBECS_Table B5'!$C$1:$K$1,0))</f>
        <v>8501</v>
      </c>
    </row>
    <row r="2312" spans="1:6" x14ac:dyDescent="0.25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 s="146">
        <f>INDEX('CBECS_Table B5'!$C$6:$K$6,1,MATCH('County Climates'!E2312,'CBECS_Table B5'!$C$1:$K$1,0))</f>
        <v>8501</v>
      </c>
    </row>
    <row r="2313" spans="1:6" x14ac:dyDescent="0.25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 s="146">
        <f>INDEX('CBECS_Table B5'!$C$6:$K$6,1,MATCH('County Climates'!E2313,'CBECS_Table B5'!$C$1:$K$1,0))</f>
        <v>8501</v>
      </c>
    </row>
    <row r="2314" spans="1:6" x14ac:dyDescent="0.25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 s="146">
        <f>INDEX('CBECS_Table B5'!$C$6:$K$6,1,MATCH('County Climates'!E2314,'CBECS_Table B5'!$C$1:$K$1,0))</f>
        <v>8501</v>
      </c>
    </row>
    <row r="2315" spans="1:6" x14ac:dyDescent="0.25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 s="146">
        <f>INDEX('CBECS_Table B5'!$C$6:$K$6,1,MATCH('County Climates'!E2315,'CBECS_Table B5'!$C$1:$K$1,0))</f>
        <v>8501</v>
      </c>
    </row>
    <row r="2316" spans="1:6" x14ac:dyDescent="0.25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 s="146">
        <f>INDEX('CBECS_Table B5'!$C$6:$K$6,1,MATCH('County Climates'!E2316,'CBECS_Table B5'!$C$1:$K$1,0))</f>
        <v>8501</v>
      </c>
    </row>
    <row r="2317" spans="1:6" x14ac:dyDescent="0.25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 s="146">
        <f>INDEX('CBECS_Table B5'!$C$6:$K$6,1,MATCH('County Climates'!E2317,'CBECS_Table B5'!$C$1:$K$1,0))</f>
        <v>8501</v>
      </c>
    </row>
    <row r="2318" spans="1:6" x14ac:dyDescent="0.25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 s="146">
        <f>INDEX('CBECS_Table B5'!$C$6:$K$6,1,MATCH('County Climates'!E2318,'CBECS_Table B5'!$C$1:$K$1,0))</f>
        <v>8501</v>
      </c>
    </row>
    <row r="2319" spans="1:6" x14ac:dyDescent="0.25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 s="146">
        <f>INDEX('CBECS_Table B5'!$C$6:$K$6,1,MATCH('County Climates'!E2319,'CBECS_Table B5'!$C$1:$K$1,0))</f>
        <v>8501</v>
      </c>
    </row>
    <row r="2320" spans="1:6" x14ac:dyDescent="0.25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 s="146">
        <f>INDEX('CBECS_Table B5'!$C$6:$K$6,1,MATCH('County Climates'!E2320,'CBECS_Table B5'!$C$1:$K$1,0))</f>
        <v>8501</v>
      </c>
    </row>
    <row r="2321" spans="1:6" x14ac:dyDescent="0.25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 s="146">
        <f>INDEX('CBECS_Table B5'!$C$6:$K$6,1,MATCH('County Climates'!E2321,'CBECS_Table B5'!$C$1:$K$1,0))</f>
        <v>8501</v>
      </c>
    </row>
    <row r="2322" spans="1:6" x14ac:dyDescent="0.25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 s="146">
        <f>INDEX('CBECS_Table B5'!$C$6:$K$6,1,MATCH('County Climates'!E2322,'CBECS_Table B5'!$C$1:$K$1,0))</f>
        <v>8501</v>
      </c>
    </row>
    <row r="2323" spans="1:6" x14ac:dyDescent="0.25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 s="146">
        <f>INDEX('CBECS_Table B5'!$C$6:$K$6,1,MATCH('County Climates'!E2323,'CBECS_Table B5'!$C$1:$K$1,0))</f>
        <v>8501</v>
      </c>
    </row>
    <row r="2324" spans="1:6" x14ac:dyDescent="0.25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 s="146">
        <f>INDEX('CBECS_Table B5'!$C$6:$K$6,1,MATCH('County Climates'!E2324,'CBECS_Table B5'!$C$1:$K$1,0))</f>
        <v>8501</v>
      </c>
    </row>
    <row r="2325" spans="1:6" x14ac:dyDescent="0.25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 s="146">
        <f>INDEX('CBECS_Table B5'!$C$6:$K$6,1,MATCH('County Climates'!E2325,'CBECS_Table B5'!$C$1:$K$1,0))</f>
        <v>8501</v>
      </c>
    </row>
    <row r="2326" spans="1:6" x14ac:dyDescent="0.25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 s="146">
        <f>INDEX('CBECS_Table B5'!$C$6:$K$6,1,MATCH('County Climates'!E2326,'CBECS_Table B5'!$C$1:$K$1,0))</f>
        <v>8501</v>
      </c>
    </row>
    <row r="2327" spans="1:6" x14ac:dyDescent="0.25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 s="146">
        <f>INDEX('CBECS_Table B5'!$C$6:$K$6,1,MATCH('County Climates'!E2327,'CBECS_Table B5'!$C$1:$K$1,0))</f>
        <v>8501</v>
      </c>
    </row>
    <row r="2328" spans="1:6" x14ac:dyDescent="0.25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 s="146">
        <f>INDEX('CBECS_Table B5'!$C$6:$K$6,1,MATCH('County Climates'!E2328,'CBECS_Table B5'!$C$1:$K$1,0))</f>
        <v>8501</v>
      </c>
    </row>
    <row r="2329" spans="1:6" x14ac:dyDescent="0.25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 s="146">
        <f>INDEX('CBECS_Table B5'!$C$6:$K$6,1,MATCH('County Climates'!E2329,'CBECS_Table B5'!$C$1:$K$1,0))</f>
        <v>8501</v>
      </c>
    </row>
    <row r="2330" spans="1:6" x14ac:dyDescent="0.25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 s="146">
        <f>INDEX('CBECS_Table B5'!$C$6:$K$6,1,MATCH('County Climates'!E2330,'CBECS_Table B5'!$C$1:$K$1,0))</f>
        <v>8501</v>
      </c>
    </row>
    <row r="2331" spans="1:6" x14ac:dyDescent="0.25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 s="146">
        <f>INDEX('CBECS_Table B5'!$C$6:$K$6,1,MATCH('County Climates'!E2331,'CBECS_Table B5'!$C$1:$K$1,0))</f>
        <v>8501</v>
      </c>
    </row>
    <row r="2332" spans="1:6" x14ac:dyDescent="0.25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 s="146">
        <f>INDEX('CBECS_Table B5'!$C$6:$K$6,1,MATCH('County Climates'!E2332,'CBECS_Table B5'!$C$1:$K$1,0))</f>
        <v>8501</v>
      </c>
    </row>
    <row r="2333" spans="1:6" x14ac:dyDescent="0.25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 s="146">
        <f>INDEX('CBECS_Table B5'!$C$6:$K$6,1,MATCH('County Climates'!E2333,'CBECS_Table B5'!$C$1:$K$1,0))</f>
        <v>8501</v>
      </c>
    </row>
    <row r="2334" spans="1:6" x14ac:dyDescent="0.25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 s="146">
        <f>INDEX('CBECS_Table B5'!$C$6:$K$6,1,MATCH('County Climates'!E2334,'CBECS_Table B5'!$C$1:$K$1,0))</f>
        <v>8501</v>
      </c>
    </row>
    <row r="2335" spans="1:6" x14ac:dyDescent="0.25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 s="146">
        <f>INDEX('CBECS_Table B5'!$C$6:$K$6,1,MATCH('County Climates'!E2335,'CBECS_Table B5'!$C$1:$K$1,0))</f>
        <v>8501</v>
      </c>
    </row>
    <row r="2336" spans="1:6" x14ac:dyDescent="0.25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 s="146">
        <f>INDEX('CBECS_Table B5'!$C$6:$K$6,1,MATCH('County Climates'!E2336,'CBECS_Table B5'!$C$1:$K$1,0))</f>
        <v>8501</v>
      </c>
    </row>
    <row r="2337" spans="1:6" x14ac:dyDescent="0.25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 s="146">
        <f>INDEX('CBECS_Table B5'!$C$6:$K$6,1,MATCH('County Climates'!E2337,'CBECS_Table B5'!$C$1:$K$1,0))</f>
        <v>8501</v>
      </c>
    </row>
    <row r="2338" spans="1:6" x14ac:dyDescent="0.25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 s="146">
        <f>INDEX('CBECS_Table B5'!$C$6:$K$6,1,MATCH('County Climates'!E2338,'CBECS_Table B5'!$C$1:$K$1,0))</f>
        <v>8501</v>
      </c>
    </row>
    <row r="2339" spans="1:6" x14ac:dyDescent="0.25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 s="146">
        <f>INDEX('CBECS_Table B5'!$C$6:$K$6,1,MATCH('County Climates'!E2339,'CBECS_Table B5'!$C$1:$K$1,0))</f>
        <v>8501</v>
      </c>
    </row>
    <row r="2340" spans="1:6" x14ac:dyDescent="0.25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 s="146">
        <f>INDEX('CBECS_Table B5'!$C$6:$K$6,1,MATCH('County Climates'!E2340,'CBECS_Table B5'!$C$1:$K$1,0))</f>
        <v>8501</v>
      </c>
    </row>
    <row r="2341" spans="1:6" x14ac:dyDescent="0.25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 s="146">
        <f>INDEX('CBECS_Table B5'!$C$6:$K$6,1,MATCH('County Climates'!E2341,'CBECS_Table B5'!$C$1:$K$1,0))</f>
        <v>8501</v>
      </c>
    </row>
    <row r="2342" spans="1:6" x14ac:dyDescent="0.25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 s="146">
        <f>INDEX('CBECS_Table B5'!$C$6:$K$6,1,MATCH('County Climates'!E2342,'CBECS_Table B5'!$C$1:$K$1,0))</f>
        <v>8501</v>
      </c>
    </row>
    <row r="2343" spans="1:6" x14ac:dyDescent="0.25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 s="146">
        <f>INDEX('CBECS_Table B5'!$C$6:$K$6,1,MATCH('County Climates'!E2343,'CBECS_Table B5'!$C$1:$K$1,0))</f>
        <v>8501</v>
      </c>
    </row>
    <row r="2344" spans="1:6" x14ac:dyDescent="0.25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 s="146">
        <f>INDEX('CBECS_Table B5'!$C$6:$K$6,1,MATCH('County Climates'!E2344,'CBECS_Table B5'!$C$1:$K$1,0))</f>
        <v>8501</v>
      </c>
    </row>
    <row r="2345" spans="1:6" x14ac:dyDescent="0.25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 s="146">
        <f>INDEX('CBECS_Table B5'!$C$6:$K$6,1,MATCH('County Climates'!E2345,'CBECS_Table B5'!$C$1:$K$1,0))</f>
        <v>8501</v>
      </c>
    </row>
    <row r="2346" spans="1:6" x14ac:dyDescent="0.25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 s="146">
        <f>INDEX('CBECS_Table B5'!$C$6:$K$6,1,MATCH('County Climates'!E2346,'CBECS_Table B5'!$C$1:$K$1,0))</f>
        <v>8501</v>
      </c>
    </row>
    <row r="2347" spans="1:6" x14ac:dyDescent="0.25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 s="146">
        <f>INDEX('CBECS_Table B5'!$C$6:$K$6,1,MATCH('County Climates'!E2347,'CBECS_Table B5'!$C$1:$K$1,0))</f>
        <v>8501</v>
      </c>
    </row>
    <row r="2348" spans="1:6" x14ac:dyDescent="0.25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 s="146">
        <f>INDEX('CBECS_Table B5'!$C$6:$K$6,1,MATCH('County Climates'!E2348,'CBECS_Table B5'!$C$1:$K$1,0))</f>
        <v>8501</v>
      </c>
    </row>
    <row r="2349" spans="1:6" x14ac:dyDescent="0.25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 s="146">
        <f>INDEX('CBECS_Table B5'!$C$6:$K$6,1,MATCH('County Climates'!E2349,'CBECS_Table B5'!$C$1:$K$1,0))</f>
        <v>8501</v>
      </c>
    </row>
    <row r="2350" spans="1:6" x14ac:dyDescent="0.25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 s="146">
        <f>INDEX('CBECS_Table B5'!$C$6:$K$6,1,MATCH('County Climates'!E2350,'CBECS_Table B5'!$C$1:$K$1,0))</f>
        <v>8501</v>
      </c>
    </row>
    <row r="2351" spans="1:6" x14ac:dyDescent="0.25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 s="146">
        <f>INDEX('CBECS_Table B5'!$C$6:$K$6,1,MATCH('County Climates'!E2351,'CBECS_Table B5'!$C$1:$K$1,0))</f>
        <v>8501</v>
      </c>
    </row>
    <row r="2352" spans="1:6" x14ac:dyDescent="0.25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 s="146">
        <f>INDEX('CBECS_Table B5'!$C$6:$K$6,1,MATCH('County Climates'!E2352,'CBECS_Table B5'!$C$1:$K$1,0))</f>
        <v>8501</v>
      </c>
    </row>
    <row r="2353" spans="1:6" x14ac:dyDescent="0.25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 s="146">
        <f>INDEX('CBECS_Table B5'!$C$6:$K$6,1,MATCH('County Climates'!E2353,'CBECS_Table B5'!$C$1:$K$1,0))</f>
        <v>8501</v>
      </c>
    </row>
    <row r="2354" spans="1:6" x14ac:dyDescent="0.25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 s="146">
        <f>INDEX('CBECS_Table B5'!$C$6:$K$6,1,MATCH('County Climates'!E2354,'CBECS_Table B5'!$C$1:$K$1,0))</f>
        <v>8501</v>
      </c>
    </row>
    <row r="2355" spans="1:6" x14ac:dyDescent="0.25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 s="146">
        <f>INDEX('CBECS_Table B5'!$C$6:$K$6,1,MATCH('County Climates'!E2355,'CBECS_Table B5'!$C$1:$K$1,0))</f>
        <v>8501</v>
      </c>
    </row>
    <row r="2356" spans="1:6" x14ac:dyDescent="0.25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 s="146">
        <f>INDEX('CBECS_Table B5'!$C$6:$K$6,1,MATCH('County Climates'!E2356,'CBECS_Table B5'!$C$1:$K$1,0))</f>
        <v>8501</v>
      </c>
    </row>
    <row r="2357" spans="1:6" x14ac:dyDescent="0.25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 s="146">
        <f>INDEX('CBECS_Table B5'!$C$6:$K$6,1,MATCH('County Climates'!E2357,'CBECS_Table B5'!$C$1:$K$1,0))</f>
        <v>8501</v>
      </c>
    </row>
    <row r="2358" spans="1:6" x14ac:dyDescent="0.25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 s="146">
        <f>INDEX('CBECS_Table B5'!$C$6:$K$6,1,MATCH('County Climates'!E2358,'CBECS_Table B5'!$C$1:$K$1,0))</f>
        <v>8501</v>
      </c>
    </row>
    <row r="2359" spans="1:6" x14ac:dyDescent="0.25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 s="146">
        <f>INDEX('CBECS_Table B5'!$C$6:$K$6,1,MATCH('County Climates'!E2359,'CBECS_Table B5'!$C$1:$K$1,0))</f>
        <v>8501</v>
      </c>
    </row>
    <row r="2360" spans="1:6" x14ac:dyDescent="0.25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 s="146">
        <f>INDEX('CBECS_Table B5'!$C$6:$K$6,1,MATCH('County Climates'!E2360,'CBECS_Table B5'!$C$1:$K$1,0))</f>
        <v>8501</v>
      </c>
    </row>
    <row r="2361" spans="1:6" x14ac:dyDescent="0.25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 s="146">
        <f>INDEX('CBECS_Table B5'!$C$6:$K$6,1,MATCH('County Climates'!E2361,'CBECS_Table B5'!$C$1:$K$1,0))</f>
        <v>8501</v>
      </c>
    </row>
    <row r="2362" spans="1:6" x14ac:dyDescent="0.25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 s="146">
        <f>INDEX('CBECS_Table B5'!$C$6:$K$6,1,MATCH('County Climates'!E2362,'CBECS_Table B5'!$C$1:$K$1,0))</f>
        <v>7761</v>
      </c>
    </row>
    <row r="2363" spans="1:6" x14ac:dyDescent="0.25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 s="146">
        <f>INDEX('CBECS_Table B5'!$C$6:$K$6,1,MATCH('County Climates'!E2363,'CBECS_Table B5'!$C$1:$K$1,0))</f>
        <v>7761</v>
      </c>
    </row>
    <row r="2364" spans="1:6" x14ac:dyDescent="0.25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 s="146">
        <f>INDEX('CBECS_Table B5'!$C$6:$K$6,1,MATCH('County Climates'!E2364,'CBECS_Table B5'!$C$1:$K$1,0))</f>
        <v>7761</v>
      </c>
    </row>
    <row r="2365" spans="1:6" x14ac:dyDescent="0.25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 s="146">
        <f>INDEX('CBECS_Table B5'!$C$6:$K$6,1,MATCH('County Climates'!E2365,'CBECS_Table B5'!$C$1:$K$1,0))</f>
        <v>7761</v>
      </c>
    </row>
    <row r="2366" spans="1:6" x14ac:dyDescent="0.25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 s="146">
        <f>INDEX('CBECS_Table B5'!$C$6:$K$6,1,MATCH('County Climates'!E2366,'CBECS_Table B5'!$C$1:$K$1,0))</f>
        <v>7761</v>
      </c>
    </row>
    <row r="2367" spans="1:6" x14ac:dyDescent="0.25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 s="146">
        <f>INDEX('CBECS_Table B5'!$C$6:$K$6,1,MATCH('County Climates'!E2367,'CBECS_Table B5'!$C$1:$K$1,0))</f>
        <v>7761</v>
      </c>
    </row>
    <row r="2368" spans="1:6" x14ac:dyDescent="0.25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 s="146">
        <f>INDEX('CBECS_Table B5'!$C$6:$K$6,1,MATCH('County Climates'!E2368,'CBECS_Table B5'!$C$1:$K$1,0))</f>
        <v>7761</v>
      </c>
    </row>
    <row r="2369" spans="1:6" x14ac:dyDescent="0.25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 s="146">
        <f>INDEX('CBECS_Table B5'!$C$6:$K$6,1,MATCH('County Climates'!E2369,'CBECS_Table B5'!$C$1:$K$1,0))</f>
        <v>7761</v>
      </c>
    </row>
    <row r="2370" spans="1:6" x14ac:dyDescent="0.25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 s="146">
        <f>INDEX('CBECS_Table B5'!$C$6:$K$6,1,MATCH('County Climates'!E2370,'CBECS_Table B5'!$C$1:$K$1,0))</f>
        <v>7761</v>
      </c>
    </row>
    <row r="2371" spans="1:6" x14ac:dyDescent="0.25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 s="146">
        <f>INDEX('CBECS_Table B5'!$C$6:$K$6,1,MATCH('County Climates'!E2371,'CBECS_Table B5'!$C$1:$K$1,0))</f>
        <v>7761</v>
      </c>
    </row>
    <row r="2372" spans="1:6" x14ac:dyDescent="0.25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 s="146">
        <f>INDEX('CBECS_Table B5'!$C$6:$K$6,1,MATCH('County Climates'!E2372,'CBECS_Table B5'!$C$1:$K$1,0))</f>
        <v>7761</v>
      </c>
    </row>
    <row r="2373" spans="1:6" x14ac:dyDescent="0.25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 s="146">
        <f>INDEX('CBECS_Table B5'!$C$6:$K$6,1,MATCH('County Climates'!E2373,'CBECS_Table B5'!$C$1:$K$1,0))</f>
        <v>7761</v>
      </c>
    </row>
    <row r="2374" spans="1:6" x14ac:dyDescent="0.25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 s="146">
        <f>INDEX('CBECS_Table B5'!$C$6:$K$6,1,MATCH('County Climates'!E2374,'CBECS_Table B5'!$C$1:$K$1,0))</f>
        <v>7761</v>
      </c>
    </row>
    <row r="2375" spans="1:6" x14ac:dyDescent="0.25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 s="146">
        <f>INDEX('CBECS_Table B5'!$C$6:$K$6,1,MATCH('County Climates'!E2375,'CBECS_Table B5'!$C$1:$K$1,0))</f>
        <v>7761</v>
      </c>
    </row>
    <row r="2376" spans="1:6" x14ac:dyDescent="0.25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 s="146">
        <f>INDEX('CBECS_Table B5'!$C$6:$K$6,1,MATCH('County Climates'!E2376,'CBECS_Table B5'!$C$1:$K$1,0))</f>
        <v>7761</v>
      </c>
    </row>
    <row r="2377" spans="1:6" x14ac:dyDescent="0.25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 s="146">
        <f>INDEX('CBECS_Table B5'!$C$6:$K$6,1,MATCH('County Climates'!E2377,'CBECS_Table B5'!$C$1:$K$1,0))</f>
        <v>7761</v>
      </c>
    </row>
    <row r="2378" spans="1:6" x14ac:dyDescent="0.25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 s="146">
        <f>INDEX('CBECS_Table B5'!$C$6:$K$6,1,MATCH('County Climates'!E2378,'CBECS_Table B5'!$C$1:$K$1,0))</f>
        <v>7761</v>
      </c>
    </row>
    <row r="2379" spans="1:6" x14ac:dyDescent="0.25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 s="146">
        <f>INDEX('CBECS_Table B5'!$C$6:$K$6,1,MATCH('County Climates'!E2379,'CBECS_Table B5'!$C$1:$K$1,0))</f>
        <v>7761</v>
      </c>
    </row>
    <row r="2380" spans="1:6" x14ac:dyDescent="0.25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 s="146">
        <f>INDEX('CBECS_Table B5'!$C$6:$K$6,1,MATCH('County Climates'!E2380,'CBECS_Table B5'!$C$1:$K$1,0))</f>
        <v>7761</v>
      </c>
    </row>
    <row r="2381" spans="1:6" x14ac:dyDescent="0.25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 s="146">
        <f>INDEX('CBECS_Table B5'!$C$6:$K$6,1,MATCH('County Climates'!E2381,'CBECS_Table B5'!$C$1:$K$1,0))</f>
        <v>7761</v>
      </c>
    </row>
    <row r="2382" spans="1:6" x14ac:dyDescent="0.25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 s="146">
        <f>INDEX('CBECS_Table B5'!$C$6:$K$6,1,MATCH('County Climates'!E2382,'CBECS_Table B5'!$C$1:$K$1,0))</f>
        <v>7761</v>
      </c>
    </row>
    <row r="2383" spans="1:6" x14ac:dyDescent="0.25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 s="146">
        <f>INDEX('CBECS_Table B5'!$C$6:$K$6,1,MATCH('County Climates'!E2383,'CBECS_Table B5'!$C$1:$K$1,0))</f>
        <v>7761</v>
      </c>
    </row>
    <row r="2384" spans="1:6" x14ac:dyDescent="0.25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 s="146">
        <f>INDEX('CBECS_Table B5'!$C$6:$K$6,1,MATCH('County Climates'!E2384,'CBECS_Table B5'!$C$1:$K$1,0))</f>
        <v>7761</v>
      </c>
    </row>
    <row r="2385" spans="1:6" x14ac:dyDescent="0.25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 s="146">
        <f>INDEX('CBECS_Table B5'!$C$6:$K$6,1,MATCH('County Climates'!E2385,'CBECS_Table B5'!$C$1:$K$1,0))</f>
        <v>7761</v>
      </c>
    </row>
    <row r="2386" spans="1:6" x14ac:dyDescent="0.25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 s="146">
        <f>INDEX('CBECS_Table B5'!$C$6:$K$6,1,MATCH('County Climates'!E2386,'CBECS_Table B5'!$C$1:$K$1,0))</f>
        <v>7761</v>
      </c>
    </row>
    <row r="2387" spans="1:6" x14ac:dyDescent="0.25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 s="146">
        <f>INDEX('CBECS_Table B5'!$C$6:$K$6,1,MATCH('County Climates'!E2387,'CBECS_Table B5'!$C$1:$K$1,0))</f>
        <v>7761</v>
      </c>
    </row>
    <row r="2388" spans="1:6" x14ac:dyDescent="0.25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 s="146">
        <f>INDEX('CBECS_Table B5'!$C$6:$K$6,1,MATCH('County Climates'!E2388,'CBECS_Table B5'!$C$1:$K$1,0))</f>
        <v>7761</v>
      </c>
    </row>
    <row r="2389" spans="1:6" x14ac:dyDescent="0.25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 s="146">
        <f>INDEX('CBECS_Table B5'!$C$6:$K$6,1,MATCH('County Climates'!E2389,'CBECS_Table B5'!$C$1:$K$1,0))</f>
        <v>7761</v>
      </c>
    </row>
    <row r="2390" spans="1:6" x14ac:dyDescent="0.25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 s="146">
        <f>INDEX('CBECS_Table B5'!$C$6:$K$6,1,MATCH('County Climates'!E2390,'CBECS_Table B5'!$C$1:$K$1,0))</f>
        <v>7761</v>
      </c>
    </row>
    <row r="2391" spans="1:6" x14ac:dyDescent="0.25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 s="146">
        <f>INDEX('CBECS_Table B5'!$C$6:$K$6,1,MATCH('County Climates'!E2391,'CBECS_Table B5'!$C$1:$K$1,0))</f>
        <v>8501</v>
      </c>
    </row>
    <row r="2392" spans="1:6" x14ac:dyDescent="0.25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 s="146">
        <f>INDEX('CBECS_Table B5'!$C$6:$K$6,1,MATCH('County Climates'!E2392,'CBECS_Table B5'!$C$1:$K$1,0))</f>
        <v>8501</v>
      </c>
    </row>
    <row r="2393" spans="1:6" x14ac:dyDescent="0.25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 s="146">
        <f>INDEX('CBECS_Table B5'!$C$6:$K$6,1,MATCH('County Climates'!E2393,'CBECS_Table B5'!$C$1:$K$1,0))</f>
        <v>8501</v>
      </c>
    </row>
    <row r="2394" spans="1:6" x14ac:dyDescent="0.25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 s="146">
        <f>INDEX('CBECS_Table B5'!$C$6:$K$6,1,MATCH('County Climates'!E2394,'CBECS_Table B5'!$C$1:$K$1,0))</f>
        <v>8501</v>
      </c>
    </row>
    <row r="2395" spans="1:6" x14ac:dyDescent="0.25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 s="146">
        <f>INDEX('CBECS_Table B5'!$C$6:$K$6,1,MATCH('County Climates'!E2395,'CBECS_Table B5'!$C$1:$K$1,0))</f>
        <v>8501</v>
      </c>
    </row>
    <row r="2396" spans="1:6" x14ac:dyDescent="0.25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 s="146">
        <f>INDEX('CBECS_Table B5'!$C$6:$K$6,1,MATCH('County Climates'!E2396,'CBECS_Table B5'!$C$1:$K$1,0))</f>
        <v>8501</v>
      </c>
    </row>
    <row r="2397" spans="1:6" x14ac:dyDescent="0.25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 s="146">
        <f>INDEX('CBECS_Table B5'!$C$6:$K$6,1,MATCH('County Climates'!E2397,'CBECS_Table B5'!$C$1:$K$1,0))</f>
        <v>8501</v>
      </c>
    </row>
    <row r="2398" spans="1:6" x14ac:dyDescent="0.25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 s="146">
        <f>INDEX('CBECS_Table B5'!$C$6:$K$6,1,MATCH('County Climates'!E2398,'CBECS_Table B5'!$C$1:$K$1,0))</f>
        <v>8501</v>
      </c>
    </row>
    <row r="2399" spans="1:6" x14ac:dyDescent="0.25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 s="146">
        <f>INDEX('CBECS_Table B5'!$C$6:$K$6,1,MATCH('County Climates'!E2399,'CBECS_Table B5'!$C$1:$K$1,0))</f>
        <v>8501</v>
      </c>
    </row>
    <row r="2400" spans="1:6" x14ac:dyDescent="0.25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 s="146">
        <f>INDEX('CBECS_Table B5'!$C$6:$K$6,1,MATCH('County Climates'!E2400,'CBECS_Table B5'!$C$1:$K$1,0))</f>
        <v>8501</v>
      </c>
    </row>
    <row r="2401" spans="1:6" x14ac:dyDescent="0.25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 s="146">
        <f>INDEX('CBECS_Table B5'!$C$6:$K$6,1,MATCH('County Climates'!E2401,'CBECS_Table B5'!$C$1:$K$1,0))</f>
        <v>8501</v>
      </c>
    </row>
    <row r="2402" spans="1:6" x14ac:dyDescent="0.25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 s="146">
        <f>INDEX('CBECS_Table B5'!$C$6:$K$6,1,MATCH('County Climates'!E2402,'CBECS_Table B5'!$C$1:$K$1,0))</f>
        <v>8501</v>
      </c>
    </row>
    <row r="2403" spans="1:6" x14ac:dyDescent="0.25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 s="146">
        <f>INDEX('CBECS_Table B5'!$C$6:$K$6,1,MATCH('County Climates'!E2403,'CBECS_Table B5'!$C$1:$K$1,0))</f>
        <v>8501</v>
      </c>
    </row>
    <row r="2404" spans="1:6" x14ac:dyDescent="0.25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 s="146">
        <f>INDEX('CBECS_Table B5'!$C$6:$K$6,1,MATCH('County Climates'!E2404,'CBECS_Table B5'!$C$1:$K$1,0))</f>
        <v>8501</v>
      </c>
    </row>
    <row r="2405" spans="1:6" x14ac:dyDescent="0.25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 s="146">
        <f>INDEX('CBECS_Table B5'!$C$6:$K$6,1,MATCH('County Climates'!E2405,'CBECS_Table B5'!$C$1:$K$1,0))</f>
        <v>8501</v>
      </c>
    </row>
    <row r="2406" spans="1:6" x14ac:dyDescent="0.25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 s="146">
        <f>INDEX('CBECS_Table B5'!$C$6:$K$6,1,MATCH('County Climates'!E2406,'CBECS_Table B5'!$C$1:$K$1,0))</f>
        <v>8501</v>
      </c>
    </row>
    <row r="2407" spans="1:6" x14ac:dyDescent="0.25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 s="146">
        <f>INDEX('CBECS_Table B5'!$C$6:$K$6,1,MATCH('County Climates'!E2407,'CBECS_Table B5'!$C$1:$K$1,0))</f>
        <v>8501</v>
      </c>
    </row>
    <row r="2408" spans="1:6" x14ac:dyDescent="0.25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 s="146">
        <f>INDEX('CBECS_Table B5'!$C$6:$K$6,1,MATCH('County Climates'!E2408,'CBECS_Table B5'!$C$1:$K$1,0))</f>
        <v>8501</v>
      </c>
    </row>
    <row r="2409" spans="1:6" x14ac:dyDescent="0.25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 s="146">
        <f>INDEX('CBECS_Table B5'!$C$6:$K$6,1,MATCH('County Climates'!E2409,'CBECS_Table B5'!$C$1:$K$1,0))</f>
        <v>8501</v>
      </c>
    </row>
    <row r="2410" spans="1:6" x14ac:dyDescent="0.25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 s="146">
        <f>INDEX('CBECS_Table B5'!$C$6:$K$6,1,MATCH('County Climates'!E2410,'CBECS_Table B5'!$C$1:$K$1,0))</f>
        <v>8501</v>
      </c>
    </row>
    <row r="2411" spans="1:6" x14ac:dyDescent="0.25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 s="146">
        <f>INDEX('CBECS_Table B5'!$C$6:$K$6,1,MATCH('County Climates'!E2411,'CBECS_Table B5'!$C$1:$K$1,0))</f>
        <v>8501</v>
      </c>
    </row>
    <row r="2412" spans="1:6" x14ac:dyDescent="0.25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 s="146">
        <f>INDEX('CBECS_Table B5'!$C$6:$K$6,1,MATCH('County Climates'!E2412,'CBECS_Table B5'!$C$1:$K$1,0))</f>
        <v>8501</v>
      </c>
    </row>
    <row r="2413" spans="1:6" x14ac:dyDescent="0.25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 s="146">
        <f>INDEX('CBECS_Table B5'!$C$6:$K$6,1,MATCH('County Climates'!E2413,'CBECS_Table B5'!$C$1:$K$1,0))</f>
        <v>8501</v>
      </c>
    </row>
    <row r="2414" spans="1:6" x14ac:dyDescent="0.25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 s="146">
        <f>INDEX('CBECS_Table B5'!$C$6:$K$6,1,MATCH('County Climates'!E2414,'CBECS_Table B5'!$C$1:$K$1,0))</f>
        <v>8501</v>
      </c>
    </row>
    <row r="2415" spans="1:6" x14ac:dyDescent="0.25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 s="146">
        <f>INDEX('CBECS_Table B5'!$C$6:$K$6,1,MATCH('County Climates'!E2415,'CBECS_Table B5'!$C$1:$K$1,0))</f>
        <v>8501</v>
      </c>
    </row>
    <row r="2416" spans="1:6" x14ac:dyDescent="0.25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 s="146">
        <f>INDEX('CBECS_Table B5'!$C$6:$K$6,1,MATCH('County Climates'!E2416,'CBECS_Table B5'!$C$1:$K$1,0))</f>
        <v>8501</v>
      </c>
    </row>
    <row r="2417" spans="1:6" x14ac:dyDescent="0.25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 s="146">
        <f>INDEX('CBECS_Table B5'!$C$6:$K$6,1,MATCH('County Climates'!E2417,'CBECS_Table B5'!$C$1:$K$1,0))</f>
        <v>8501</v>
      </c>
    </row>
    <row r="2418" spans="1:6" x14ac:dyDescent="0.25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 s="146">
        <f>INDEX('CBECS_Table B5'!$C$6:$K$6,1,MATCH('County Climates'!E2418,'CBECS_Table B5'!$C$1:$K$1,0))</f>
        <v>8501</v>
      </c>
    </row>
    <row r="2419" spans="1:6" x14ac:dyDescent="0.25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 s="146">
        <f>INDEX('CBECS_Table B5'!$C$6:$K$6,1,MATCH('County Climates'!E2419,'CBECS_Table B5'!$C$1:$K$1,0))</f>
        <v>8501</v>
      </c>
    </row>
    <row r="2420" spans="1:6" x14ac:dyDescent="0.25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 s="146">
        <f>INDEX('CBECS_Table B5'!$C$6:$K$6,1,MATCH('County Climates'!E2420,'CBECS_Table B5'!$C$1:$K$1,0))</f>
        <v>8501</v>
      </c>
    </row>
    <row r="2421" spans="1:6" x14ac:dyDescent="0.25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 s="146">
        <f>INDEX('CBECS_Table B5'!$C$6:$K$6,1,MATCH('County Climates'!E2421,'CBECS_Table B5'!$C$1:$K$1,0))</f>
        <v>8501</v>
      </c>
    </row>
    <row r="2422" spans="1:6" x14ac:dyDescent="0.25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 s="146">
        <f>INDEX('CBECS_Table B5'!$C$6:$K$6,1,MATCH('County Climates'!E2422,'CBECS_Table B5'!$C$1:$K$1,0))</f>
        <v>8501</v>
      </c>
    </row>
    <row r="2423" spans="1:6" x14ac:dyDescent="0.25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 s="146">
        <f>INDEX('CBECS_Table B5'!$C$6:$K$6,1,MATCH('County Climates'!E2423,'CBECS_Table B5'!$C$1:$K$1,0))</f>
        <v>8501</v>
      </c>
    </row>
    <row r="2424" spans="1:6" x14ac:dyDescent="0.25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 s="146">
        <f>INDEX('CBECS_Table B5'!$C$6:$K$6,1,MATCH('County Climates'!E2424,'CBECS_Table B5'!$C$1:$K$1,0))</f>
        <v>8501</v>
      </c>
    </row>
    <row r="2425" spans="1:6" x14ac:dyDescent="0.25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 s="146">
        <f>INDEX('CBECS_Table B5'!$C$6:$K$6,1,MATCH('County Climates'!E2425,'CBECS_Table B5'!$C$1:$K$1,0))</f>
        <v>8501</v>
      </c>
    </row>
    <row r="2426" spans="1:6" x14ac:dyDescent="0.25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 s="146">
        <f>INDEX('CBECS_Table B5'!$C$6:$K$6,1,MATCH('County Climates'!E2426,'CBECS_Table B5'!$C$1:$K$1,0))</f>
        <v>8501</v>
      </c>
    </row>
    <row r="2427" spans="1:6" x14ac:dyDescent="0.25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 s="146">
        <f>INDEX('CBECS_Table B5'!$C$6:$K$6,1,MATCH('County Climates'!E2427,'CBECS_Table B5'!$C$1:$K$1,0))</f>
        <v>7761</v>
      </c>
    </row>
    <row r="2428" spans="1:6" x14ac:dyDescent="0.25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 s="146">
        <f>INDEX('CBECS_Table B5'!$C$6:$K$6,1,MATCH('County Climates'!E2428,'CBECS_Table B5'!$C$1:$K$1,0))</f>
        <v>7761</v>
      </c>
    </row>
    <row r="2429" spans="1:6" x14ac:dyDescent="0.25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 s="146">
        <f>INDEX('CBECS_Table B5'!$C$6:$K$6,1,MATCH('County Climates'!E2429,'CBECS_Table B5'!$C$1:$K$1,0))</f>
        <v>7761</v>
      </c>
    </row>
    <row r="2430" spans="1:6" x14ac:dyDescent="0.25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 s="146">
        <f>INDEX('CBECS_Table B5'!$C$6:$K$6,1,MATCH('County Climates'!E2430,'CBECS_Table B5'!$C$1:$K$1,0))</f>
        <v>7761</v>
      </c>
    </row>
    <row r="2431" spans="1:6" x14ac:dyDescent="0.25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 s="146">
        <f>INDEX('CBECS_Table B5'!$C$6:$K$6,1,MATCH('County Climates'!E2431,'CBECS_Table B5'!$C$1:$K$1,0))</f>
        <v>7761</v>
      </c>
    </row>
    <row r="2432" spans="1:6" x14ac:dyDescent="0.25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 s="146">
        <f>INDEX('CBECS_Table B5'!$C$6:$K$6,1,MATCH('County Climates'!E2432,'CBECS_Table B5'!$C$1:$K$1,0))</f>
        <v>7761</v>
      </c>
    </row>
    <row r="2433" spans="1:6" x14ac:dyDescent="0.25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 s="146">
        <f>INDEX('CBECS_Table B5'!$C$6:$K$6,1,MATCH('County Climates'!E2433,'CBECS_Table B5'!$C$1:$K$1,0))</f>
        <v>7761</v>
      </c>
    </row>
    <row r="2434" spans="1:6" x14ac:dyDescent="0.25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 s="146">
        <f>INDEX('CBECS_Table B5'!$C$6:$K$6,1,MATCH('County Climates'!E2434,'CBECS_Table B5'!$C$1:$K$1,0))</f>
        <v>7761</v>
      </c>
    </row>
    <row r="2435" spans="1:6" x14ac:dyDescent="0.25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 s="146">
        <f>INDEX('CBECS_Table B5'!$C$6:$K$6,1,MATCH('County Climates'!E2435,'CBECS_Table B5'!$C$1:$K$1,0))</f>
        <v>7761</v>
      </c>
    </row>
    <row r="2436" spans="1:6" x14ac:dyDescent="0.25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 s="146">
        <f>INDEX('CBECS_Table B5'!$C$6:$K$6,1,MATCH('County Climates'!E2436,'CBECS_Table B5'!$C$1:$K$1,0))</f>
        <v>3748</v>
      </c>
    </row>
    <row r="2437" spans="1:6" x14ac:dyDescent="0.25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 s="146">
        <f>INDEX('CBECS_Table B5'!$C$6:$K$6,1,MATCH('County Climates'!E2437,'CBECS_Table B5'!$C$1:$K$1,0))</f>
        <v>3748</v>
      </c>
    </row>
    <row r="2438" spans="1:6" x14ac:dyDescent="0.25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 s="146">
        <f>INDEX('CBECS_Table B5'!$C$6:$K$6,1,MATCH('County Climates'!E2438,'CBECS_Table B5'!$C$1:$K$1,0))</f>
        <v>3748</v>
      </c>
    </row>
    <row r="2439" spans="1:6" x14ac:dyDescent="0.25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 s="146">
        <f>INDEX('CBECS_Table B5'!$C$6:$K$6,1,MATCH('County Climates'!E2439,'CBECS_Table B5'!$C$1:$K$1,0))</f>
        <v>3748</v>
      </c>
    </row>
    <row r="2440" spans="1:6" x14ac:dyDescent="0.25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 s="146">
        <f>INDEX('CBECS_Table B5'!$C$6:$K$6,1,MATCH('County Climates'!E2440,'CBECS_Table B5'!$C$1:$K$1,0))</f>
        <v>3748</v>
      </c>
    </row>
    <row r="2441" spans="1:6" x14ac:dyDescent="0.25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 s="146">
        <f>INDEX('CBECS_Table B5'!$C$6:$K$6,1,MATCH('County Climates'!E2441,'CBECS_Table B5'!$C$1:$K$1,0))</f>
        <v>3748</v>
      </c>
    </row>
    <row r="2442" spans="1:6" x14ac:dyDescent="0.25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 s="146">
        <f>INDEX('CBECS_Table B5'!$C$6:$K$6,1,MATCH('County Climates'!E2442,'CBECS_Table B5'!$C$1:$K$1,0))</f>
        <v>3748</v>
      </c>
    </row>
    <row r="2443" spans="1:6" x14ac:dyDescent="0.25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 s="146">
        <f>INDEX('CBECS_Table B5'!$C$6:$K$6,1,MATCH('County Climates'!E2443,'CBECS_Table B5'!$C$1:$K$1,0))</f>
        <v>3748</v>
      </c>
    </row>
    <row r="2444" spans="1:6" x14ac:dyDescent="0.25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 s="146">
        <f>INDEX('CBECS_Table B5'!$C$6:$K$6,1,MATCH('County Climates'!E2444,'CBECS_Table B5'!$C$1:$K$1,0))</f>
        <v>3748</v>
      </c>
    </row>
    <row r="2445" spans="1:6" x14ac:dyDescent="0.25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 s="146">
        <f>INDEX('CBECS_Table B5'!$C$6:$K$6,1,MATCH('County Climates'!E2445,'CBECS_Table B5'!$C$1:$K$1,0))</f>
        <v>3748</v>
      </c>
    </row>
    <row r="2446" spans="1:6" x14ac:dyDescent="0.25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 s="146">
        <f>INDEX('CBECS_Table B5'!$C$6:$K$6,1,MATCH('County Climates'!E2446,'CBECS_Table B5'!$C$1:$K$1,0))</f>
        <v>12272</v>
      </c>
    </row>
    <row r="2447" spans="1:6" x14ac:dyDescent="0.25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 s="146">
        <f>INDEX('CBECS_Table B5'!$C$6:$K$6,1,MATCH('County Climates'!E2447,'CBECS_Table B5'!$C$1:$K$1,0))</f>
        <v>12272</v>
      </c>
    </row>
    <row r="2448" spans="1:6" x14ac:dyDescent="0.25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 s="146">
        <f>INDEX('CBECS_Table B5'!$C$6:$K$6,1,MATCH('County Climates'!E2448,'CBECS_Table B5'!$C$1:$K$1,0))</f>
        <v>12272</v>
      </c>
    </row>
    <row r="2449" spans="1:6" x14ac:dyDescent="0.25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 s="146">
        <f>INDEX('CBECS_Table B5'!$C$6:$K$6,1,MATCH('County Climates'!E2449,'CBECS_Table B5'!$C$1:$K$1,0))</f>
        <v>12272</v>
      </c>
    </row>
    <row r="2450" spans="1:6" x14ac:dyDescent="0.25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 s="146">
        <f>INDEX('CBECS_Table B5'!$C$6:$K$6,1,MATCH('County Climates'!E2450,'CBECS_Table B5'!$C$1:$K$1,0))</f>
        <v>12272</v>
      </c>
    </row>
    <row r="2451" spans="1:6" x14ac:dyDescent="0.25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 s="146">
        <f>INDEX('CBECS_Table B5'!$C$6:$K$6,1,MATCH('County Climates'!E2451,'CBECS_Table B5'!$C$1:$K$1,0))</f>
        <v>12272</v>
      </c>
    </row>
    <row r="2452" spans="1:6" x14ac:dyDescent="0.25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 s="146">
        <f>INDEX('CBECS_Table B5'!$C$6:$K$6,1,MATCH('County Climates'!E2452,'CBECS_Table B5'!$C$1:$K$1,0))</f>
        <v>12272</v>
      </c>
    </row>
    <row r="2453" spans="1:6" x14ac:dyDescent="0.25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 s="146">
        <f>INDEX('CBECS_Table B5'!$C$6:$K$6,1,MATCH('County Climates'!E2453,'CBECS_Table B5'!$C$1:$K$1,0))</f>
        <v>12272</v>
      </c>
    </row>
    <row r="2454" spans="1:6" x14ac:dyDescent="0.25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 s="146">
        <f>INDEX('CBECS_Table B5'!$C$6:$K$6,1,MATCH('County Climates'!E2454,'CBECS_Table B5'!$C$1:$K$1,0))</f>
        <v>12272</v>
      </c>
    </row>
    <row r="2455" spans="1:6" x14ac:dyDescent="0.25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 s="146">
        <f>INDEX('CBECS_Table B5'!$C$6:$K$6,1,MATCH('County Climates'!E2455,'CBECS_Table B5'!$C$1:$K$1,0))</f>
        <v>12272</v>
      </c>
    </row>
    <row r="2456" spans="1:6" x14ac:dyDescent="0.25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 s="146">
        <f>INDEX('CBECS_Table B5'!$C$6:$K$6,1,MATCH('County Climates'!E2456,'CBECS_Table B5'!$C$1:$K$1,0))</f>
        <v>12272</v>
      </c>
    </row>
    <row r="2457" spans="1:6" x14ac:dyDescent="0.25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 s="146">
        <f>INDEX('CBECS_Table B5'!$C$6:$K$6,1,MATCH('County Climates'!E2457,'CBECS_Table B5'!$C$1:$K$1,0))</f>
        <v>12272</v>
      </c>
    </row>
    <row r="2458" spans="1:6" x14ac:dyDescent="0.25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 s="146">
        <f>INDEX('CBECS_Table B5'!$C$6:$K$6,1,MATCH('County Climates'!E2458,'CBECS_Table B5'!$C$1:$K$1,0))</f>
        <v>12272</v>
      </c>
    </row>
    <row r="2459" spans="1:6" x14ac:dyDescent="0.25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 s="146">
        <f>INDEX('CBECS_Table B5'!$C$6:$K$6,1,MATCH('County Climates'!E2459,'CBECS_Table B5'!$C$1:$K$1,0))</f>
        <v>12272</v>
      </c>
    </row>
    <row r="2460" spans="1:6" x14ac:dyDescent="0.25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 s="146">
        <f>INDEX('CBECS_Table B5'!$C$6:$K$6,1,MATCH('County Climates'!E2460,'CBECS_Table B5'!$C$1:$K$1,0))</f>
        <v>12272</v>
      </c>
    </row>
    <row r="2461" spans="1:6" x14ac:dyDescent="0.25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 s="146">
        <f>INDEX('CBECS_Table B5'!$C$6:$K$6,1,MATCH('County Climates'!E2461,'CBECS_Table B5'!$C$1:$K$1,0))</f>
        <v>12272</v>
      </c>
    </row>
    <row r="2462" spans="1:6" x14ac:dyDescent="0.25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 s="146">
        <f>INDEX('CBECS_Table B5'!$C$6:$K$6,1,MATCH('County Climates'!E2462,'CBECS_Table B5'!$C$1:$K$1,0))</f>
        <v>12272</v>
      </c>
    </row>
    <row r="2463" spans="1:6" x14ac:dyDescent="0.25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 s="146">
        <f>INDEX('CBECS_Table B5'!$C$6:$K$6,1,MATCH('County Climates'!E2463,'CBECS_Table B5'!$C$1:$K$1,0))</f>
        <v>12272</v>
      </c>
    </row>
    <row r="2464" spans="1:6" x14ac:dyDescent="0.25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 s="146">
        <f>INDEX('CBECS_Table B5'!$C$6:$K$6,1,MATCH('County Climates'!E2464,'CBECS_Table B5'!$C$1:$K$1,0))</f>
        <v>12272</v>
      </c>
    </row>
    <row r="2465" spans="1:6" x14ac:dyDescent="0.25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 s="146">
        <f>INDEX('CBECS_Table B5'!$C$6:$K$6,1,MATCH('County Climates'!E2465,'CBECS_Table B5'!$C$1:$K$1,0))</f>
        <v>12272</v>
      </c>
    </row>
    <row r="2466" spans="1:6" x14ac:dyDescent="0.25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 s="146">
        <f>INDEX('CBECS_Table B5'!$C$6:$K$6,1,MATCH('County Climates'!E2466,'CBECS_Table B5'!$C$1:$K$1,0))</f>
        <v>12272</v>
      </c>
    </row>
    <row r="2467" spans="1:6" x14ac:dyDescent="0.25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 s="146">
        <f>INDEX('CBECS_Table B5'!$C$6:$K$6,1,MATCH('County Climates'!E2467,'CBECS_Table B5'!$C$1:$K$1,0))</f>
        <v>7761</v>
      </c>
    </row>
    <row r="2468" spans="1:6" x14ac:dyDescent="0.25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 s="146">
        <f>INDEX('CBECS_Table B5'!$C$6:$K$6,1,MATCH('County Climates'!E2468,'CBECS_Table B5'!$C$1:$K$1,0))</f>
        <v>7761</v>
      </c>
    </row>
    <row r="2469" spans="1:6" x14ac:dyDescent="0.25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 s="146">
        <f>INDEX('CBECS_Table B5'!$C$6:$K$6,1,MATCH('County Climates'!E2469,'CBECS_Table B5'!$C$1:$K$1,0))</f>
        <v>7761</v>
      </c>
    </row>
    <row r="2470" spans="1:6" x14ac:dyDescent="0.25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 s="146">
        <f>INDEX('CBECS_Table B5'!$C$6:$K$6,1,MATCH('County Climates'!E2470,'CBECS_Table B5'!$C$1:$K$1,0))</f>
        <v>7761</v>
      </c>
    </row>
    <row r="2471" spans="1:6" x14ac:dyDescent="0.25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 s="146">
        <f>INDEX('CBECS_Table B5'!$C$6:$K$6,1,MATCH('County Climates'!E2471,'CBECS_Table B5'!$C$1:$K$1,0))</f>
        <v>7761</v>
      </c>
    </row>
    <row r="2472" spans="1:6" x14ac:dyDescent="0.25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 s="146">
        <f>INDEX('CBECS_Table B5'!$C$6:$K$6,1,MATCH('County Climates'!E2472,'CBECS_Table B5'!$C$1:$K$1,0))</f>
        <v>7761</v>
      </c>
    </row>
    <row r="2473" spans="1:6" x14ac:dyDescent="0.25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 s="146">
        <f>INDEX('CBECS_Table B5'!$C$6:$K$6,1,MATCH('County Climates'!E2473,'CBECS_Table B5'!$C$1:$K$1,0))</f>
        <v>7761</v>
      </c>
    </row>
    <row r="2474" spans="1:6" x14ac:dyDescent="0.25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 s="146">
        <f>INDEX('CBECS_Table B5'!$C$6:$K$6,1,MATCH('County Climates'!E2474,'CBECS_Table B5'!$C$1:$K$1,0))</f>
        <v>7761</v>
      </c>
    </row>
    <row r="2475" spans="1:6" x14ac:dyDescent="0.25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 s="146">
        <f>INDEX('CBECS_Table B5'!$C$6:$K$6,1,MATCH('County Climates'!E2475,'CBECS_Table B5'!$C$1:$K$1,0))</f>
        <v>7761</v>
      </c>
    </row>
    <row r="2476" spans="1:6" x14ac:dyDescent="0.25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 s="146">
        <f>INDEX('CBECS_Table B5'!$C$6:$K$6,1,MATCH('County Climates'!E2476,'CBECS_Table B5'!$C$1:$K$1,0))</f>
        <v>7761</v>
      </c>
    </row>
    <row r="2477" spans="1:6" x14ac:dyDescent="0.25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 s="146">
        <f>INDEX('CBECS_Table B5'!$C$6:$K$6,1,MATCH('County Climates'!E2477,'CBECS_Table B5'!$C$1:$K$1,0))</f>
        <v>7761</v>
      </c>
    </row>
    <row r="2478" spans="1:6" x14ac:dyDescent="0.25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 s="146">
        <f>INDEX('CBECS_Table B5'!$C$6:$K$6,1,MATCH('County Climates'!E2478,'CBECS_Table B5'!$C$1:$K$1,0))</f>
        <v>7761</v>
      </c>
    </row>
    <row r="2479" spans="1:6" x14ac:dyDescent="0.25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 s="146">
        <f>INDEX('CBECS_Table B5'!$C$6:$K$6,1,MATCH('County Climates'!E2479,'CBECS_Table B5'!$C$1:$K$1,0))</f>
        <v>7761</v>
      </c>
    </row>
    <row r="2480" spans="1:6" x14ac:dyDescent="0.25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 s="146">
        <f>INDEX('CBECS_Table B5'!$C$6:$K$6,1,MATCH('County Climates'!E2480,'CBECS_Table B5'!$C$1:$K$1,0))</f>
        <v>7761</v>
      </c>
    </row>
    <row r="2481" spans="1:6" x14ac:dyDescent="0.25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 s="146">
        <f>INDEX('CBECS_Table B5'!$C$6:$K$6,1,MATCH('County Climates'!E2481,'CBECS_Table B5'!$C$1:$K$1,0))</f>
        <v>7761</v>
      </c>
    </row>
    <row r="2482" spans="1:6" x14ac:dyDescent="0.25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 s="146">
        <f>INDEX('CBECS_Table B5'!$C$6:$K$6,1,MATCH('County Climates'!E2482,'CBECS_Table B5'!$C$1:$K$1,0))</f>
        <v>7761</v>
      </c>
    </row>
    <row r="2483" spans="1:6" x14ac:dyDescent="0.25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 s="146">
        <f>INDEX('CBECS_Table B5'!$C$6:$K$6,1,MATCH('County Climates'!E2483,'CBECS_Table B5'!$C$1:$K$1,0))</f>
        <v>7761</v>
      </c>
    </row>
    <row r="2484" spans="1:6" x14ac:dyDescent="0.25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 s="146">
        <f>INDEX('CBECS_Table B5'!$C$6:$K$6,1,MATCH('County Climates'!E2484,'CBECS_Table B5'!$C$1:$K$1,0))</f>
        <v>7761</v>
      </c>
    </row>
    <row r="2485" spans="1:6" x14ac:dyDescent="0.25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 s="146">
        <f>INDEX('CBECS_Table B5'!$C$6:$K$6,1,MATCH('County Climates'!E2485,'CBECS_Table B5'!$C$1:$K$1,0))</f>
        <v>7761</v>
      </c>
    </row>
    <row r="2486" spans="1:6" x14ac:dyDescent="0.25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 s="146">
        <f>INDEX('CBECS_Table B5'!$C$6:$K$6,1,MATCH('County Climates'!E2486,'CBECS_Table B5'!$C$1:$K$1,0))</f>
        <v>7761</v>
      </c>
    </row>
    <row r="2487" spans="1:6" x14ac:dyDescent="0.25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 s="146">
        <f>INDEX('CBECS_Table B5'!$C$6:$K$6,1,MATCH('County Climates'!E2487,'CBECS_Table B5'!$C$1:$K$1,0))</f>
        <v>7761</v>
      </c>
    </row>
    <row r="2488" spans="1:6" x14ac:dyDescent="0.25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 s="146">
        <f>INDEX('CBECS_Table B5'!$C$6:$K$6,1,MATCH('County Climates'!E2488,'CBECS_Table B5'!$C$1:$K$1,0))</f>
        <v>7761</v>
      </c>
    </row>
    <row r="2489" spans="1:6" x14ac:dyDescent="0.25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 s="146">
        <f>INDEX('CBECS_Table B5'!$C$6:$K$6,1,MATCH('County Climates'!E2489,'CBECS_Table B5'!$C$1:$K$1,0))</f>
        <v>7761</v>
      </c>
    </row>
    <row r="2490" spans="1:6" x14ac:dyDescent="0.25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 s="146">
        <f>INDEX('CBECS_Table B5'!$C$6:$K$6,1,MATCH('County Climates'!E2490,'CBECS_Table B5'!$C$1:$K$1,0))</f>
        <v>7761</v>
      </c>
    </row>
    <row r="2491" spans="1:6" x14ac:dyDescent="0.25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 s="146">
        <f>INDEX('CBECS_Table B5'!$C$6:$K$6,1,MATCH('County Climates'!E2491,'CBECS_Table B5'!$C$1:$K$1,0))</f>
        <v>7761</v>
      </c>
    </row>
    <row r="2492" spans="1:6" x14ac:dyDescent="0.25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 s="146">
        <f>INDEX('CBECS_Table B5'!$C$6:$K$6,1,MATCH('County Climates'!E2492,'CBECS_Table B5'!$C$1:$K$1,0))</f>
        <v>12272</v>
      </c>
    </row>
    <row r="2493" spans="1:6" x14ac:dyDescent="0.25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 s="146">
        <f>INDEX('CBECS_Table B5'!$C$6:$K$6,1,MATCH('County Climates'!E2493,'CBECS_Table B5'!$C$1:$K$1,0))</f>
        <v>12272</v>
      </c>
    </row>
    <row r="2494" spans="1:6" x14ac:dyDescent="0.25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 s="146">
        <f>INDEX('CBECS_Table B5'!$C$6:$K$6,1,MATCH('County Climates'!E2494,'CBECS_Table B5'!$C$1:$K$1,0))</f>
        <v>12272</v>
      </c>
    </row>
    <row r="2495" spans="1:6" x14ac:dyDescent="0.25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 s="146">
        <f>INDEX('CBECS_Table B5'!$C$6:$K$6,1,MATCH('County Climates'!E2495,'CBECS_Table B5'!$C$1:$K$1,0))</f>
        <v>12272</v>
      </c>
    </row>
    <row r="2496" spans="1:6" x14ac:dyDescent="0.25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 s="146">
        <f>INDEX('CBECS_Table B5'!$C$6:$K$6,1,MATCH('County Climates'!E2496,'CBECS_Table B5'!$C$1:$K$1,0))</f>
        <v>12272</v>
      </c>
    </row>
    <row r="2497" spans="1:6" x14ac:dyDescent="0.25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 s="146">
        <f>INDEX('CBECS_Table B5'!$C$6:$K$6,1,MATCH('County Climates'!E2497,'CBECS_Table B5'!$C$1:$K$1,0))</f>
        <v>17961</v>
      </c>
    </row>
    <row r="2498" spans="1:6" x14ac:dyDescent="0.25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 s="146">
        <f>INDEX('CBECS_Table B5'!$C$6:$K$6,1,MATCH('County Climates'!E2498,'CBECS_Table B5'!$C$1:$K$1,0))</f>
        <v>17961</v>
      </c>
    </row>
    <row r="2499" spans="1:6" x14ac:dyDescent="0.25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 s="146">
        <f>INDEX('CBECS_Table B5'!$C$6:$K$6,1,MATCH('County Climates'!E2499,'CBECS_Table B5'!$C$1:$K$1,0))</f>
        <v>17961</v>
      </c>
    </row>
    <row r="2500" spans="1:6" x14ac:dyDescent="0.25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 s="146">
        <f>INDEX('CBECS_Table B5'!$C$6:$K$6,1,MATCH('County Climates'!E2500,'CBECS_Table B5'!$C$1:$K$1,0))</f>
        <v>17961</v>
      </c>
    </row>
    <row r="2501" spans="1:6" x14ac:dyDescent="0.25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 s="146">
        <f>INDEX('CBECS_Table B5'!$C$6:$K$6,1,MATCH('County Climates'!E2501,'CBECS_Table B5'!$C$1:$K$1,0))</f>
        <v>17961</v>
      </c>
    </row>
    <row r="2502" spans="1:6" x14ac:dyDescent="0.25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 s="146">
        <f>INDEX('CBECS_Table B5'!$C$6:$K$6,1,MATCH('County Climates'!E2502,'CBECS_Table B5'!$C$1:$K$1,0))</f>
        <v>17961</v>
      </c>
    </row>
    <row r="2503" spans="1:6" x14ac:dyDescent="0.25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 s="146">
        <f>INDEX('CBECS_Table B5'!$C$6:$K$6,1,MATCH('County Climates'!E2503,'CBECS_Table B5'!$C$1:$K$1,0))</f>
        <v>17961</v>
      </c>
    </row>
    <row r="2504" spans="1:6" x14ac:dyDescent="0.25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 s="146">
        <f>INDEX('CBECS_Table B5'!$C$6:$K$6,1,MATCH('County Climates'!E2504,'CBECS_Table B5'!$C$1:$K$1,0))</f>
        <v>17961</v>
      </c>
    </row>
    <row r="2505" spans="1:6" x14ac:dyDescent="0.25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 s="146">
        <f>INDEX('CBECS_Table B5'!$C$6:$K$6,1,MATCH('County Climates'!E2505,'CBECS_Table B5'!$C$1:$K$1,0))</f>
        <v>17961</v>
      </c>
    </row>
    <row r="2506" spans="1:6" x14ac:dyDescent="0.25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 s="146">
        <f>INDEX('CBECS_Table B5'!$C$6:$K$6,1,MATCH('County Climates'!E2506,'CBECS_Table B5'!$C$1:$K$1,0))</f>
        <v>17961</v>
      </c>
    </row>
    <row r="2507" spans="1:6" x14ac:dyDescent="0.25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 s="146">
        <f>INDEX('CBECS_Table B5'!$C$6:$K$6,1,MATCH('County Climates'!E2507,'CBECS_Table B5'!$C$1:$K$1,0))</f>
        <v>17961</v>
      </c>
    </row>
    <row r="2508" spans="1:6" x14ac:dyDescent="0.25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 s="146">
        <f>INDEX('CBECS_Table B5'!$C$6:$K$6,1,MATCH('County Climates'!E2508,'CBECS_Table B5'!$C$1:$K$1,0))</f>
        <v>17961</v>
      </c>
    </row>
    <row r="2509" spans="1:6" x14ac:dyDescent="0.25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 s="146">
        <f>INDEX('CBECS_Table B5'!$C$6:$K$6,1,MATCH('County Climates'!E2509,'CBECS_Table B5'!$C$1:$K$1,0))</f>
        <v>17961</v>
      </c>
    </row>
    <row r="2510" spans="1:6" x14ac:dyDescent="0.25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 s="146">
        <f>INDEX('CBECS_Table B5'!$C$6:$K$6,1,MATCH('County Climates'!E2510,'CBECS_Table B5'!$C$1:$K$1,0))</f>
        <v>17961</v>
      </c>
    </row>
    <row r="2511" spans="1:6" x14ac:dyDescent="0.25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 s="146">
        <f>INDEX('CBECS_Table B5'!$C$6:$K$6,1,MATCH('County Climates'!E2511,'CBECS_Table B5'!$C$1:$K$1,0))</f>
        <v>17961</v>
      </c>
    </row>
    <row r="2512" spans="1:6" x14ac:dyDescent="0.25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 s="146">
        <f>INDEX('CBECS_Table B5'!$C$6:$K$6,1,MATCH('County Climates'!E2512,'CBECS_Table B5'!$C$1:$K$1,0))</f>
        <v>17961</v>
      </c>
    </row>
    <row r="2513" spans="1:6" x14ac:dyDescent="0.25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 s="146">
        <f>INDEX('CBECS_Table B5'!$C$6:$K$6,1,MATCH('County Climates'!E2513,'CBECS_Table B5'!$C$1:$K$1,0))</f>
        <v>17961</v>
      </c>
    </row>
    <row r="2514" spans="1:6" x14ac:dyDescent="0.25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 s="146">
        <f>INDEX('CBECS_Table B5'!$C$6:$K$6,1,MATCH('County Climates'!E2514,'CBECS_Table B5'!$C$1:$K$1,0))</f>
        <v>17961</v>
      </c>
    </row>
    <row r="2515" spans="1:6" x14ac:dyDescent="0.25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 s="146">
        <f>INDEX('CBECS_Table B5'!$C$6:$K$6,1,MATCH('County Climates'!E2515,'CBECS_Table B5'!$C$1:$K$1,0))</f>
        <v>17961</v>
      </c>
    </row>
    <row r="2516" spans="1:6" x14ac:dyDescent="0.25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 s="146">
        <f>INDEX('CBECS_Table B5'!$C$6:$K$6,1,MATCH('County Climates'!E2516,'CBECS_Table B5'!$C$1:$K$1,0))</f>
        <v>17961</v>
      </c>
    </row>
    <row r="2517" spans="1:6" x14ac:dyDescent="0.25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 s="146">
        <f>INDEX('CBECS_Table B5'!$C$6:$K$6,1,MATCH('County Climates'!E2517,'CBECS_Table B5'!$C$1:$K$1,0))</f>
        <v>17961</v>
      </c>
    </row>
    <row r="2518" spans="1:6" x14ac:dyDescent="0.25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 s="146">
        <f>INDEX('CBECS_Table B5'!$C$6:$K$6,1,MATCH('County Climates'!E2518,'CBECS_Table B5'!$C$1:$K$1,0))</f>
        <v>17961</v>
      </c>
    </row>
    <row r="2519" spans="1:6" x14ac:dyDescent="0.25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 s="146">
        <f>INDEX('CBECS_Table B5'!$C$6:$K$6,1,MATCH('County Climates'!E2519,'CBECS_Table B5'!$C$1:$K$1,0))</f>
        <v>17961</v>
      </c>
    </row>
    <row r="2520" spans="1:6" x14ac:dyDescent="0.25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 s="146">
        <f>INDEX('CBECS_Table B5'!$C$6:$K$6,1,MATCH('County Climates'!E2520,'CBECS_Table B5'!$C$1:$K$1,0))</f>
        <v>17961</v>
      </c>
    </row>
    <row r="2521" spans="1:6" x14ac:dyDescent="0.25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 s="146">
        <f>INDEX('CBECS_Table B5'!$C$6:$K$6,1,MATCH('County Climates'!E2521,'CBECS_Table B5'!$C$1:$K$1,0))</f>
        <v>17961</v>
      </c>
    </row>
    <row r="2522" spans="1:6" x14ac:dyDescent="0.25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 s="146">
        <f>INDEX('CBECS_Table B5'!$C$6:$K$6,1,MATCH('County Climates'!E2522,'CBECS_Table B5'!$C$1:$K$1,0))</f>
        <v>17961</v>
      </c>
    </row>
    <row r="2523" spans="1:6" x14ac:dyDescent="0.25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 s="146">
        <f>INDEX('CBECS_Table B5'!$C$6:$K$6,1,MATCH('County Climates'!E2523,'CBECS_Table B5'!$C$1:$K$1,0))</f>
        <v>17961</v>
      </c>
    </row>
    <row r="2524" spans="1:6" x14ac:dyDescent="0.25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 s="146">
        <f>INDEX('CBECS_Table B5'!$C$6:$K$6,1,MATCH('County Climates'!E2524,'CBECS_Table B5'!$C$1:$K$1,0))</f>
        <v>17961</v>
      </c>
    </row>
    <row r="2525" spans="1:6" x14ac:dyDescent="0.25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 s="146">
        <f>INDEX('CBECS_Table B5'!$C$6:$K$6,1,MATCH('County Climates'!E2525,'CBECS_Table B5'!$C$1:$K$1,0))</f>
        <v>17961</v>
      </c>
    </row>
    <row r="2526" spans="1:6" x14ac:dyDescent="0.25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 s="146">
        <f>INDEX('CBECS_Table B5'!$C$6:$K$6,1,MATCH('County Climates'!E2526,'CBECS_Table B5'!$C$1:$K$1,0))</f>
        <v>17961</v>
      </c>
    </row>
    <row r="2527" spans="1:6" x14ac:dyDescent="0.25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 s="146">
        <f>INDEX('CBECS_Table B5'!$C$6:$K$6,1,MATCH('County Climates'!E2527,'CBECS_Table B5'!$C$1:$K$1,0))</f>
        <v>17961</v>
      </c>
    </row>
    <row r="2528" spans="1:6" x14ac:dyDescent="0.25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 s="146">
        <f>INDEX('CBECS_Table B5'!$C$6:$K$6,1,MATCH('County Climates'!E2528,'CBECS_Table B5'!$C$1:$K$1,0))</f>
        <v>17961</v>
      </c>
    </row>
    <row r="2529" spans="1:6" x14ac:dyDescent="0.25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 s="146">
        <f>INDEX('CBECS_Table B5'!$C$6:$K$6,1,MATCH('County Climates'!E2529,'CBECS_Table B5'!$C$1:$K$1,0))</f>
        <v>17961</v>
      </c>
    </row>
    <row r="2530" spans="1:6" x14ac:dyDescent="0.25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 s="146">
        <f>INDEX('CBECS_Table B5'!$C$6:$K$6,1,MATCH('County Climates'!E2530,'CBECS_Table B5'!$C$1:$K$1,0))</f>
        <v>17961</v>
      </c>
    </row>
    <row r="2531" spans="1:6" x14ac:dyDescent="0.25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 s="146">
        <f>INDEX('CBECS_Table B5'!$C$6:$K$6,1,MATCH('County Climates'!E2531,'CBECS_Table B5'!$C$1:$K$1,0))</f>
        <v>17961</v>
      </c>
    </row>
    <row r="2532" spans="1:6" x14ac:dyDescent="0.25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 s="146">
        <f>INDEX('CBECS_Table B5'!$C$6:$K$6,1,MATCH('County Climates'!E2532,'CBECS_Table B5'!$C$1:$K$1,0))</f>
        <v>17961</v>
      </c>
    </row>
    <row r="2533" spans="1:6" x14ac:dyDescent="0.25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 s="146">
        <f>INDEX('CBECS_Table B5'!$C$6:$K$6,1,MATCH('County Climates'!E2533,'CBECS_Table B5'!$C$1:$K$1,0))</f>
        <v>17961</v>
      </c>
    </row>
    <row r="2534" spans="1:6" x14ac:dyDescent="0.25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 s="146">
        <f>INDEX('CBECS_Table B5'!$C$6:$K$6,1,MATCH('County Climates'!E2534,'CBECS_Table B5'!$C$1:$K$1,0))</f>
        <v>17961</v>
      </c>
    </row>
    <row r="2535" spans="1:6" x14ac:dyDescent="0.25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 s="146">
        <f>INDEX('CBECS_Table B5'!$C$6:$K$6,1,MATCH('County Climates'!E2535,'CBECS_Table B5'!$C$1:$K$1,0))</f>
        <v>17961</v>
      </c>
    </row>
    <row r="2536" spans="1:6" x14ac:dyDescent="0.25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 s="146">
        <f>INDEX('CBECS_Table B5'!$C$6:$K$6,1,MATCH('County Climates'!E2536,'CBECS_Table B5'!$C$1:$K$1,0))</f>
        <v>17961</v>
      </c>
    </row>
    <row r="2537" spans="1:6" x14ac:dyDescent="0.25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 s="146">
        <f>INDEX('CBECS_Table B5'!$C$6:$K$6,1,MATCH('County Climates'!E2537,'CBECS_Table B5'!$C$1:$K$1,0))</f>
        <v>17961</v>
      </c>
    </row>
    <row r="2538" spans="1:6" x14ac:dyDescent="0.25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 s="146">
        <f>INDEX('CBECS_Table B5'!$C$6:$K$6,1,MATCH('County Climates'!E2538,'CBECS_Table B5'!$C$1:$K$1,0))</f>
        <v>17961</v>
      </c>
    </row>
    <row r="2539" spans="1:6" x14ac:dyDescent="0.25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 s="146">
        <f>INDEX('CBECS_Table B5'!$C$6:$K$6,1,MATCH('County Climates'!E2539,'CBECS_Table B5'!$C$1:$K$1,0))</f>
        <v>17961</v>
      </c>
    </row>
    <row r="2540" spans="1:6" x14ac:dyDescent="0.25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 s="146">
        <f>INDEX('CBECS_Table B5'!$C$6:$K$6,1,MATCH('County Climates'!E2540,'CBECS_Table B5'!$C$1:$K$1,0))</f>
        <v>17961</v>
      </c>
    </row>
    <row r="2541" spans="1:6" x14ac:dyDescent="0.25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 s="146">
        <f>INDEX('CBECS_Table B5'!$C$6:$K$6,1,MATCH('County Climates'!E2541,'CBECS_Table B5'!$C$1:$K$1,0))</f>
        <v>17961</v>
      </c>
    </row>
    <row r="2542" spans="1:6" x14ac:dyDescent="0.25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 s="146">
        <f>INDEX('CBECS_Table B5'!$C$6:$K$6,1,MATCH('County Climates'!E2542,'CBECS_Table B5'!$C$1:$K$1,0))</f>
        <v>17961</v>
      </c>
    </row>
    <row r="2543" spans="1:6" x14ac:dyDescent="0.25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 s="146">
        <f>INDEX('CBECS_Table B5'!$C$6:$K$6,1,MATCH('County Climates'!E2543,'CBECS_Table B5'!$C$1:$K$1,0))</f>
        <v>17961</v>
      </c>
    </row>
    <row r="2544" spans="1:6" x14ac:dyDescent="0.25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 s="146">
        <f>INDEX('CBECS_Table B5'!$C$6:$K$6,1,MATCH('County Climates'!E2544,'CBECS_Table B5'!$C$1:$K$1,0))</f>
        <v>17961</v>
      </c>
    </row>
    <row r="2545" spans="1:6" x14ac:dyDescent="0.25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 s="146">
        <f>INDEX('CBECS_Table B5'!$C$6:$K$6,1,MATCH('County Climates'!E2545,'CBECS_Table B5'!$C$1:$K$1,0))</f>
        <v>17961</v>
      </c>
    </row>
    <row r="2546" spans="1:6" x14ac:dyDescent="0.25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 s="146">
        <f>INDEX('CBECS_Table B5'!$C$6:$K$6,1,MATCH('County Climates'!E2546,'CBECS_Table B5'!$C$1:$K$1,0))</f>
        <v>17961</v>
      </c>
    </row>
    <row r="2547" spans="1:6" x14ac:dyDescent="0.25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 s="146">
        <f>INDEX('CBECS_Table B5'!$C$6:$K$6,1,MATCH('County Climates'!E2547,'CBECS_Table B5'!$C$1:$K$1,0))</f>
        <v>17961</v>
      </c>
    </row>
    <row r="2548" spans="1:6" x14ac:dyDescent="0.25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 s="146">
        <f>INDEX('CBECS_Table B5'!$C$6:$K$6,1,MATCH('County Climates'!E2548,'CBECS_Table B5'!$C$1:$K$1,0))</f>
        <v>17961</v>
      </c>
    </row>
    <row r="2549" spans="1:6" x14ac:dyDescent="0.25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 s="146">
        <f>INDEX('CBECS_Table B5'!$C$6:$K$6,1,MATCH('County Climates'!E2549,'CBECS_Table B5'!$C$1:$K$1,0))</f>
        <v>17961</v>
      </c>
    </row>
    <row r="2550" spans="1:6" x14ac:dyDescent="0.25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 s="146">
        <f>INDEX('CBECS_Table B5'!$C$6:$K$6,1,MATCH('County Climates'!E2550,'CBECS_Table B5'!$C$1:$K$1,0))</f>
        <v>17961</v>
      </c>
    </row>
    <row r="2551" spans="1:6" x14ac:dyDescent="0.25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 s="146">
        <f>INDEX('CBECS_Table B5'!$C$6:$K$6,1,MATCH('County Climates'!E2551,'CBECS_Table B5'!$C$1:$K$1,0))</f>
        <v>17961</v>
      </c>
    </row>
    <row r="2552" spans="1:6" x14ac:dyDescent="0.25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 s="146">
        <f>INDEX('CBECS_Table B5'!$C$6:$K$6,1,MATCH('County Climates'!E2552,'CBECS_Table B5'!$C$1:$K$1,0))</f>
        <v>17961</v>
      </c>
    </row>
    <row r="2553" spans="1:6" x14ac:dyDescent="0.25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 s="146">
        <f>INDEX('CBECS_Table B5'!$C$6:$K$6,1,MATCH('County Climates'!E2553,'CBECS_Table B5'!$C$1:$K$1,0))</f>
        <v>17961</v>
      </c>
    </row>
    <row r="2554" spans="1:6" x14ac:dyDescent="0.25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 s="146">
        <f>INDEX('CBECS_Table B5'!$C$6:$K$6,1,MATCH('County Climates'!E2554,'CBECS_Table B5'!$C$1:$K$1,0))</f>
        <v>17961</v>
      </c>
    </row>
    <row r="2555" spans="1:6" x14ac:dyDescent="0.25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 s="146">
        <f>INDEX('CBECS_Table B5'!$C$6:$K$6,1,MATCH('County Climates'!E2555,'CBECS_Table B5'!$C$1:$K$1,0))</f>
        <v>17961</v>
      </c>
    </row>
    <row r="2556" spans="1:6" x14ac:dyDescent="0.25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 s="146">
        <f>INDEX('CBECS_Table B5'!$C$6:$K$6,1,MATCH('County Climates'!E2556,'CBECS_Table B5'!$C$1:$K$1,0))</f>
        <v>17961</v>
      </c>
    </row>
    <row r="2557" spans="1:6" x14ac:dyDescent="0.25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 s="146">
        <f>INDEX('CBECS_Table B5'!$C$6:$K$6,1,MATCH('County Climates'!E2557,'CBECS_Table B5'!$C$1:$K$1,0))</f>
        <v>8501</v>
      </c>
    </row>
    <row r="2558" spans="1:6" x14ac:dyDescent="0.25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 s="146">
        <f>INDEX('CBECS_Table B5'!$C$6:$K$6,1,MATCH('County Climates'!E2558,'CBECS_Table B5'!$C$1:$K$1,0))</f>
        <v>8501</v>
      </c>
    </row>
    <row r="2559" spans="1:6" x14ac:dyDescent="0.25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 s="146">
        <f>INDEX('CBECS_Table B5'!$C$6:$K$6,1,MATCH('County Climates'!E2559,'CBECS_Table B5'!$C$1:$K$1,0))</f>
        <v>8501</v>
      </c>
    </row>
    <row r="2560" spans="1:6" x14ac:dyDescent="0.25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 s="146">
        <f>INDEX('CBECS_Table B5'!$C$6:$K$6,1,MATCH('County Climates'!E2560,'CBECS_Table B5'!$C$1:$K$1,0))</f>
        <v>8501</v>
      </c>
    </row>
    <row r="2561" spans="1:6" x14ac:dyDescent="0.25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 s="146">
        <f>INDEX('CBECS_Table B5'!$C$6:$K$6,1,MATCH('County Climates'!E2561,'CBECS_Table B5'!$C$1:$K$1,0))</f>
        <v>8501</v>
      </c>
    </row>
    <row r="2562" spans="1:6" x14ac:dyDescent="0.25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 s="146">
        <f>INDEX('CBECS_Table B5'!$C$6:$K$6,1,MATCH('County Climates'!E2562,'CBECS_Table B5'!$C$1:$K$1,0))</f>
        <v>8501</v>
      </c>
    </row>
    <row r="2563" spans="1:6" x14ac:dyDescent="0.25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 s="146">
        <f>INDEX('CBECS_Table B5'!$C$6:$K$6,1,MATCH('County Climates'!E2563,'CBECS_Table B5'!$C$1:$K$1,0))</f>
        <v>8501</v>
      </c>
    </row>
    <row r="2564" spans="1:6" x14ac:dyDescent="0.25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 s="146">
        <f>INDEX('CBECS_Table B5'!$C$6:$K$6,1,MATCH('County Climates'!E2564,'CBECS_Table B5'!$C$1:$K$1,0))</f>
        <v>8501</v>
      </c>
    </row>
    <row r="2565" spans="1:6" x14ac:dyDescent="0.25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 s="146">
        <f>INDEX('CBECS_Table B5'!$C$6:$K$6,1,MATCH('County Climates'!E2565,'CBECS_Table B5'!$C$1:$K$1,0))</f>
        <v>8501</v>
      </c>
    </row>
    <row r="2566" spans="1:6" x14ac:dyDescent="0.25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 s="146">
        <f>INDEX('CBECS_Table B5'!$C$6:$K$6,1,MATCH('County Climates'!E2566,'CBECS_Table B5'!$C$1:$K$1,0))</f>
        <v>8501</v>
      </c>
    </row>
    <row r="2567" spans="1:6" x14ac:dyDescent="0.25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 s="146">
        <f>INDEX('CBECS_Table B5'!$C$6:$K$6,1,MATCH('County Climates'!E2567,'CBECS_Table B5'!$C$1:$K$1,0))</f>
        <v>8501</v>
      </c>
    </row>
    <row r="2568" spans="1:6" x14ac:dyDescent="0.25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 s="146">
        <f>INDEX('CBECS_Table B5'!$C$6:$K$6,1,MATCH('County Climates'!E2568,'CBECS_Table B5'!$C$1:$K$1,0))</f>
        <v>8501</v>
      </c>
    </row>
    <row r="2569" spans="1:6" x14ac:dyDescent="0.25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 s="146">
        <f>INDEX('CBECS_Table B5'!$C$6:$K$6,1,MATCH('County Climates'!E2569,'CBECS_Table B5'!$C$1:$K$1,0))</f>
        <v>8501</v>
      </c>
    </row>
    <row r="2570" spans="1:6" x14ac:dyDescent="0.25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 s="146">
        <f>INDEX('CBECS_Table B5'!$C$6:$K$6,1,MATCH('County Climates'!E2570,'CBECS_Table B5'!$C$1:$K$1,0))</f>
        <v>8501</v>
      </c>
    </row>
    <row r="2571" spans="1:6" x14ac:dyDescent="0.25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 s="146">
        <f>INDEX('CBECS_Table B5'!$C$6:$K$6,1,MATCH('County Climates'!E2571,'CBECS_Table B5'!$C$1:$K$1,0))</f>
        <v>8501</v>
      </c>
    </row>
    <row r="2572" spans="1:6" x14ac:dyDescent="0.25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 s="146">
        <f>INDEX('CBECS_Table B5'!$C$6:$K$6,1,MATCH('County Climates'!E2572,'CBECS_Table B5'!$C$1:$K$1,0))</f>
        <v>8501</v>
      </c>
    </row>
    <row r="2573" spans="1:6" x14ac:dyDescent="0.25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 s="146">
        <f>INDEX('CBECS_Table B5'!$C$6:$K$6,1,MATCH('County Climates'!E2573,'CBECS_Table B5'!$C$1:$K$1,0))</f>
        <v>8501</v>
      </c>
    </row>
    <row r="2574" spans="1:6" x14ac:dyDescent="0.25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 s="146">
        <f>INDEX('CBECS_Table B5'!$C$6:$K$6,1,MATCH('County Climates'!E2574,'CBECS_Table B5'!$C$1:$K$1,0))</f>
        <v>8501</v>
      </c>
    </row>
    <row r="2575" spans="1:6" x14ac:dyDescent="0.25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 s="146">
        <f>INDEX('CBECS_Table B5'!$C$6:$K$6,1,MATCH('County Climates'!E2575,'CBECS_Table B5'!$C$1:$K$1,0))</f>
        <v>8501</v>
      </c>
    </row>
    <row r="2576" spans="1:6" x14ac:dyDescent="0.25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 s="146">
        <f>INDEX('CBECS_Table B5'!$C$6:$K$6,1,MATCH('County Climates'!E2576,'CBECS_Table B5'!$C$1:$K$1,0))</f>
        <v>8501</v>
      </c>
    </row>
    <row r="2577" spans="1:6" x14ac:dyDescent="0.25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 s="146">
        <f>INDEX('CBECS_Table B5'!$C$6:$K$6,1,MATCH('County Climates'!E2577,'CBECS_Table B5'!$C$1:$K$1,0))</f>
        <v>8501</v>
      </c>
    </row>
    <row r="2578" spans="1:6" x14ac:dyDescent="0.25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 s="146">
        <f>INDEX('CBECS_Table B5'!$C$6:$K$6,1,MATCH('County Climates'!E2578,'CBECS_Table B5'!$C$1:$K$1,0))</f>
        <v>8501</v>
      </c>
    </row>
    <row r="2579" spans="1:6" x14ac:dyDescent="0.25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 s="146">
        <f>INDEX('CBECS_Table B5'!$C$6:$K$6,1,MATCH('County Climates'!E2579,'CBECS_Table B5'!$C$1:$K$1,0))</f>
        <v>8501</v>
      </c>
    </row>
    <row r="2580" spans="1:6" x14ac:dyDescent="0.25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 s="146">
        <f>INDEX('CBECS_Table B5'!$C$6:$K$6,1,MATCH('County Climates'!E2580,'CBECS_Table B5'!$C$1:$K$1,0))</f>
        <v>8501</v>
      </c>
    </row>
    <row r="2581" spans="1:6" x14ac:dyDescent="0.25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 s="146">
        <f>INDEX('CBECS_Table B5'!$C$6:$K$6,1,MATCH('County Climates'!E2581,'CBECS_Table B5'!$C$1:$K$1,0))</f>
        <v>8501</v>
      </c>
    </row>
    <row r="2582" spans="1:6" x14ac:dyDescent="0.25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 s="146">
        <f>INDEX('CBECS_Table B5'!$C$6:$K$6,1,MATCH('County Climates'!E2582,'CBECS_Table B5'!$C$1:$K$1,0))</f>
        <v>8501</v>
      </c>
    </row>
    <row r="2583" spans="1:6" x14ac:dyDescent="0.25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 s="146">
        <f>INDEX('CBECS_Table B5'!$C$6:$K$6,1,MATCH('County Climates'!E2583,'CBECS_Table B5'!$C$1:$K$1,0))</f>
        <v>8501</v>
      </c>
    </row>
    <row r="2584" spans="1:6" x14ac:dyDescent="0.25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 s="146">
        <f>INDEX('CBECS_Table B5'!$C$6:$K$6,1,MATCH('County Climates'!E2584,'CBECS_Table B5'!$C$1:$K$1,0))</f>
        <v>8501</v>
      </c>
    </row>
    <row r="2585" spans="1:6" x14ac:dyDescent="0.25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 s="146">
        <f>INDEX('CBECS_Table B5'!$C$6:$K$6,1,MATCH('County Climates'!E2585,'CBECS_Table B5'!$C$1:$K$1,0))</f>
        <v>17642</v>
      </c>
    </row>
    <row r="2586" spans="1:6" x14ac:dyDescent="0.25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 s="146">
        <f>INDEX('CBECS_Table B5'!$C$6:$K$6,1,MATCH('County Climates'!E2586,'CBECS_Table B5'!$C$1:$K$1,0))</f>
        <v>17642</v>
      </c>
    </row>
    <row r="2587" spans="1:6" x14ac:dyDescent="0.25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 s="146">
        <f>INDEX('CBECS_Table B5'!$C$6:$K$6,1,MATCH('County Climates'!E2587,'CBECS_Table B5'!$C$1:$K$1,0))</f>
        <v>17642</v>
      </c>
    </row>
    <row r="2588" spans="1:6" x14ac:dyDescent="0.25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 s="146">
        <f>INDEX('CBECS_Table B5'!$C$6:$K$6,1,MATCH('County Climates'!E2588,'CBECS_Table B5'!$C$1:$K$1,0))</f>
        <v>17642</v>
      </c>
    </row>
    <row r="2589" spans="1:6" x14ac:dyDescent="0.25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 s="146">
        <f>INDEX('CBECS_Table B5'!$C$6:$K$6,1,MATCH('County Climates'!E2589,'CBECS_Table B5'!$C$1:$K$1,0))</f>
        <v>17642</v>
      </c>
    </row>
    <row r="2590" spans="1:6" x14ac:dyDescent="0.25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 s="146">
        <f>INDEX('CBECS_Table B5'!$C$6:$K$6,1,MATCH('County Climates'!E2590,'CBECS_Table B5'!$C$1:$K$1,0))</f>
        <v>17642</v>
      </c>
    </row>
    <row r="2591" spans="1:6" x14ac:dyDescent="0.25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 s="146">
        <f>INDEX('CBECS_Table B5'!$C$6:$K$6,1,MATCH('County Climates'!E2591,'CBECS_Table B5'!$C$1:$K$1,0))</f>
        <v>17642</v>
      </c>
    </row>
    <row r="2592" spans="1:6" x14ac:dyDescent="0.25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 s="146">
        <f>INDEX('CBECS_Table B5'!$C$6:$K$6,1,MATCH('County Climates'!E2592,'CBECS_Table B5'!$C$1:$K$1,0))</f>
        <v>17642</v>
      </c>
    </row>
    <row r="2593" spans="1:6" x14ac:dyDescent="0.25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 s="146">
        <f>INDEX('CBECS_Table B5'!$C$6:$K$6,1,MATCH('County Climates'!E2593,'CBECS_Table B5'!$C$1:$K$1,0))</f>
        <v>17642</v>
      </c>
    </row>
    <row r="2594" spans="1:6" x14ac:dyDescent="0.25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 s="146">
        <f>INDEX('CBECS_Table B5'!$C$6:$K$6,1,MATCH('County Climates'!E2594,'CBECS_Table B5'!$C$1:$K$1,0))</f>
        <v>17642</v>
      </c>
    </row>
    <row r="2595" spans="1:6" x14ac:dyDescent="0.25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 s="146">
        <f>INDEX('CBECS_Table B5'!$C$6:$K$6,1,MATCH('County Climates'!E2595,'CBECS_Table B5'!$C$1:$K$1,0))</f>
        <v>17642</v>
      </c>
    </row>
    <row r="2596" spans="1:6" x14ac:dyDescent="0.25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 s="146">
        <f>INDEX('CBECS_Table B5'!$C$6:$K$6,1,MATCH('County Climates'!E2596,'CBECS_Table B5'!$C$1:$K$1,0))</f>
        <v>17642</v>
      </c>
    </row>
    <row r="2597" spans="1:6" x14ac:dyDescent="0.25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 s="146">
        <f>INDEX('CBECS_Table B5'!$C$6:$K$6,1,MATCH('County Climates'!E2597,'CBECS_Table B5'!$C$1:$K$1,0))</f>
        <v>17642</v>
      </c>
    </row>
    <row r="2598" spans="1:6" x14ac:dyDescent="0.25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 s="146">
        <f>INDEX('CBECS_Table B5'!$C$6:$K$6,1,MATCH('County Climates'!E2598,'CBECS_Table B5'!$C$1:$K$1,0))</f>
        <v>17642</v>
      </c>
    </row>
    <row r="2599" spans="1:6" x14ac:dyDescent="0.25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 s="146">
        <f>INDEX('CBECS_Table B5'!$C$6:$K$6,1,MATCH('County Climates'!E2599,'CBECS_Table B5'!$C$1:$K$1,0))</f>
        <v>17642</v>
      </c>
    </row>
    <row r="2600" spans="1:6" x14ac:dyDescent="0.25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 s="146">
        <f>INDEX('CBECS_Table B5'!$C$6:$K$6,1,MATCH('County Climates'!E2600,'CBECS_Table B5'!$C$1:$K$1,0))</f>
        <v>17642</v>
      </c>
    </row>
    <row r="2601" spans="1:6" x14ac:dyDescent="0.25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 s="146">
        <f>INDEX('CBECS_Table B5'!$C$6:$K$6,1,MATCH('County Climates'!E2601,'CBECS_Table B5'!$C$1:$K$1,0))</f>
        <v>17642</v>
      </c>
    </row>
    <row r="2602" spans="1:6" x14ac:dyDescent="0.25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 s="146">
        <f>INDEX('CBECS_Table B5'!$C$6:$K$6,1,MATCH('County Climates'!E2602,'CBECS_Table B5'!$C$1:$K$1,0))</f>
        <v>17642</v>
      </c>
    </row>
    <row r="2603" spans="1:6" x14ac:dyDescent="0.25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 s="146">
        <f>INDEX('CBECS_Table B5'!$C$6:$K$6,1,MATCH('County Climates'!E2603,'CBECS_Table B5'!$C$1:$K$1,0))</f>
        <v>17642</v>
      </c>
    </row>
    <row r="2604" spans="1:6" x14ac:dyDescent="0.25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 s="146">
        <f>INDEX('CBECS_Table B5'!$C$6:$K$6,1,MATCH('County Climates'!E2604,'CBECS_Table B5'!$C$1:$K$1,0))</f>
        <v>17642</v>
      </c>
    </row>
    <row r="2605" spans="1:6" x14ac:dyDescent="0.25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 s="146">
        <f>INDEX('CBECS_Table B5'!$C$6:$K$6,1,MATCH('County Climates'!E2605,'CBECS_Table B5'!$C$1:$K$1,0))</f>
        <v>17642</v>
      </c>
    </row>
    <row r="2606" spans="1:6" x14ac:dyDescent="0.25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 s="146">
        <f>INDEX('CBECS_Table B5'!$C$6:$K$6,1,MATCH('County Climates'!E2606,'CBECS_Table B5'!$C$1:$K$1,0))</f>
        <v>17642</v>
      </c>
    </row>
    <row r="2607" spans="1:6" x14ac:dyDescent="0.25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 s="146">
        <f>INDEX('CBECS_Table B5'!$C$6:$K$6,1,MATCH('County Climates'!E2607,'CBECS_Table B5'!$C$1:$K$1,0))</f>
        <v>17642</v>
      </c>
    </row>
    <row r="2608" spans="1:6" x14ac:dyDescent="0.25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 s="146">
        <f>INDEX('CBECS_Table B5'!$C$6:$K$6,1,MATCH('County Climates'!E2608,'CBECS_Table B5'!$C$1:$K$1,0))</f>
        <v>17642</v>
      </c>
    </row>
    <row r="2609" spans="1:6" x14ac:dyDescent="0.25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 s="146">
        <f>INDEX('CBECS_Table B5'!$C$6:$K$6,1,MATCH('County Climates'!E2609,'CBECS_Table B5'!$C$1:$K$1,0))</f>
        <v>17642</v>
      </c>
    </row>
    <row r="2610" spans="1:6" x14ac:dyDescent="0.25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 s="146">
        <f>INDEX('CBECS_Table B5'!$C$6:$K$6,1,MATCH('County Climates'!E2610,'CBECS_Table B5'!$C$1:$K$1,0))</f>
        <v>17642</v>
      </c>
    </row>
    <row r="2611" spans="1:6" x14ac:dyDescent="0.25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 s="146">
        <f>INDEX('CBECS_Table B5'!$C$6:$K$6,1,MATCH('County Climates'!E2611,'CBECS_Table B5'!$C$1:$K$1,0))</f>
        <v>17642</v>
      </c>
    </row>
    <row r="2612" spans="1:6" x14ac:dyDescent="0.25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 s="146">
        <f>INDEX('CBECS_Table B5'!$C$6:$K$6,1,MATCH('County Climates'!E2612,'CBECS_Table B5'!$C$1:$K$1,0))</f>
        <v>17642</v>
      </c>
    </row>
    <row r="2613" spans="1:6" x14ac:dyDescent="0.25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 s="146">
        <f>INDEX('CBECS_Table B5'!$C$6:$K$6,1,MATCH('County Climates'!E2613,'CBECS_Table B5'!$C$1:$K$1,0))</f>
        <v>17642</v>
      </c>
    </row>
    <row r="2614" spans="1:6" x14ac:dyDescent="0.25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 s="146">
        <f>INDEX('CBECS_Table B5'!$C$6:$K$6,1,MATCH('County Climates'!E2614,'CBECS_Table B5'!$C$1:$K$1,0))</f>
        <v>17642</v>
      </c>
    </row>
    <row r="2615" spans="1:6" x14ac:dyDescent="0.25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 s="146">
        <f>INDEX('CBECS_Table B5'!$C$6:$K$6,1,MATCH('County Climates'!E2615,'CBECS_Table B5'!$C$1:$K$1,0))</f>
        <v>17642</v>
      </c>
    </row>
    <row r="2616" spans="1:6" x14ac:dyDescent="0.25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 s="146">
        <f>INDEX('CBECS_Table B5'!$C$6:$K$6,1,MATCH('County Climates'!E2616,'CBECS_Table B5'!$C$1:$K$1,0))</f>
        <v>17642</v>
      </c>
    </row>
    <row r="2617" spans="1:6" x14ac:dyDescent="0.25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 s="146">
        <f>INDEX('CBECS_Table B5'!$C$6:$K$6,1,MATCH('County Climates'!E2617,'CBECS_Table B5'!$C$1:$K$1,0))</f>
        <v>17642</v>
      </c>
    </row>
    <row r="2618" spans="1:6" x14ac:dyDescent="0.25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 s="146">
        <f>INDEX('CBECS_Table B5'!$C$6:$K$6,1,MATCH('County Climates'!E2618,'CBECS_Table B5'!$C$1:$K$1,0))</f>
        <v>17642</v>
      </c>
    </row>
    <row r="2619" spans="1:6" x14ac:dyDescent="0.25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 s="146">
        <f>INDEX('CBECS_Table B5'!$C$6:$K$6,1,MATCH('County Climates'!E2619,'CBECS_Table B5'!$C$1:$K$1,0))</f>
        <v>17642</v>
      </c>
    </row>
    <row r="2620" spans="1:6" x14ac:dyDescent="0.25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 s="146">
        <f>INDEX('CBECS_Table B5'!$C$6:$K$6,1,MATCH('County Climates'!E2620,'CBECS_Table B5'!$C$1:$K$1,0))</f>
        <v>17642</v>
      </c>
    </row>
    <row r="2621" spans="1:6" x14ac:dyDescent="0.25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 s="146">
        <f>INDEX('CBECS_Table B5'!$C$6:$K$6,1,MATCH('County Climates'!E2621,'CBECS_Table B5'!$C$1:$K$1,0))</f>
        <v>17642</v>
      </c>
    </row>
    <row r="2622" spans="1:6" x14ac:dyDescent="0.25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 s="146">
        <f>INDEX('CBECS_Table B5'!$C$6:$K$6,1,MATCH('County Climates'!E2622,'CBECS_Table B5'!$C$1:$K$1,0))</f>
        <v>11558</v>
      </c>
    </row>
    <row r="2623" spans="1:6" x14ac:dyDescent="0.25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 s="146">
        <f>INDEX('CBECS_Table B5'!$C$6:$K$6,1,MATCH('County Climates'!E2623,'CBECS_Table B5'!$C$1:$K$1,0))</f>
        <v>11558</v>
      </c>
    </row>
    <row r="2624" spans="1:6" x14ac:dyDescent="0.25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 s="146">
        <f>INDEX('CBECS_Table B5'!$C$6:$K$6,1,MATCH('County Climates'!E2624,'CBECS_Table B5'!$C$1:$K$1,0))</f>
        <v>11558</v>
      </c>
    </row>
    <row r="2625" spans="1:6" x14ac:dyDescent="0.25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 s="146">
        <f>INDEX('CBECS_Table B5'!$C$6:$K$6,1,MATCH('County Climates'!E2625,'CBECS_Table B5'!$C$1:$K$1,0))</f>
        <v>11558</v>
      </c>
    </row>
    <row r="2626" spans="1:6" x14ac:dyDescent="0.25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 s="146">
        <f>INDEX('CBECS_Table B5'!$C$6:$K$6,1,MATCH('County Climates'!E2626,'CBECS_Table B5'!$C$1:$K$1,0))</f>
        <v>11558</v>
      </c>
    </row>
    <row r="2627" spans="1:6" x14ac:dyDescent="0.25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 s="146">
        <f>INDEX('CBECS_Table B5'!$C$6:$K$6,1,MATCH('County Climates'!E2627,'CBECS_Table B5'!$C$1:$K$1,0))</f>
        <v>11558</v>
      </c>
    </row>
    <row r="2628" spans="1:6" x14ac:dyDescent="0.25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 s="146">
        <f>INDEX('CBECS_Table B5'!$C$6:$K$6,1,MATCH('County Climates'!E2628,'CBECS_Table B5'!$C$1:$K$1,0))</f>
        <v>11558</v>
      </c>
    </row>
    <row r="2629" spans="1:6" x14ac:dyDescent="0.25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 s="146">
        <f>INDEX('CBECS_Table B5'!$C$6:$K$6,1,MATCH('County Climates'!E2629,'CBECS_Table B5'!$C$1:$K$1,0))</f>
        <v>11558</v>
      </c>
    </row>
    <row r="2630" spans="1:6" x14ac:dyDescent="0.25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 s="146">
        <f>INDEX('CBECS_Table B5'!$C$6:$K$6,1,MATCH('County Climates'!E2630,'CBECS_Table B5'!$C$1:$K$1,0))</f>
        <v>11558</v>
      </c>
    </row>
    <row r="2631" spans="1:6" x14ac:dyDescent="0.25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 s="146">
        <f>INDEX('CBECS_Table B5'!$C$6:$K$6,1,MATCH('County Climates'!E2631,'CBECS_Table B5'!$C$1:$K$1,0))</f>
        <v>11558</v>
      </c>
    </row>
    <row r="2632" spans="1:6" x14ac:dyDescent="0.25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 s="146">
        <f>INDEX('CBECS_Table B5'!$C$6:$K$6,1,MATCH('County Climates'!E2632,'CBECS_Table B5'!$C$1:$K$1,0))</f>
        <v>11558</v>
      </c>
    </row>
    <row r="2633" spans="1:6" x14ac:dyDescent="0.25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 s="146">
        <f>INDEX('CBECS_Table B5'!$C$6:$K$6,1,MATCH('County Climates'!E2633,'CBECS_Table B5'!$C$1:$K$1,0))</f>
        <v>11558</v>
      </c>
    </row>
    <row r="2634" spans="1:6" x14ac:dyDescent="0.25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 s="146">
        <f>INDEX('CBECS_Table B5'!$C$6:$K$6,1,MATCH('County Climates'!E2634,'CBECS_Table B5'!$C$1:$K$1,0))</f>
        <v>11558</v>
      </c>
    </row>
    <row r="2635" spans="1:6" x14ac:dyDescent="0.25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 s="146">
        <f>INDEX('CBECS_Table B5'!$C$6:$K$6,1,MATCH('County Climates'!E2635,'CBECS_Table B5'!$C$1:$K$1,0))</f>
        <v>11558</v>
      </c>
    </row>
    <row r="2636" spans="1:6" x14ac:dyDescent="0.25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 s="146">
        <f>INDEX('CBECS_Table B5'!$C$6:$K$6,1,MATCH('County Climates'!E2636,'CBECS_Table B5'!$C$1:$K$1,0))</f>
        <v>11558</v>
      </c>
    </row>
    <row r="2637" spans="1:6" x14ac:dyDescent="0.25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 s="146">
        <f>INDEX('CBECS_Table B5'!$C$6:$K$6,1,MATCH('County Climates'!E2637,'CBECS_Table B5'!$C$1:$K$1,0))</f>
        <v>11558</v>
      </c>
    </row>
    <row r="2638" spans="1:6" x14ac:dyDescent="0.25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 s="146">
        <f>INDEX('CBECS_Table B5'!$C$6:$K$6,1,MATCH('County Climates'!E2638,'CBECS_Table B5'!$C$1:$K$1,0))</f>
        <v>11558</v>
      </c>
    </row>
    <row r="2639" spans="1:6" x14ac:dyDescent="0.25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 s="146">
        <f>INDEX('CBECS_Table B5'!$C$6:$K$6,1,MATCH('County Climates'!E2639,'CBECS_Table B5'!$C$1:$K$1,0))</f>
        <v>11558</v>
      </c>
    </row>
    <row r="2640" spans="1:6" x14ac:dyDescent="0.25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 s="146">
        <f>INDEX('CBECS_Table B5'!$C$6:$K$6,1,MATCH('County Climates'!E2640,'CBECS_Table B5'!$C$1:$K$1,0))</f>
        <v>11558</v>
      </c>
    </row>
    <row r="2641" spans="1:6" x14ac:dyDescent="0.25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 s="146">
        <f>INDEX('CBECS_Table B5'!$C$6:$K$6,1,MATCH('County Climates'!E2641,'CBECS_Table B5'!$C$1:$K$1,0))</f>
        <v>11558</v>
      </c>
    </row>
    <row r="2642" spans="1:6" x14ac:dyDescent="0.25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 s="146">
        <f>INDEX('CBECS_Table B5'!$C$6:$K$6,1,MATCH('County Climates'!E2642,'CBECS_Table B5'!$C$1:$K$1,0))</f>
        <v>11558</v>
      </c>
    </row>
    <row r="2643" spans="1:6" x14ac:dyDescent="0.25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 s="146">
        <f>INDEX('CBECS_Table B5'!$C$6:$K$6,1,MATCH('County Climates'!E2643,'CBECS_Table B5'!$C$1:$K$1,0))</f>
        <v>11558</v>
      </c>
    </row>
    <row r="2644" spans="1:6" x14ac:dyDescent="0.25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 s="146">
        <f>INDEX('CBECS_Table B5'!$C$6:$K$6,1,MATCH('County Climates'!E2644,'CBECS_Table B5'!$C$1:$K$1,0))</f>
        <v>11558</v>
      </c>
    </row>
    <row r="2645" spans="1:6" x14ac:dyDescent="0.25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 s="146">
        <f>INDEX('CBECS_Table B5'!$C$6:$K$6,1,MATCH('County Climates'!E2645,'CBECS_Table B5'!$C$1:$K$1,0))</f>
        <v>11558</v>
      </c>
    </row>
    <row r="2646" spans="1:6" x14ac:dyDescent="0.25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 s="146">
        <f>INDEX('CBECS_Table B5'!$C$6:$K$6,1,MATCH('County Climates'!E2646,'CBECS_Table B5'!$C$1:$K$1,0))</f>
        <v>11558</v>
      </c>
    </row>
    <row r="2647" spans="1:6" x14ac:dyDescent="0.25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 s="146">
        <f>INDEX('CBECS_Table B5'!$C$6:$K$6,1,MATCH('County Climates'!E2647,'CBECS_Table B5'!$C$1:$K$1,0))</f>
        <v>11558</v>
      </c>
    </row>
    <row r="2648" spans="1:6" x14ac:dyDescent="0.25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 s="146">
        <f>INDEX('CBECS_Table B5'!$C$6:$K$6,1,MATCH('County Climates'!E2648,'CBECS_Table B5'!$C$1:$K$1,0))</f>
        <v>11558</v>
      </c>
    </row>
    <row r="2649" spans="1:6" x14ac:dyDescent="0.25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 s="146">
        <f>INDEX('CBECS_Table B5'!$C$6:$K$6,1,MATCH('County Climates'!E2649,'CBECS_Table B5'!$C$1:$K$1,0))</f>
        <v>11558</v>
      </c>
    </row>
    <row r="2650" spans="1:6" x14ac:dyDescent="0.25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 s="146">
        <f>INDEX('CBECS_Table B5'!$C$6:$K$6,1,MATCH('County Climates'!E2650,'CBECS_Table B5'!$C$1:$K$1,0))</f>
        <v>11558</v>
      </c>
    </row>
    <row r="2651" spans="1:6" x14ac:dyDescent="0.25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 s="146">
        <f>INDEX('CBECS_Table B5'!$C$6:$K$6,1,MATCH('County Climates'!E2651,'CBECS_Table B5'!$C$1:$K$1,0))</f>
        <v>11558</v>
      </c>
    </row>
    <row r="2652" spans="1:6" x14ac:dyDescent="0.25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 s="146">
        <f>INDEX('CBECS_Table B5'!$C$6:$K$6,1,MATCH('County Climates'!E2652,'CBECS_Table B5'!$C$1:$K$1,0))</f>
        <v>11558</v>
      </c>
    </row>
    <row r="2653" spans="1:6" x14ac:dyDescent="0.25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 s="146">
        <f>INDEX('CBECS_Table B5'!$C$6:$K$6,1,MATCH('County Climates'!E2653,'CBECS_Table B5'!$C$1:$K$1,0))</f>
        <v>11558</v>
      </c>
    </row>
    <row r="2654" spans="1:6" x14ac:dyDescent="0.25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 s="146">
        <f>INDEX('CBECS_Table B5'!$C$6:$K$6,1,MATCH('County Climates'!E2654,'CBECS_Table B5'!$C$1:$K$1,0))</f>
        <v>11558</v>
      </c>
    </row>
    <row r="2655" spans="1:6" x14ac:dyDescent="0.25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 s="146">
        <f>INDEX('CBECS_Table B5'!$C$6:$K$6,1,MATCH('County Climates'!E2655,'CBECS_Table B5'!$C$1:$K$1,0))</f>
        <v>11558</v>
      </c>
    </row>
    <row r="2656" spans="1:6" x14ac:dyDescent="0.25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 s="146">
        <f>INDEX('CBECS_Table B5'!$C$6:$K$6,1,MATCH('County Climates'!E2656,'CBECS_Table B5'!$C$1:$K$1,0))</f>
        <v>11558</v>
      </c>
    </row>
    <row r="2657" spans="1:6" x14ac:dyDescent="0.25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 s="146">
        <f>INDEX('CBECS_Table B5'!$C$6:$K$6,1,MATCH('County Climates'!E2657,'CBECS_Table B5'!$C$1:$K$1,0))</f>
        <v>11558</v>
      </c>
    </row>
    <row r="2658" spans="1:6" x14ac:dyDescent="0.25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 s="146">
        <f>INDEX('CBECS_Table B5'!$C$6:$K$6,1,MATCH('County Climates'!E2658,'CBECS_Table B5'!$C$1:$K$1,0))</f>
        <v>11558</v>
      </c>
    </row>
    <row r="2659" spans="1:6" x14ac:dyDescent="0.25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 s="146">
        <f>INDEX('CBECS_Table B5'!$C$6:$K$6,1,MATCH('County Climates'!E2659,'CBECS_Table B5'!$C$1:$K$1,0))</f>
        <v>11558</v>
      </c>
    </row>
    <row r="2660" spans="1:6" x14ac:dyDescent="0.25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 s="146">
        <f>INDEX('CBECS_Table B5'!$C$6:$K$6,1,MATCH('County Climates'!E2660,'CBECS_Table B5'!$C$1:$K$1,0))</f>
        <v>11558</v>
      </c>
    </row>
    <row r="2661" spans="1:6" x14ac:dyDescent="0.25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 s="146">
        <f>INDEX('CBECS_Table B5'!$C$6:$K$6,1,MATCH('County Climates'!E2661,'CBECS_Table B5'!$C$1:$K$1,0))</f>
        <v>11558</v>
      </c>
    </row>
    <row r="2662" spans="1:6" x14ac:dyDescent="0.25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 s="146">
        <f>INDEX('CBECS_Table B5'!$C$6:$K$6,1,MATCH('County Climates'!E2662,'CBECS_Table B5'!$C$1:$K$1,0))</f>
        <v>11558</v>
      </c>
    </row>
    <row r="2663" spans="1:6" x14ac:dyDescent="0.25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 s="146">
        <f>INDEX('CBECS_Table B5'!$C$6:$K$6,1,MATCH('County Climates'!E2663,'CBECS_Table B5'!$C$1:$K$1,0))</f>
        <v>11558</v>
      </c>
    </row>
    <row r="2664" spans="1:6" x14ac:dyDescent="0.25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 s="146">
        <f>INDEX('CBECS_Table B5'!$C$6:$K$6,1,MATCH('County Climates'!E2664,'CBECS_Table B5'!$C$1:$K$1,0))</f>
        <v>11558</v>
      </c>
    </row>
    <row r="2665" spans="1:6" x14ac:dyDescent="0.25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 s="146">
        <f>INDEX('CBECS_Table B5'!$C$6:$K$6,1,MATCH('County Climates'!E2665,'CBECS_Table B5'!$C$1:$K$1,0))</f>
        <v>11558</v>
      </c>
    </row>
    <row r="2666" spans="1:6" x14ac:dyDescent="0.25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 s="146">
        <f>INDEX('CBECS_Table B5'!$C$6:$K$6,1,MATCH('County Climates'!E2666,'CBECS_Table B5'!$C$1:$K$1,0))</f>
        <v>11558</v>
      </c>
    </row>
    <row r="2667" spans="1:6" x14ac:dyDescent="0.25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 s="146">
        <f>INDEX('CBECS_Table B5'!$C$6:$K$6,1,MATCH('County Climates'!E2667,'CBECS_Table B5'!$C$1:$K$1,0))</f>
        <v>11558</v>
      </c>
    </row>
    <row r="2668" spans="1:6" x14ac:dyDescent="0.25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 s="146">
        <f>INDEX('CBECS_Table B5'!$C$6:$K$6,1,MATCH('County Climates'!E2668,'CBECS_Table B5'!$C$1:$K$1,0))</f>
        <v>11558</v>
      </c>
    </row>
    <row r="2669" spans="1:6" x14ac:dyDescent="0.25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 s="146">
        <f>INDEX('CBECS_Table B5'!$C$6:$K$6,1,MATCH('County Climates'!E2669,'CBECS_Table B5'!$C$1:$K$1,0))</f>
        <v>11558</v>
      </c>
    </row>
    <row r="2670" spans="1:6" x14ac:dyDescent="0.25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 s="146">
        <f>INDEX('CBECS_Table B5'!$C$6:$K$6,1,MATCH('County Climates'!E2670,'CBECS_Table B5'!$C$1:$K$1,0))</f>
        <v>11558</v>
      </c>
    </row>
    <row r="2671" spans="1:6" x14ac:dyDescent="0.25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 s="146">
        <f>INDEX('CBECS_Table B5'!$C$6:$K$6,1,MATCH('County Climates'!E2671,'CBECS_Table B5'!$C$1:$K$1,0))</f>
        <v>11558</v>
      </c>
    </row>
    <row r="2672" spans="1:6" x14ac:dyDescent="0.25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 s="146">
        <f>INDEX('CBECS_Table B5'!$C$6:$K$6,1,MATCH('County Climates'!E2672,'CBECS_Table B5'!$C$1:$K$1,0))</f>
        <v>11558</v>
      </c>
    </row>
    <row r="2673" spans="1:6" x14ac:dyDescent="0.25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 s="146">
        <f>INDEX('CBECS_Table B5'!$C$6:$K$6,1,MATCH('County Climates'!E2673,'CBECS_Table B5'!$C$1:$K$1,0))</f>
        <v>11558</v>
      </c>
    </row>
    <row r="2674" spans="1:6" x14ac:dyDescent="0.25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 s="146">
        <f>INDEX('CBECS_Table B5'!$C$6:$K$6,1,MATCH('County Climates'!E2674,'CBECS_Table B5'!$C$1:$K$1,0))</f>
        <v>11558</v>
      </c>
    </row>
    <row r="2675" spans="1:6" x14ac:dyDescent="0.25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 s="146">
        <f>INDEX('CBECS_Table B5'!$C$6:$K$6,1,MATCH('County Climates'!E2675,'CBECS_Table B5'!$C$1:$K$1,0))</f>
        <v>11558</v>
      </c>
    </row>
    <row r="2676" spans="1:6" x14ac:dyDescent="0.25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 s="146">
        <f>INDEX('CBECS_Table B5'!$C$6:$K$6,1,MATCH('County Climates'!E2676,'CBECS_Table B5'!$C$1:$K$1,0))</f>
        <v>11558</v>
      </c>
    </row>
    <row r="2677" spans="1:6" x14ac:dyDescent="0.25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 s="146">
        <f>INDEX('CBECS_Table B5'!$C$6:$K$6,1,MATCH('County Climates'!E2677,'CBECS_Table B5'!$C$1:$K$1,0))</f>
        <v>11558</v>
      </c>
    </row>
    <row r="2678" spans="1:6" x14ac:dyDescent="0.25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 s="146">
        <f>INDEX('CBECS_Table B5'!$C$6:$K$6,1,MATCH('County Climates'!E2678,'CBECS_Table B5'!$C$1:$K$1,0))</f>
        <v>11558</v>
      </c>
    </row>
    <row r="2679" spans="1:6" x14ac:dyDescent="0.25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 s="146">
        <f>INDEX('CBECS_Table B5'!$C$6:$K$6,1,MATCH('County Climates'!E2679,'CBECS_Table B5'!$C$1:$K$1,0))</f>
        <v>11558</v>
      </c>
    </row>
    <row r="2680" spans="1:6" x14ac:dyDescent="0.25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 s="146">
        <f>INDEX('CBECS_Table B5'!$C$6:$K$6,1,MATCH('County Climates'!E2680,'CBECS_Table B5'!$C$1:$K$1,0))</f>
        <v>11558</v>
      </c>
    </row>
    <row r="2681" spans="1:6" x14ac:dyDescent="0.25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 s="146">
        <f>INDEX('CBECS_Table B5'!$C$6:$K$6,1,MATCH('County Climates'!E2681,'CBECS_Table B5'!$C$1:$K$1,0))</f>
        <v>11558</v>
      </c>
    </row>
    <row r="2682" spans="1:6" x14ac:dyDescent="0.25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 s="146">
        <f>INDEX('CBECS_Table B5'!$C$6:$K$6,1,MATCH('County Climates'!E2682,'CBECS_Table B5'!$C$1:$K$1,0))</f>
        <v>11558</v>
      </c>
    </row>
    <row r="2683" spans="1:6" x14ac:dyDescent="0.25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 s="146">
        <f>INDEX('CBECS_Table B5'!$C$6:$K$6,1,MATCH('County Climates'!E2683,'CBECS_Table B5'!$C$1:$K$1,0))</f>
        <v>11558</v>
      </c>
    </row>
    <row r="2684" spans="1:6" x14ac:dyDescent="0.25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 s="146">
        <f>INDEX('CBECS_Table B5'!$C$6:$K$6,1,MATCH('County Climates'!E2684,'CBECS_Table B5'!$C$1:$K$1,0))</f>
        <v>11558</v>
      </c>
    </row>
    <row r="2685" spans="1:6" x14ac:dyDescent="0.25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 s="146">
        <f>INDEX('CBECS_Table B5'!$C$6:$K$6,1,MATCH('County Climates'!E2685,'CBECS_Table B5'!$C$1:$K$1,0))</f>
        <v>11956</v>
      </c>
    </row>
    <row r="2686" spans="1:6" x14ac:dyDescent="0.25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 s="146">
        <f>INDEX('CBECS_Table B5'!$C$6:$K$6,1,MATCH('County Climates'!E2686,'CBECS_Table B5'!$C$1:$K$1,0))</f>
        <v>11956</v>
      </c>
    </row>
    <row r="2687" spans="1:6" x14ac:dyDescent="0.25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 s="146">
        <f>INDEX('CBECS_Table B5'!$C$6:$K$6,1,MATCH('County Climates'!E2687,'CBECS_Table B5'!$C$1:$K$1,0))</f>
        <v>12272</v>
      </c>
    </row>
    <row r="2688" spans="1:6" x14ac:dyDescent="0.25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 s="146">
        <f>INDEX('CBECS_Table B5'!$C$6:$K$6,1,MATCH('County Climates'!E2688,'CBECS_Table B5'!$C$1:$K$1,0))</f>
        <v>12272</v>
      </c>
    </row>
    <row r="2689" spans="1:6" x14ac:dyDescent="0.25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 s="146">
        <f>INDEX('CBECS_Table B5'!$C$6:$K$6,1,MATCH('County Climates'!E2689,'CBECS_Table B5'!$C$1:$K$1,0))</f>
        <v>12272</v>
      </c>
    </row>
    <row r="2690" spans="1:6" x14ac:dyDescent="0.25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 s="146">
        <f>INDEX('CBECS_Table B5'!$C$6:$K$6,1,MATCH('County Climates'!E2690,'CBECS_Table B5'!$C$1:$K$1,0))</f>
        <v>12272</v>
      </c>
    </row>
    <row r="2691" spans="1:6" x14ac:dyDescent="0.25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 s="146">
        <f>INDEX('CBECS_Table B5'!$C$6:$K$6,1,MATCH('County Climates'!E2691,'CBECS_Table B5'!$C$1:$K$1,0))</f>
        <v>12272</v>
      </c>
    </row>
    <row r="2692" spans="1:6" x14ac:dyDescent="0.25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 s="146">
        <f>INDEX('CBECS_Table B5'!$C$6:$K$6,1,MATCH('County Climates'!E2692,'CBECS_Table B5'!$C$1:$K$1,0))</f>
        <v>12272</v>
      </c>
    </row>
    <row r="2693" spans="1:6" x14ac:dyDescent="0.25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 s="146">
        <f>INDEX('CBECS_Table B5'!$C$6:$K$6,1,MATCH('County Climates'!E2693,'CBECS_Table B5'!$C$1:$K$1,0))</f>
        <v>12272</v>
      </c>
    </row>
    <row r="2694" spans="1:6" x14ac:dyDescent="0.25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 s="146">
        <f>INDEX('CBECS_Table B5'!$C$6:$K$6,1,MATCH('County Climates'!E2694,'CBECS_Table B5'!$C$1:$K$1,0))</f>
        <v>12272</v>
      </c>
    </row>
    <row r="2695" spans="1:6" x14ac:dyDescent="0.25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 s="146">
        <f>INDEX('CBECS_Table B5'!$C$6:$K$6,1,MATCH('County Climates'!E2695,'CBECS_Table B5'!$C$1:$K$1,0))</f>
        <v>12272</v>
      </c>
    </row>
    <row r="2696" spans="1:6" x14ac:dyDescent="0.25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 s="146">
        <f>INDEX('CBECS_Table B5'!$C$6:$K$6,1,MATCH('County Climates'!E2696,'CBECS_Table B5'!$C$1:$K$1,0))</f>
        <v>12272</v>
      </c>
    </row>
    <row r="2697" spans="1:6" x14ac:dyDescent="0.25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 s="146">
        <f>INDEX('CBECS_Table B5'!$C$6:$K$6,1,MATCH('County Climates'!E2697,'CBECS_Table B5'!$C$1:$K$1,0))</f>
        <v>12272</v>
      </c>
    </row>
    <row r="2698" spans="1:6" x14ac:dyDescent="0.25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 s="146">
        <f>INDEX('CBECS_Table B5'!$C$6:$K$6,1,MATCH('County Climates'!E2698,'CBECS_Table B5'!$C$1:$K$1,0))</f>
        <v>12272</v>
      </c>
    </row>
    <row r="2699" spans="1:6" x14ac:dyDescent="0.25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 s="146">
        <f>INDEX('CBECS_Table B5'!$C$6:$K$6,1,MATCH('County Climates'!E2699,'CBECS_Table B5'!$C$1:$K$1,0))</f>
        <v>12272</v>
      </c>
    </row>
    <row r="2700" spans="1:6" x14ac:dyDescent="0.25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 s="146">
        <f>INDEX('CBECS_Table B5'!$C$6:$K$6,1,MATCH('County Climates'!E2700,'CBECS_Table B5'!$C$1:$K$1,0))</f>
        <v>12272</v>
      </c>
    </row>
    <row r="2701" spans="1:6" x14ac:dyDescent="0.25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 s="146">
        <f>INDEX('CBECS_Table B5'!$C$6:$K$6,1,MATCH('County Climates'!E2701,'CBECS_Table B5'!$C$1:$K$1,0))</f>
        <v>12272</v>
      </c>
    </row>
    <row r="2702" spans="1:6" x14ac:dyDescent="0.25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 s="146">
        <f>INDEX('CBECS_Table B5'!$C$6:$K$6,1,MATCH('County Climates'!E2702,'CBECS_Table B5'!$C$1:$K$1,0))</f>
        <v>12272</v>
      </c>
    </row>
    <row r="2703" spans="1:6" x14ac:dyDescent="0.25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 s="146">
        <f>INDEX('CBECS_Table B5'!$C$6:$K$6,1,MATCH('County Climates'!E2703,'CBECS_Table B5'!$C$1:$K$1,0))</f>
        <v>12272</v>
      </c>
    </row>
    <row r="2704" spans="1:6" x14ac:dyDescent="0.25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 s="146">
        <f>INDEX('CBECS_Table B5'!$C$6:$K$6,1,MATCH('County Climates'!E2704,'CBECS_Table B5'!$C$1:$K$1,0))</f>
        <v>12272</v>
      </c>
    </row>
    <row r="2705" spans="1:6" x14ac:dyDescent="0.25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 s="146">
        <f>INDEX('CBECS_Table B5'!$C$6:$K$6,1,MATCH('County Climates'!E2705,'CBECS_Table B5'!$C$1:$K$1,0))</f>
        <v>12272</v>
      </c>
    </row>
    <row r="2706" spans="1:6" x14ac:dyDescent="0.25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 s="146">
        <f>INDEX('CBECS_Table B5'!$C$6:$K$6,1,MATCH('County Climates'!E2706,'CBECS_Table B5'!$C$1:$K$1,0))</f>
        <v>12272</v>
      </c>
    </row>
    <row r="2707" spans="1:6" x14ac:dyDescent="0.25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 s="146">
        <f>INDEX('CBECS_Table B5'!$C$6:$K$6,1,MATCH('County Climates'!E2707,'CBECS_Table B5'!$C$1:$K$1,0))</f>
        <v>12272</v>
      </c>
    </row>
    <row r="2708" spans="1:6" x14ac:dyDescent="0.25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 s="146">
        <f>INDEX('CBECS_Table B5'!$C$6:$K$6,1,MATCH('County Climates'!E2708,'CBECS_Table B5'!$C$1:$K$1,0))</f>
        <v>12272</v>
      </c>
    </row>
    <row r="2709" spans="1:6" x14ac:dyDescent="0.25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 s="146">
        <f>INDEX('CBECS_Table B5'!$C$6:$K$6,1,MATCH('County Climates'!E2709,'CBECS_Table B5'!$C$1:$K$1,0))</f>
        <v>12272</v>
      </c>
    </row>
    <row r="2710" spans="1:6" x14ac:dyDescent="0.25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 s="146">
        <f>INDEX('CBECS_Table B5'!$C$6:$K$6,1,MATCH('County Climates'!E2710,'CBECS_Table B5'!$C$1:$K$1,0))</f>
        <v>12272</v>
      </c>
    </row>
    <row r="2711" spans="1:6" x14ac:dyDescent="0.25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 s="146">
        <f>INDEX('CBECS_Table B5'!$C$6:$K$6,1,MATCH('County Climates'!E2711,'CBECS_Table B5'!$C$1:$K$1,0))</f>
        <v>12272</v>
      </c>
    </row>
    <row r="2712" spans="1:6" x14ac:dyDescent="0.25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 s="146">
        <f>INDEX('CBECS_Table B5'!$C$6:$K$6,1,MATCH('County Climates'!E2712,'CBECS_Table B5'!$C$1:$K$1,0))</f>
        <v>12272</v>
      </c>
    </row>
    <row r="2713" spans="1:6" x14ac:dyDescent="0.25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 s="146">
        <f>INDEX('CBECS_Table B5'!$C$6:$K$6,1,MATCH('County Climates'!E2713,'CBECS_Table B5'!$C$1:$K$1,0))</f>
        <v>12272</v>
      </c>
    </row>
    <row r="2714" spans="1:6" x14ac:dyDescent="0.25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 s="146">
        <f>INDEX('CBECS_Table B5'!$C$6:$K$6,1,MATCH('County Climates'!E2714,'CBECS_Table B5'!$C$1:$K$1,0))</f>
        <v>12272</v>
      </c>
    </row>
    <row r="2715" spans="1:6" x14ac:dyDescent="0.25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 s="146">
        <f>INDEX('CBECS_Table B5'!$C$6:$K$6,1,MATCH('County Climates'!E2715,'CBECS_Table B5'!$C$1:$K$1,0))</f>
        <v>12272</v>
      </c>
    </row>
    <row r="2716" spans="1:6" x14ac:dyDescent="0.25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 s="146">
        <f>INDEX('CBECS_Table B5'!$C$6:$K$6,1,MATCH('County Climates'!E2716,'CBECS_Table B5'!$C$1:$K$1,0))</f>
        <v>12272</v>
      </c>
    </row>
    <row r="2717" spans="1:6" x14ac:dyDescent="0.25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 s="146">
        <f>INDEX('CBECS_Table B5'!$C$6:$K$6,1,MATCH('County Climates'!E2717,'CBECS_Table B5'!$C$1:$K$1,0))</f>
        <v>12272</v>
      </c>
    </row>
    <row r="2718" spans="1:6" x14ac:dyDescent="0.25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 s="146">
        <f>INDEX('CBECS_Table B5'!$C$6:$K$6,1,MATCH('County Climates'!E2718,'CBECS_Table B5'!$C$1:$K$1,0))</f>
        <v>12272</v>
      </c>
    </row>
    <row r="2719" spans="1:6" x14ac:dyDescent="0.25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 s="146">
        <f>INDEX('CBECS_Table B5'!$C$6:$K$6,1,MATCH('County Climates'!E2719,'CBECS_Table B5'!$C$1:$K$1,0))</f>
        <v>12272</v>
      </c>
    </row>
    <row r="2720" spans="1:6" x14ac:dyDescent="0.25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 s="146">
        <f>INDEX('CBECS_Table B5'!$C$6:$K$6,1,MATCH('County Climates'!E2720,'CBECS_Table B5'!$C$1:$K$1,0))</f>
        <v>12272</v>
      </c>
    </row>
    <row r="2721" spans="1:6" x14ac:dyDescent="0.25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 s="146">
        <f>INDEX('CBECS_Table B5'!$C$6:$K$6,1,MATCH('County Climates'!E2721,'CBECS_Table B5'!$C$1:$K$1,0))</f>
        <v>12272</v>
      </c>
    </row>
    <row r="2722" spans="1:6" x14ac:dyDescent="0.25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 s="146">
        <f>INDEX('CBECS_Table B5'!$C$6:$K$6,1,MATCH('County Climates'!E2722,'CBECS_Table B5'!$C$1:$K$1,0))</f>
        <v>12272</v>
      </c>
    </row>
    <row r="2723" spans="1:6" x14ac:dyDescent="0.25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 s="146">
        <f>INDEX('CBECS_Table B5'!$C$6:$K$6,1,MATCH('County Climates'!E2723,'CBECS_Table B5'!$C$1:$K$1,0))</f>
        <v>3748</v>
      </c>
    </row>
    <row r="2724" spans="1:6" x14ac:dyDescent="0.25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 s="146">
        <f>INDEX('CBECS_Table B5'!$C$6:$K$6,1,MATCH('County Climates'!E2724,'CBECS_Table B5'!$C$1:$K$1,0))</f>
        <v>3748</v>
      </c>
    </row>
    <row r="2725" spans="1:6" x14ac:dyDescent="0.25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 s="146">
        <f>INDEX('CBECS_Table B5'!$C$6:$K$6,1,MATCH('County Climates'!E2725,'CBECS_Table B5'!$C$1:$K$1,0))</f>
        <v>3748</v>
      </c>
    </row>
    <row r="2726" spans="1:6" x14ac:dyDescent="0.25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 s="146">
        <f>INDEX('CBECS_Table B5'!$C$6:$K$6,1,MATCH('County Climates'!E2726,'CBECS_Table B5'!$C$1:$K$1,0))</f>
        <v>3748</v>
      </c>
    </row>
    <row r="2727" spans="1:6" x14ac:dyDescent="0.25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 s="146">
        <f>INDEX('CBECS_Table B5'!$C$6:$K$6,1,MATCH('County Climates'!E2727,'CBECS_Table B5'!$C$1:$K$1,0))</f>
        <v>3748</v>
      </c>
    </row>
    <row r="2728" spans="1:6" x14ac:dyDescent="0.25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 s="146">
        <f>INDEX('CBECS_Table B5'!$C$6:$K$6,1,MATCH('County Climates'!E2728,'CBECS_Table B5'!$C$1:$K$1,0))</f>
        <v>17961</v>
      </c>
    </row>
    <row r="2729" spans="1:6" x14ac:dyDescent="0.25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 s="146">
        <f>INDEX('CBECS_Table B5'!$C$6:$K$6,1,MATCH('County Climates'!E2729,'CBECS_Table B5'!$C$1:$K$1,0))</f>
        <v>17961</v>
      </c>
    </row>
    <row r="2730" spans="1:6" x14ac:dyDescent="0.25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 s="146">
        <f>INDEX('CBECS_Table B5'!$C$6:$K$6,1,MATCH('County Climates'!E2730,'CBECS_Table B5'!$C$1:$K$1,0))</f>
        <v>17961</v>
      </c>
    </row>
    <row r="2731" spans="1:6" x14ac:dyDescent="0.25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 s="146">
        <f>INDEX('CBECS_Table B5'!$C$6:$K$6,1,MATCH('County Climates'!E2731,'CBECS_Table B5'!$C$1:$K$1,0))</f>
        <v>17961</v>
      </c>
    </row>
    <row r="2732" spans="1:6" x14ac:dyDescent="0.25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 s="146">
        <f>INDEX('CBECS_Table B5'!$C$6:$K$6,1,MATCH('County Climates'!E2732,'CBECS_Table B5'!$C$1:$K$1,0))</f>
        <v>17961</v>
      </c>
    </row>
    <row r="2733" spans="1:6" x14ac:dyDescent="0.25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 s="146">
        <f>INDEX('CBECS_Table B5'!$C$6:$K$6,1,MATCH('County Climates'!E2733,'CBECS_Table B5'!$C$1:$K$1,0))</f>
        <v>17961</v>
      </c>
    </row>
    <row r="2734" spans="1:6" x14ac:dyDescent="0.25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 s="146">
        <f>INDEX('CBECS_Table B5'!$C$6:$K$6,1,MATCH('County Climates'!E2734,'CBECS_Table B5'!$C$1:$K$1,0))</f>
        <v>17961</v>
      </c>
    </row>
    <row r="2735" spans="1:6" x14ac:dyDescent="0.25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 s="146">
        <f>INDEX('CBECS_Table B5'!$C$6:$K$6,1,MATCH('County Climates'!E2735,'CBECS_Table B5'!$C$1:$K$1,0))</f>
        <v>17961</v>
      </c>
    </row>
    <row r="2736" spans="1:6" x14ac:dyDescent="0.25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 s="146">
        <f>INDEX('CBECS_Table B5'!$C$6:$K$6,1,MATCH('County Climates'!E2736,'CBECS_Table B5'!$C$1:$K$1,0))</f>
        <v>17961</v>
      </c>
    </row>
    <row r="2737" spans="1:6" x14ac:dyDescent="0.25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 s="146">
        <f>INDEX('CBECS_Table B5'!$C$6:$K$6,1,MATCH('County Climates'!E2737,'CBECS_Table B5'!$C$1:$K$1,0))</f>
        <v>17961</v>
      </c>
    </row>
    <row r="2738" spans="1:6" x14ac:dyDescent="0.25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 s="146">
        <f>INDEX('CBECS_Table B5'!$C$6:$K$6,1,MATCH('County Climates'!E2738,'CBECS_Table B5'!$C$1:$K$1,0))</f>
        <v>17961</v>
      </c>
    </row>
    <row r="2739" spans="1:6" x14ac:dyDescent="0.25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 s="146">
        <f>INDEX('CBECS_Table B5'!$C$6:$K$6,1,MATCH('County Climates'!E2739,'CBECS_Table B5'!$C$1:$K$1,0))</f>
        <v>17961</v>
      </c>
    </row>
    <row r="2740" spans="1:6" x14ac:dyDescent="0.25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 s="146">
        <f>INDEX('CBECS_Table B5'!$C$6:$K$6,1,MATCH('County Climates'!E2740,'CBECS_Table B5'!$C$1:$K$1,0))</f>
        <v>17961</v>
      </c>
    </row>
    <row r="2741" spans="1:6" x14ac:dyDescent="0.25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 s="146">
        <f>INDEX('CBECS_Table B5'!$C$6:$K$6,1,MATCH('County Climates'!E2741,'CBECS_Table B5'!$C$1:$K$1,0))</f>
        <v>17961</v>
      </c>
    </row>
    <row r="2742" spans="1:6" x14ac:dyDescent="0.25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 s="146">
        <f>INDEX('CBECS_Table B5'!$C$6:$K$6,1,MATCH('County Climates'!E2742,'CBECS_Table B5'!$C$1:$K$1,0))</f>
        <v>17961</v>
      </c>
    </row>
    <row r="2743" spans="1:6" x14ac:dyDescent="0.25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 s="146">
        <f>INDEX('CBECS_Table B5'!$C$6:$K$6,1,MATCH('County Climates'!E2743,'CBECS_Table B5'!$C$1:$K$1,0))</f>
        <v>17961</v>
      </c>
    </row>
    <row r="2744" spans="1:6" x14ac:dyDescent="0.25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 s="146">
        <f>INDEX('CBECS_Table B5'!$C$6:$K$6,1,MATCH('County Climates'!E2744,'CBECS_Table B5'!$C$1:$K$1,0))</f>
        <v>17961</v>
      </c>
    </row>
    <row r="2745" spans="1:6" x14ac:dyDescent="0.25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 s="146">
        <f>INDEX('CBECS_Table B5'!$C$6:$K$6,1,MATCH('County Climates'!E2745,'CBECS_Table B5'!$C$1:$K$1,0))</f>
        <v>17961</v>
      </c>
    </row>
    <row r="2746" spans="1:6" x14ac:dyDescent="0.25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 s="146">
        <f>INDEX('CBECS_Table B5'!$C$6:$K$6,1,MATCH('County Climates'!E2746,'CBECS_Table B5'!$C$1:$K$1,0))</f>
        <v>17961</v>
      </c>
    </row>
    <row r="2747" spans="1:6" x14ac:dyDescent="0.25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 s="146">
        <f>INDEX('CBECS_Table B5'!$C$6:$K$6,1,MATCH('County Climates'!E2747,'CBECS_Table B5'!$C$1:$K$1,0))</f>
        <v>17961</v>
      </c>
    </row>
    <row r="2748" spans="1:6" x14ac:dyDescent="0.25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 s="146">
        <f>INDEX('CBECS_Table B5'!$C$6:$K$6,1,MATCH('County Climates'!E2748,'CBECS_Table B5'!$C$1:$K$1,0))</f>
        <v>17961</v>
      </c>
    </row>
    <row r="2749" spans="1:6" x14ac:dyDescent="0.25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 s="146">
        <f>INDEX('CBECS_Table B5'!$C$6:$K$6,1,MATCH('County Climates'!E2749,'CBECS_Table B5'!$C$1:$K$1,0))</f>
        <v>17961</v>
      </c>
    </row>
    <row r="2750" spans="1:6" x14ac:dyDescent="0.25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 s="146">
        <f>INDEX('CBECS_Table B5'!$C$6:$K$6,1,MATCH('County Climates'!E2750,'CBECS_Table B5'!$C$1:$K$1,0))</f>
        <v>17961</v>
      </c>
    </row>
    <row r="2751" spans="1:6" x14ac:dyDescent="0.25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 s="146">
        <f>INDEX('CBECS_Table B5'!$C$6:$K$6,1,MATCH('County Climates'!E2751,'CBECS_Table B5'!$C$1:$K$1,0))</f>
        <v>17961</v>
      </c>
    </row>
    <row r="2752" spans="1:6" x14ac:dyDescent="0.25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 s="146">
        <f>INDEX('CBECS_Table B5'!$C$6:$K$6,1,MATCH('County Climates'!E2752,'CBECS_Table B5'!$C$1:$K$1,0))</f>
        <v>8501</v>
      </c>
    </row>
    <row r="2753" spans="1:6" x14ac:dyDescent="0.25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 s="146">
        <f>INDEX('CBECS_Table B5'!$C$6:$K$6,1,MATCH('County Climates'!E2753,'CBECS_Table B5'!$C$1:$K$1,0))</f>
        <v>8501</v>
      </c>
    </row>
    <row r="2754" spans="1:6" x14ac:dyDescent="0.25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 s="146">
        <f>INDEX('CBECS_Table B5'!$C$6:$K$6,1,MATCH('County Climates'!E2754,'CBECS_Table B5'!$C$1:$K$1,0))</f>
        <v>8501</v>
      </c>
    </row>
    <row r="2755" spans="1:6" x14ac:dyDescent="0.25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 s="146">
        <f>INDEX('CBECS_Table B5'!$C$6:$K$6,1,MATCH('County Climates'!E2755,'CBECS_Table B5'!$C$1:$K$1,0))</f>
        <v>8501</v>
      </c>
    </row>
    <row r="2756" spans="1:6" x14ac:dyDescent="0.25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 s="146">
        <f>INDEX('CBECS_Table B5'!$C$6:$K$6,1,MATCH('County Climates'!E2756,'CBECS_Table B5'!$C$1:$K$1,0))</f>
        <v>8501</v>
      </c>
    </row>
    <row r="2757" spans="1:6" x14ac:dyDescent="0.25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 s="146">
        <f>INDEX('CBECS_Table B5'!$C$6:$K$6,1,MATCH('County Climates'!E2757,'CBECS_Table B5'!$C$1:$K$1,0))</f>
        <v>8501</v>
      </c>
    </row>
    <row r="2758" spans="1:6" x14ac:dyDescent="0.25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 s="146">
        <f>INDEX('CBECS_Table B5'!$C$6:$K$6,1,MATCH('County Climates'!E2758,'CBECS_Table B5'!$C$1:$K$1,0))</f>
        <v>8501</v>
      </c>
    </row>
    <row r="2759" spans="1:6" x14ac:dyDescent="0.25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 s="146">
        <f>INDEX('CBECS_Table B5'!$C$6:$K$6,1,MATCH('County Climates'!E2759,'CBECS_Table B5'!$C$1:$K$1,0))</f>
        <v>8501</v>
      </c>
    </row>
    <row r="2760" spans="1:6" x14ac:dyDescent="0.25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 s="146">
        <f>INDEX('CBECS_Table B5'!$C$6:$K$6,1,MATCH('County Climates'!E2760,'CBECS_Table B5'!$C$1:$K$1,0))</f>
        <v>8501</v>
      </c>
    </row>
    <row r="2761" spans="1:6" x14ac:dyDescent="0.25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 s="146">
        <f>INDEX('CBECS_Table B5'!$C$6:$K$6,1,MATCH('County Climates'!E2761,'CBECS_Table B5'!$C$1:$K$1,0))</f>
        <v>8501</v>
      </c>
    </row>
    <row r="2762" spans="1:6" x14ac:dyDescent="0.25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 s="146">
        <f>INDEX('CBECS_Table B5'!$C$6:$K$6,1,MATCH('County Climates'!E2762,'CBECS_Table B5'!$C$1:$K$1,0))</f>
        <v>8501</v>
      </c>
    </row>
    <row r="2763" spans="1:6" x14ac:dyDescent="0.25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 s="146">
        <f>INDEX('CBECS_Table B5'!$C$6:$K$6,1,MATCH('County Climates'!E2763,'CBECS_Table B5'!$C$1:$K$1,0))</f>
        <v>8501</v>
      </c>
    </row>
    <row r="2764" spans="1:6" x14ac:dyDescent="0.25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 s="146">
        <f>INDEX('CBECS_Table B5'!$C$6:$K$6,1,MATCH('County Climates'!E2764,'CBECS_Table B5'!$C$1:$K$1,0))</f>
        <v>8501</v>
      </c>
    </row>
    <row r="2765" spans="1:6" x14ac:dyDescent="0.25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 s="146">
        <f>INDEX('CBECS_Table B5'!$C$6:$K$6,1,MATCH('County Climates'!E2765,'CBECS_Table B5'!$C$1:$K$1,0))</f>
        <v>8501</v>
      </c>
    </row>
    <row r="2766" spans="1:6" x14ac:dyDescent="0.25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 s="146">
        <f>INDEX('CBECS_Table B5'!$C$6:$K$6,1,MATCH('County Climates'!E2766,'CBECS_Table B5'!$C$1:$K$1,0))</f>
        <v>8501</v>
      </c>
    </row>
    <row r="2767" spans="1:6" x14ac:dyDescent="0.25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 s="146">
        <f>INDEX('CBECS_Table B5'!$C$6:$K$6,1,MATCH('County Climates'!E2767,'CBECS_Table B5'!$C$1:$K$1,0))</f>
        <v>8501</v>
      </c>
    </row>
    <row r="2768" spans="1:6" x14ac:dyDescent="0.25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 s="146">
        <f>INDEX('CBECS_Table B5'!$C$6:$K$6,1,MATCH('County Climates'!E2768,'CBECS_Table B5'!$C$1:$K$1,0))</f>
        <v>8501</v>
      </c>
    </row>
    <row r="2769" spans="1:6" x14ac:dyDescent="0.25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 s="146">
        <f>INDEX('CBECS_Table B5'!$C$6:$K$6,1,MATCH('County Climates'!E2769,'CBECS_Table B5'!$C$1:$K$1,0))</f>
        <v>8501</v>
      </c>
    </row>
    <row r="2770" spans="1:6" x14ac:dyDescent="0.25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 s="146">
        <f>INDEX('CBECS_Table B5'!$C$6:$K$6,1,MATCH('County Climates'!E2770,'CBECS_Table B5'!$C$1:$K$1,0))</f>
        <v>8501</v>
      </c>
    </row>
    <row r="2771" spans="1:6" x14ac:dyDescent="0.25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 s="146">
        <f>INDEX('CBECS_Table B5'!$C$6:$K$6,1,MATCH('County Climates'!E2771,'CBECS_Table B5'!$C$1:$K$1,0))</f>
        <v>8501</v>
      </c>
    </row>
    <row r="2772" spans="1:6" x14ac:dyDescent="0.25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 s="146">
        <f>INDEX('CBECS_Table B5'!$C$6:$K$6,1,MATCH('County Climates'!E2772,'CBECS_Table B5'!$C$1:$K$1,0))</f>
        <v>8501</v>
      </c>
    </row>
    <row r="2773" spans="1:6" x14ac:dyDescent="0.25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 s="146">
        <f>INDEX('CBECS_Table B5'!$C$6:$K$6,1,MATCH('County Climates'!E2773,'CBECS_Table B5'!$C$1:$K$1,0))</f>
        <v>8501</v>
      </c>
    </row>
    <row r="2774" spans="1:6" x14ac:dyDescent="0.25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 s="146">
        <f>INDEX('CBECS_Table B5'!$C$6:$K$6,1,MATCH('County Climates'!E2774,'CBECS_Table B5'!$C$1:$K$1,0))</f>
        <v>8501</v>
      </c>
    </row>
    <row r="2775" spans="1:6" x14ac:dyDescent="0.25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 s="146">
        <f>INDEX('CBECS_Table B5'!$C$6:$K$6,1,MATCH('County Climates'!E2775,'CBECS_Table B5'!$C$1:$K$1,0))</f>
        <v>5359</v>
      </c>
    </row>
    <row r="2776" spans="1:6" x14ac:dyDescent="0.25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 s="146">
        <f>INDEX('CBECS_Table B5'!$C$6:$K$6,1,MATCH('County Climates'!E2776,'CBECS_Table B5'!$C$1:$K$1,0))</f>
        <v>5359</v>
      </c>
    </row>
    <row r="2777" spans="1:6" x14ac:dyDescent="0.25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 s="146">
        <f>INDEX('CBECS_Table B5'!$C$6:$K$6,1,MATCH('County Climates'!E2777,'CBECS_Table B5'!$C$1:$K$1,0))</f>
        <v>5359</v>
      </c>
    </row>
    <row r="2778" spans="1:6" x14ac:dyDescent="0.25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 s="146">
        <f>INDEX('CBECS_Table B5'!$C$6:$K$6,1,MATCH('County Climates'!E2778,'CBECS_Table B5'!$C$1:$K$1,0))</f>
        <v>5359</v>
      </c>
    </row>
    <row r="2779" spans="1:6" x14ac:dyDescent="0.25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 s="146">
        <f>INDEX('CBECS_Table B5'!$C$6:$K$6,1,MATCH('County Climates'!E2779,'CBECS_Table B5'!$C$1:$K$1,0))</f>
        <v>5359</v>
      </c>
    </row>
    <row r="2780" spans="1:6" x14ac:dyDescent="0.25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 s="146">
        <f>INDEX('CBECS_Table B5'!$C$6:$K$6,1,MATCH('County Climates'!E2780,'CBECS_Table B5'!$C$1:$K$1,0))</f>
        <v>5359</v>
      </c>
    </row>
    <row r="2781" spans="1:6" x14ac:dyDescent="0.25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 s="146">
        <f>INDEX('CBECS_Table B5'!$C$6:$K$6,1,MATCH('County Climates'!E2781,'CBECS_Table B5'!$C$1:$K$1,0))</f>
        <v>5359</v>
      </c>
    </row>
    <row r="2782" spans="1:6" x14ac:dyDescent="0.25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 s="146">
        <f>INDEX('CBECS_Table B5'!$C$6:$K$6,1,MATCH('County Climates'!E2782,'CBECS_Table B5'!$C$1:$K$1,0))</f>
        <v>5359</v>
      </c>
    </row>
    <row r="2783" spans="1:6" x14ac:dyDescent="0.25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 s="146">
        <f>INDEX('CBECS_Table B5'!$C$6:$K$6,1,MATCH('County Climates'!E2783,'CBECS_Table B5'!$C$1:$K$1,0))</f>
        <v>5359</v>
      </c>
    </row>
    <row r="2784" spans="1:6" x14ac:dyDescent="0.25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 s="146">
        <f>INDEX('CBECS_Table B5'!$C$6:$K$6,1,MATCH('County Climates'!E2784,'CBECS_Table B5'!$C$1:$K$1,0))</f>
        <v>5359</v>
      </c>
    </row>
    <row r="2785" spans="1:6" x14ac:dyDescent="0.25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 s="146">
        <f>INDEX('CBECS_Table B5'!$C$6:$K$6,1,MATCH('County Climates'!E2785,'CBECS_Table B5'!$C$1:$K$1,0))</f>
        <v>5359</v>
      </c>
    </row>
    <row r="2786" spans="1:6" x14ac:dyDescent="0.25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 s="146">
        <f>INDEX('CBECS_Table B5'!$C$6:$K$6,1,MATCH('County Climates'!E2786,'CBECS_Table B5'!$C$1:$K$1,0))</f>
        <v>5359</v>
      </c>
    </row>
    <row r="2787" spans="1:6" x14ac:dyDescent="0.25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 s="146">
        <f>INDEX('CBECS_Table B5'!$C$6:$K$6,1,MATCH('County Climates'!E2787,'CBECS_Table B5'!$C$1:$K$1,0))</f>
        <v>5359</v>
      </c>
    </row>
    <row r="2788" spans="1:6" x14ac:dyDescent="0.25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 s="146">
        <f>INDEX('CBECS_Table B5'!$C$6:$K$6,1,MATCH('County Climates'!E2788,'CBECS_Table B5'!$C$1:$K$1,0))</f>
        <v>5359</v>
      </c>
    </row>
    <row r="2789" spans="1:6" x14ac:dyDescent="0.25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 s="146">
        <f>INDEX('CBECS_Table B5'!$C$6:$K$6,1,MATCH('County Climates'!E2789,'CBECS_Table B5'!$C$1:$K$1,0))</f>
        <v>5359</v>
      </c>
    </row>
    <row r="2790" spans="1:6" x14ac:dyDescent="0.25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 s="146">
        <f>INDEX('CBECS_Table B5'!$C$6:$K$6,1,MATCH('County Climates'!E2790,'CBECS_Table B5'!$C$1:$K$1,0))</f>
        <v>5359</v>
      </c>
    </row>
    <row r="2791" spans="1:6" x14ac:dyDescent="0.25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 s="146">
        <f>INDEX('CBECS_Table B5'!$C$6:$K$6,1,MATCH('County Climates'!E2791,'CBECS_Table B5'!$C$1:$K$1,0))</f>
        <v>5359</v>
      </c>
    </row>
    <row r="2792" spans="1:6" x14ac:dyDescent="0.25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 s="146">
        <f>INDEX('CBECS_Table B5'!$C$6:$K$6,1,MATCH('County Climates'!E2792,'CBECS_Table B5'!$C$1:$K$1,0))</f>
        <v>5359</v>
      </c>
    </row>
    <row r="2793" spans="1:6" x14ac:dyDescent="0.25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 s="146">
        <f>INDEX('CBECS_Table B5'!$C$6:$K$6,1,MATCH('County Climates'!E2793,'CBECS_Table B5'!$C$1:$K$1,0))</f>
        <v>5359</v>
      </c>
    </row>
    <row r="2794" spans="1:6" x14ac:dyDescent="0.25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 s="146">
        <f>INDEX('CBECS_Table B5'!$C$6:$K$6,1,MATCH('County Climates'!E2794,'CBECS_Table B5'!$C$1:$K$1,0))</f>
        <v>5359</v>
      </c>
    </row>
    <row r="2795" spans="1:6" x14ac:dyDescent="0.25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 s="146">
        <f>INDEX('CBECS_Table B5'!$C$6:$K$6,1,MATCH('County Climates'!E2795,'CBECS_Table B5'!$C$1:$K$1,0))</f>
        <v>5359</v>
      </c>
    </row>
    <row r="2796" spans="1:6" x14ac:dyDescent="0.25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 s="146">
        <f>INDEX('CBECS_Table B5'!$C$6:$K$6,1,MATCH('County Climates'!E2796,'CBECS_Table B5'!$C$1:$K$1,0))</f>
        <v>5359</v>
      </c>
    </row>
    <row r="2797" spans="1:6" x14ac:dyDescent="0.25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 s="146">
        <f>INDEX('CBECS_Table B5'!$C$6:$K$6,1,MATCH('County Climates'!E2797,'CBECS_Table B5'!$C$1:$K$1,0))</f>
        <v>5359</v>
      </c>
    </row>
    <row r="2798" spans="1:6" x14ac:dyDescent="0.25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 s="146">
        <f>INDEX('CBECS_Table B5'!$C$6:$K$6,1,MATCH('County Climates'!E2798,'CBECS_Table B5'!$C$1:$K$1,0))</f>
        <v>5359</v>
      </c>
    </row>
    <row r="2799" spans="1:6" x14ac:dyDescent="0.25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 s="146">
        <f>INDEX('CBECS_Table B5'!$C$6:$K$6,1,MATCH('County Climates'!E2799,'CBECS_Table B5'!$C$1:$K$1,0))</f>
        <v>5359</v>
      </c>
    </row>
    <row r="2800" spans="1:6" x14ac:dyDescent="0.25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 s="146">
        <f>INDEX('CBECS_Table B5'!$C$6:$K$6,1,MATCH('County Climates'!E2800,'CBECS_Table B5'!$C$1:$K$1,0))</f>
        <v>5359</v>
      </c>
    </row>
    <row r="2801" spans="1:6" x14ac:dyDescent="0.25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 s="146">
        <f>INDEX('CBECS_Table B5'!$C$6:$K$6,1,MATCH('County Climates'!E2801,'CBECS_Table B5'!$C$1:$K$1,0))</f>
        <v>5359</v>
      </c>
    </row>
    <row r="2802" spans="1:6" x14ac:dyDescent="0.25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 s="146">
        <f>INDEX('CBECS_Table B5'!$C$6:$K$6,1,MATCH('County Climates'!E2802,'CBECS_Table B5'!$C$1:$K$1,0))</f>
        <v>5359</v>
      </c>
    </row>
    <row r="2803" spans="1:6" x14ac:dyDescent="0.25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 s="146">
        <f>INDEX('CBECS_Table B5'!$C$6:$K$6,1,MATCH('County Climates'!E2803,'CBECS_Table B5'!$C$1:$K$1,0))</f>
        <v>5359</v>
      </c>
    </row>
    <row r="2804" spans="1:6" x14ac:dyDescent="0.25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 s="146">
        <f>INDEX('CBECS_Table B5'!$C$6:$K$6,1,MATCH('County Climates'!E2804,'CBECS_Table B5'!$C$1:$K$1,0))</f>
        <v>5359</v>
      </c>
    </row>
    <row r="2805" spans="1:6" x14ac:dyDescent="0.25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 s="146">
        <f>INDEX('CBECS_Table B5'!$C$6:$K$6,1,MATCH('County Climates'!E2805,'CBECS_Table B5'!$C$1:$K$1,0))</f>
        <v>5359</v>
      </c>
    </row>
    <row r="2806" spans="1:6" x14ac:dyDescent="0.25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 s="146">
        <f>INDEX('CBECS_Table B5'!$C$6:$K$6,1,MATCH('County Climates'!E2806,'CBECS_Table B5'!$C$1:$K$1,0))</f>
        <v>5359</v>
      </c>
    </row>
    <row r="2807" spans="1:6" x14ac:dyDescent="0.25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 s="146">
        <f>INDEX('CBECS_Table B5'!$C$6:$K$6,1,MATCH('County Climates'!E2807,'CBECS_Table B5'!$C$1:$K$1,0))</f>
        <v>5359</v>
      </c>
    </row>
    <row r="2808" spans="1:6" x14ac:dyDescent="0.25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 s="146">
        <f>INDEX('CBECS_Table B5'!$C$6:$K$6,1,MATCH('County Climates'!E2808,'CBECS_Table B5'!$C$1:$K$1,0))</f>
        <v>5359</v>
      </c>
    </row>
    <row r="2809" spans="1:6" x14ac:dyDescent="0.25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 s="146">
        <f>INDEX('CBECS_Table B5'!$C$6:$K$6,1,MATCH('County Climates'!E2809,'CBECS_Table B5'!$C$1:$K$1,0))</f>
        <v>5359</v>
      </c>
    </row>
    <row r="2810" spans="1:6" x14ac:dyDescent="0.25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 s="146">
        <f>INDEX('CBECS_Table B5'!$C$6:$K$6,1,MATCH('County Climates'!E2810,'CBECS_Table B5'!$C$1:$K$1,0))</f>
        <v>5359</v>
      </c>
    </row>
    <row r="2811" spans="1:6" x14ac:dyDescent="0.25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 s="146">
        <f>INDEX('CBECS_Table B5'!$C$6:$K$6,1,MATCH('County Climates'!E2811,'CBECS_Table B5'!$C$1:$K$1,0))</f>
        <v>5359</v>
      </c>
    </row>
    <row r="2812" spans="1:6" x14ac:dyDescent="0.25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 s="146">
        <f>INDEX('CBECS_Table B5'!$C$6:$K$6,1,MATCH('County Climates'!E2812,'CBECS_Table B5'!$C$1:$K$1,0))</f>
        <v>5359</v>
      </c>
    </row>
    <row r="2813" spans="1:6" x14ac:dyDescent="0.25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 s="146">
        <f>INDEX('CBECS_Table B5'!$C$6:$K$6,1,MATCH('County Climates'!E2813,'CBECS_Table B5'!$C$1:$K$1,0))</f>
        <v>5359</v>
      </c>
    </row>
    <row r="2814" spans="1:6" x14ac:dyDescent="0.25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 s="146">
        <f>INDEX('CBECS_Table B5'!$C$6:$K$6,1,MATCH('County Climates'!E2814,'CBECS_Table B5'!$C$1:$K$1,0))</f>
        <v>5359</v>
      </c>
    </row>
    <row r="2815" spans="1:6" x14ac:dyDescent="0.25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 s="146">
        <f>INDEX('CBECS_Table B5'!$C$6:$K$6,1,MATCH('County Climates'!E2815,'CBECS_Table B5'!$C$1:$K$1,0))</f>
        <v>5359</v>
      </c>
    </row>
    <row r="2816" spans="1:6" x14ac:dyDescent="0.25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 s="146">
        <f>INDEX('CBECS_Table B5'!$C$6:$K$6,1,MATCH('County Climates'!E2816,'CBECS_Table B5'!$C$1:$K$1,0))</f>
        <v>5359</v>
      </c>
    </row>
    <row r="2817" spans="1:6" x14ac:dyDescent="0.25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 s="146">
        <f>INDEX('CBECS_Table B5'!$C$6:$K$6,1,MATCH('County Climates'!E2817,'CBECS_Table B5'!$C$1:$K$1,0))</f>
        <v>11558</v>
      </c>
    </row>
    <row r="2818" spans="1:6" x14ac:dyDescent="0.25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 s="146">
        <f>INDEX('CBECS_Table B5'!$C$6:$K$6,1,MATCH('County Climates'!E2818,'CBECS_Table B5'!$C$1:$K$1,0))</f>
        <v>11558</v>
      </c>
    </row>
    <row r="2819" spans="1:6" x14ac:dyDescent="0.25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 s="146">
        <f>INDEX('CBECS_Table B5'!$C$6:$K$6,1,MATCH('County Climates'!E2819,'CBECS_Table B5'!$C$1:$K$1,0))</f>
        <v>11558</v>
      </c>
    </row>
    <row r="2820" spans="1:6" x14ac:dyDescent="0.25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 s="146">
        <f>INDEX('CBECS_Table B5'!$C$6:$K$6,1,MATCH('County Climates'!E2820,'CBECS_Table B5'!$C$1:$K$1,0))</f>
        <v>11558</v>
      </c>
    </row>
    <row r="2821" spans="1:6" x14ac:dyDescent="0.25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 s="146">
        <f>INDEX('CBECS_Table B5'!$C$6:$K$6,1,MATCH('County Climates'!E2821,'CBECS_Table B5'!$C$1:$K$1,0))</f>
        <v>11558</v>
      </c>
    </row>
    <row r="2822" spans="1:6" x14ac:dyDescent="0.25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 s="146">
        <f>INDEX('CBECS_Table B5'!$C$6:$K$6,1,MATCH('County Climates'!E2822,'CBECS_Table B5'!$C$1:$K$1,0))</f>
        <v>11558</v>
      </c>
    </row>
    <row r="2823" spans="1:6" x14ac:dyDescent="0.25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 s="146">
        <f>INDEX('CBECS_Table B5'!$C$6:$K$6,1,MATCH('County Climates'!E2823,'CBECS_Table B5'!$C$1:$K$1,0))</f>
        <v>11558</v>
      </c>
    </row>
    <row r="2824" spans="1:6" x14ac:dyDescent="0.25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 s="146">
        <f>INDEX('CBECS_Table B5'!$C$6:$K$6,1,MATCH('County Climates'!E2824,'CBECS_Table B5'!$C$1:$K$1,0))</f>
        <v>11558</v>
      </c>
    </row>
    <row r="2825" spans="1:6" x14ac:dyDescent="0.25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 s="146">
        <f>INDEX('CBECS_Table B5'!$C$6:$K$6,1,MATCH('County Climates'!E2825,'CBECS_Table B5'!$C$1:$K$1,0))</f>
        <v>11558</v>
      </c>
    </row>
    <row r="2826" spans="1:6" x14ac:dyDescent="0.25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 s="146">
        <f>INDEX('CBECS_Table B5'!$C$6:$K$6,1,MATCH('County Climates'!E2826,'CBECS_Table B5'!$C$1:$K$1,0))</f>
        <v>11558</v>
      </c>
    </row>
    <row r="2827" spans="1:6" x14ac:dyDescent="0.25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 s="146">
        <f>INDEX('CBECS_Table B5'!$C$6:$K$6,1,MATCH('County Climates'!E2827,'CBECS_Table B5'!$C$1:$K$1,0))</f>
        <v>11558</v>
      </c>
    </row>
    <row r="2828" spans="1:6" x14ac:dyDescent="0.25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 s="146">
        <f>INDEX('CBECS_Table B5'!$C$6:$K$6,1,MATCH('County Climates'!E2828,'CBECS_Table B5'!$C$1:$K$1,0))</f>
        <v>11558</v>
      </c>
    </row>
    <row r="2829" spans="1:6" x14ac:dyDescent="0.25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 s="146">
        <f>INDEX('CBECS_Table B5'!$C$6:$K$6,1,MATCH('County Climates'!E2829,'CBECS_Table B5'!$C$1:$K$1,0))</f>
        <v>11558</v>
      </c>
    </row>
    <row r="2830" spans="1:6" x14ac:dyDescent="0.25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 s="146">
        <f>INDEX('CBECS_Table B5'!$C$6:$K$6,1,MATCH('County Climates'!E2830,'CBECS_Table B5'!$C$1:$K$1,0))</f>
        <v>11558</v>
      </c>
    </row>
    <row r="2831" spans="1:6" x14ac:dyDescent="0.25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 s="146">
        <f>INDEX('CBECS_Table B5'!$C$6:$K$6,1,MATCH('County Climates'!E2831,'CBECS_Table B5'!$C$1:$K$1,0))</f>
        <v>11558</v>
      </c>
    </row>
    <row r="2832" spans="1:6" x14ac:dyDescent="0.25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 s="146">
        <f>INDEX('CBECS_Table B5'!$C$6:$K$6,1,MATCH('County Climates'!E2832,'CBECS_Table B5'!$C$1:$K$1,0))</f>
        <v>11558</v>
      </c>
    </row>
    <row r="2833" spans="1:6" x14ac:dyDescent="0.25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 s="146">
        <f>INDEX('CBECS_Table B5'!$C$6:$K$6,1,MATCH('County Climates'!E2833,'CBECS_Table B5'!$C$1:$K$1,0))</f>
        <v>11558</v>
      </c>
    </row>
    <row r="2834" spans="1:6" x14ac:dyDescent="0.25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 s="146">
        <f>INDEX('CBECS_Table B5'!$C$6:$K$6,1,MATCH('County Climates'!E2834,'CBECS_Table B5'!$C$1:$K$1,0))</f>
        <v>11558</v>
      </c>
    </row>
    <row r="2835" spans="1:6" x14ac:dyDescent="0.25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 s="146">
        <f>INDEX('CBECS_Table B5'!$C$6:$K$6,1,MATCH('County Climates'!E2835,'CBECS_Table B5'!$C$1:$K$1,0))</f>
        <v>11558</v>
      </c>
    </row>
    <row r="2836" spans="1:6" x14ac:dyDescent="0.25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 s="146">
        <f>INDEX('CBECS_Table B5'!$C$6:$K$6,1,MATCH('County Climates'!E2836,'CBECS_Table B5'!$C$1:$K$1,0))</f>
        <v>11558</v>
      </c>
    </row>
    <row r="2837" spans="1:6" x14ac:dyDescent="0.25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 s="146">
        <f>INDEX('CBECS_Table B5'!$C$6:$K$6,1,MATCH('County Climates'!E2837,'CBECS_Table B5'!$C$1:$K$1,0))</f>
        <v>11558</v>
      </c>
    </row>
    <row r="2838" spans="1:6" x14ac:dyDescent="0.25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 s="146">
        <f>INDEX('CBECS_Table B5'!$C$6:$K$6,1,MATCH('County Climates'!E2838,'CBECS_Table B5'!$C$1:$K$1,0))</f>
        <v>11558</v>
      </c>
    </row>
    <row r="2839" spans="1:6" x14ac:dyDescent="0.25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 s="146">
        <f>INDEX('CBECS_Table B5'!$C$6:$K$6,1,MATCH('County Climates'!E2839,'CBECS_Table B5'!$C$1:$K$1,0))</f>
        <v>11558</v>
      </c>
    </row>
    <row r="2840" spans="1:6" x14ac:dyDescent="0.25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 s="146">
        <f>INDEX('CBECS_Table B5'!$C$6:$K$6,1,MATCH('County Climates'!E2840,'CBECS_Table B5'!$C$1:$K$1,0))</f>
        <v>11558</v>
      </c>
    </row>
    <row r="2841" spans="1:6" x14ac:dyDescent="0.25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 s="146">
        <f>INDEX('CBECS_Table B5'!$C$6:$K$6,1,MATCH('County Climates'!E2841,'CBECS_Table B5'!$C$1:$K$1,0))</f>
        <v>11558</v>
      </c>
    </row>
    <row r="2842" spans="1:6" x14ac:dyDescent="0.25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 s="146">
        <f>INDEX('CBECS_Table B5'!$C$6:$K$6,1,MATCH('County Climates'!E2842,'CBECS_Table B5'!$C$1:$K$1,0))</f>
        <v>11558</v>
      </c>
    </row>
    <row r="2843" spans="1:6" x14ac:dyDescent="0.25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 s="146">
        <f>INDEX('CBECS_Table B5'!$C$6:$K$6,1,MATCH('County Climates'!E2843,'CBECS_Table B5'!$C$1:$K$1,0))</f>
        <v>11558</v>
      </c>
    </row>
    <row r="2844" spans="1:6" x14ac:dyDescent="0.25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 s="146">
        <f>INDEX('CBECS_Table B5'!$C$6:$K$6,1,MATCH('County Climates'!E2844,'CBECS_Table B5'!$C$1:$K$1,0))</f>
        <v>11558</v>
      </c>
    </row>
    <row r="2845" spans="1:6" x14ac:dyDescent="0.25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 s="146">
        <f>INDEX('CBECS_Table B5'!$C$6:$K$6,1,MATCH('County Climates'!E2845,'CBECS_Table B5'!$C$1:$K$1,0))</f>
        <v>11558</v>
      </c>
    </row>
    <row r="2846" spans="1:6" x14ac:dyDescent="0.25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 s="146">
        <f>INDEX('CBECS_Table B5'!$C$6:$K$6,1,MATCH('County Climates'!E2846,'CBECS_Table B5'!$C$1:$K$1,0))</f>
        <v>11558</v>
      </c>
    </row>
    <row r="2847" spans="1:6" x14ac:dyDescent="0.25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 s="146">
        <f>INDEX('CBECS_Table B5'!$C$6:$K$6,1,MATCH('County Climates'!E2847,'CBECS_Table B5'!$C$1:$K$1,0))</f>
        <v>11558</v>
      </c>
    </row>
    <row r="2848" spans="1:6" x14ac:dyDescent="0.25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 s="146">
        <f>INDEX('CBECS_Table B5'!$C$6:$K$6,1,MATCH('County Climates'!E2848,'CBECS_Table B5'!$C$1:$K$1,0))</f>
        <v>11558</v>
      </c>
    </row>
    <row r="2849" spans="1:6" x14ac:dyDescent="0.25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 s="146">
        <f>INDEX('CBECS_Table B5'!$C$6:$K$6,1,MATCH('County Climates'!E2849,'CBECS_Table B5'!$C$1:$K$1,0))</f>
        <v>11558</v>
      </c>
    </row>
    <row r="2850" spans="1:6" x14ac:dyDescent="0.25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 s="146">
        <f>INDEX('CBECS_Table B5'!$C$6:$K$6,1,MATCH('County Climates'!E2850,'CBECS_Table B5'!$C$1:$K$1,0))</f>
        <v>11558</v>
      </c>
    </row>
    <row r="2851" spans="1:6" x14ac:dyDescent="0.25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 s="146">
        <f>INDEX('CBECS_Table B5'!$C$6:$K$6,1,MATCH('County Climates'!E2851,'CBECS_Table B5'!$C$1:$K$1,0))</f>
        <v>11558</v>
      </c>
    </row>
    <row r="2852" spans="1:6" x14ac:dyDescent="0.25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 s="146">
        <f>INDEX('CBECS_Table B5'!$C$6:$K$6,1,MATCH('County Climates'!E2852,'CBECS_Table B5'!$C$1:$K$1,0))</f>
        <v>11558</v>
      </c>
    </row>
    <row r="2853" spans="1:6" x14ac:dyDescent="0.25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 s="146">
        <f>INDEX('CBECS_Table B5'!$C$6:$K$6,1,MATCH('County Climates'!E2853,'CBECS_Table B5'!$C$1:$K$1,0))</f>
        <v>11558</v>
      </c>
    </row>
    <row r="2854" spans="1:6" x14ac:dyDescent="0.25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 s="146">
        <f>INDEX('CBECS_Table B5'!$C$6:$K$6,1,MATCH('County Climates'!E2854,'CBECS_Table B5'!$C$1:$K$1,0))</f>
        <v>11558</v>
      </c>
    </row>
    <row r="2855" spans="1:6" x14ac:dyDescent="0.25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 s="146">
        <f>INDEX('CBECS_Table B5'!$C$6:$K$6,1,MATCH('County Climates'!E2855,'CBECS_Table B5'!$C$1:$K$1,0))</f>
        <v>11558</v>
      </c>
    </row>
    <row r="2856" spans="1:6" x14ac:dyDescent="0.25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 s="146">
        <f>INDEX('CBECS_Table B5'!$C$6:$K$6,1,MATCH('County Climates'!E2856,'CBECS_Table B5'!$C$1:$K$1,0))</f>
        <v>11558</v>
      </c>
    </row>
    <row r="2857" spans="1:6" x14ac:dyDescent="0.25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 s="146">
        <f>INDEX('CBECS_Table B5'!$C$6:$K$6,1,MATCH('County Climates'!E2857,'CBECS_Table B5'!$C$1:$K$1,0))</f>
        <v>11558</v>
      </c>
    </row>
    <row r="2858" spans="1:6" x14ac:dyDescent="0.25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 s="146">
        <f>INDEX('CBECS_Table B5'!$C$6:$K$6,1,MATCH('County Climates'!E2858,'CBECS_Table B5'!$C$1:$K$1,0))</f>
        <v>11558</v>
      </c>
    </row>
    <row r="2859" spans="1:6" x14ac:dyDescent="0.25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 s="146">
        <f>INDEX('CBECS_Table B5'!$C$6:$K$6,1,MATCH('County Climates'!E2859,'CBECS_Table B5'!$C$1:$K$1,0))</f>
        <v>11558</v>
      </c>
    </row>
    <row r="2860" spans="1:6" x14ac:dyDescent="0.25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 s="146">
        <f>INDEX('CBECS_Table B5'!$C$6:$K$6,1,MATCH('County Climates'!E2860,'CBECS_Table B5'!$C$1:$K$1,0))</f>
        <v>11558</v>
      </c>
    </row>
    <row r="2861" spans="1:6" x14ac:dyDescent="0.25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 s="146">
        <f>INDEX('CBECS_Table B5'!$C$6:$K$6,1,MATCH('County Climates'!E2861,'CBECS_Table B5'!$C$1:$K$1,0))</f>
        <v>11558</v>
      </c>
    </row>
    <row r="2862" spans="1:6" x14ac:dyDescent="0.25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 s="146">
        <f>INDEX('CBECS_Table B5'!$C$6:$K$6,1,MATCH('County Climates'!E2862,'CBECS_Table B5'!$C$1:$K$1,0))</f>
        <v>11558</v>
      </c>
    </row>
    <row r="2863" spans="1:6" x14ac:dyDescent="0.25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 s="146">
        <f>INDEX('CBECS_Table B5'!$C$6:$K$6,1,MATCH('County Climates'!E2863,'CBECS_Table B5'!$C$1:$K$1,0))</f>
        <v>11558</v>
      </c>
    </row>
    <row r="2864" spans="1:6" x14ac:dyDescent="0.25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 s="146">
        <f>INDEX('CBECS_Table B5'!$C$6:$K$6,1,MATCH('County Climates'!E2864,'CBECS_Table B5'!$C$1:$K$1,0))</f>
        <v>11558</v>
      </c>
    </row>
    <row r="2865" spans="1:6" x14ac:dyDescent="0.25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 s="146">
        <f>INDEX('CBECS_Table B5'!$C$6:$K$6,1,MATCH('County Climates'!E2865,'CBECS_Table B5'!$C$1:$K$1,0))</f>
        <v>11558</v>
      </c>
    </row>
    <row r="2866" spans="1:6" x14ac:dyDescent="0.25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 s="146">
        <f>INDEX('CBECS_Table B5'!$C$6:$K$6,1,MATCH('County Climates'!E2866,'CBECS_Table B5'!$C$1:$K$1,0))</f>
        <v>11558</v>
      </c>
    </row>
    <row r="2867" spans="1:6" x14ac:dyDescent="0.25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 s="146">
        <f>INDEX('CBECS_Table B5'!$C$6:$K$6,1,MATCH('County Climates'!E2867,'CBECS_Table B5'!$C$1:$K$1,0))</f>
        <v>11558</v>
      </c>
    </row>
    <row r="2868" spans="1:6" x14ac:dyDescent="0.25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 s="146">
        <f>INDEX('CBECS_Table B5'!$C$6:$K$6,1,MATCH('County Climates'!E2868,'CBECS_Table B5'!$C$1:$K$1,0))</f>
        <v>11558</v>
      </c>
    </row>
    <row r="2869" spans="1:6" x14ac:dyDescent="0.25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 s="146">
        <f>INDEX('CBECS_Table B5'!$C$6:$K$6,1,MATCH('County Climates'!E2869,'CBECS_Table B5'!$C$1:$K$1,0))</f>
        <v>11558</v>
      </c>
    </row>
    <row r="2870" spans="1:6" x14ac:dyDescent="0.25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 s="146">
        <f>INDEX('CBECS_Table B5'!$C$6:$K$6,1,MATCH('County Climates'!E2870,'CBECS_Table B5'!$C$1:$K$1,0))</f>
        <v>11558</v>
      </c>
    </row>
    <row r="2871" spans="1:6" x14ac:dyDescent="0.25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 s="146">
        <f>INDEX('CBECS_Table B5'!$C$6:$K$6,1,MATCH('County Climates'!E2871,'CBECS_Table B5'!$C$1:$K$1,0))</f>
        <v>11558</v>
      </c>
    </row>
    <row r="2872" spans="1:6" x14ac:dyDescent="0.25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 s="146">
        <f>INDEX('CBECS_Table B5'!$C$6:$K$6,1,MATCH('County Climates'!E2872,'CBECS_Table B5'!$C$1:$K$1,0))</f>
        <v>11558</v>
      </c>
    </row>
    <row r="2873" spans="1:6" x14ac:dyDescent="0.25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 s="146">
        <f>INDEX('CBECS_Table B5'!$C$6:$K$6,1,MATCH('County Climates'!E2873,'CBECS_Table B5'!$C$1:$K$1,0))</f>
        <v>11558</v>
      </c>
    </row>
    <row r="2874" spans="1:6" x14ac:dyDescent="0.25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 s="146">
        <f>INDEX('CBECS_Table B5'!$C$6:$K$6,1,MATCH('County Climates'!E2874,'CBECS_Table B5'!$C$1:$K$1,0))</f>
        <v>11558</v>
      </c>
    </row>
    <row r="2875" spans="1:6" x14ac:dyDescent="0.25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 s="146">
        <f>INDEX('CBECS_Table B5'!$C$6:$K$6,1,MATCH('County Climates'!E2875,'CBECS_Table B5'!$C$1:$K$1,0))</f>
        <v>11558</v>
      </c>
    </row>
    <row r="2876" spans="1:6" x14ac:dyDescent="0.25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 s="146">
        <f>INDEX('CBECS_Table B5'!$C$6:$K$6,1,MATCH('County Climates'!E2876,'CBECS_Table B5'!$C$1:$K$1,0))</f>
        <v>11558</v>
      </c>
    </row>
    <row r="2877" spans="1:6" x14ac:dyDescent="0.25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 s="146">
        <f>INDEX('CBECS_Table B5'!$C$6:$K$6,1,MATCH('County Climates'!E2877,'CBECS_Table B5'!$C$1:$K$1,0))</f>
        <v>11558</v>
      </c>
    </row>
    <row r="2878" spans="1:6" x14ac:dyDescent="0.25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 s="146">
        <f>INDEX('CBECS_Table B5'!$C$6:$K$6,1,MATCH('County Climates'!E2878,'CBECS_Table B5'!$C$1:$K$1,0))</f>
        <v>11558</v>
      </c>
    </row>
    <row r="2879" spans="1:6" x14ac:dyDescent="0.25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 s="146">
        <f>INDEX('CBECS_Table B5'!$C$6:$K$6,1,MATCH('County Climates'!E2879,'CBECS_Table B5'!$C$1:$K$1,0))</f>
        <v>11558</v>
      </c>
    </row>
    <row r="2880" spans="1:6" x14ac:dyDescent="0.25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 s="146">
        <f>INDEX('CBECS_Table B5'!$C$6:$K$6,1,MATCH('County Climates'!E2880,'CBECS_Table B5'!$C$1:$K$1,0))</f>
        <v>11558</v>
      </c>
    </row>
    <row r="2881" spans="1:6" x14ac:dyDescent="0.25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 s="146">
        <f>INDEX('CBECS_Table B5'!$C$6:$K$6,1,MATCH('County Climates'!E2881,'CBECS_Table B5'!$C$1:$K$1,0))</f>
        <v>11558</v>
      </c>
    </row>
    <row r="2882" spans="1:6" x14ac:dyDescent="0.25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 s="146">
        <f>INDEX('CBECS_Table B5'!$C$6:$K$6,1,MATCH('County Climates'!E2882,'CBECS_Table B5'!$C$1:$K$1,0))</f>
        <v>11558</v>
      </c>
    </row>
    <row r="2883" spans="1:6" x14ac:dyDescent="0.25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 s="146">
        <f>INDEX('CBECS_Table B5'!$C$6:$K$6,1,MATCH('County Climates'!E2883,'CBECS_Table B5'!$C$1:$K$1,0))</f>
        <v>11558</v>
      </c>
    </row>
    <row r="2884" spans="1:6" x14ac:dyDescent="0.25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 s="146">
        <f>INDEX('CBECS_Table B5'!$C$6:$K$6,1,MATCH('County Climates'!E2884,'CBECS_Table B5'!$C$1:$K$1,0))</f>
        <v>11558</v>
      </c>
    </row>
    <row r="2885" spans="1:6" x14ac:dyDescent="0.25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 s="146">
        <f>INDEX('CBECS_Table B5'!$C$6:$K$6,1,MATCH('County Climates'!E2885,'CBECS_Table B5'!$C$1:$K$1,0))</f>
        <v>11558</v>
      </c>
    </row>
    <row r="2886" spans="1:6" x14ac:dyDescent="0.25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 s="146">
        <f>INDEX('CBECS_Table B5'!$C$6:$K$6,1,MATCH('County Climates'!E2886,'CBECS_Table B5'!$C$1:$K$1,0))</f>
        <v>11558</v>
      </c>
    </row>
    <row r="2887" spans="1:6" x14ac:dyDescent="0.25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 s="146">
        <f>INDEX('CBECS_Table B5'!$C$6:$K$6,1,MATCH('County Climates'!E2887,'CBECS_Table B5'!$C$1:$K$1,0))</f>
        <v>11558</v>
      </c>
    </row>
    <row r="2888" spans="1:6" x14ac:dyDescent="0.25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 s="146">
        <f>INDEX('CBECS_Table B5'!$C$6:$K$6,1,MATCH('County Climates'!E2888,'CBECS_Table B5'!$C$1:$K$1,0))</f>
        <v>11558</v>
      </c>
    </row>
    <row r="2889" spans="1:6" x14ac:dyDescent="0.25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 s="146">
        <f>INDEX('CBECS_Table B5'!$C$6:$K$6,1,MATCH('County Climates'!E2889,'CBECS_Table B5'!$C$1:$K$1,0))</f>
        <v>11558</v>
      </c>
    </row>
    <row r="2890" spans="1:6" x14ac:dyDescent="0.25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 s="146">
        <f>INDEX('CBECS_Table B5'!$C$6:$K$6,1,MATCH('County Climates'!E2890,'CBECS_Table B5'!$C$1:$K$1,0))</f>
        <v>11558</v>
      </c>
    </row>
    <row r="2891" spans="1:6" x14ac:dyDescent="0.25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 s="146">
        <f>INDEX('CBECS_Table B5'!$C$6:$K$6,1,MATCH('County Climates'!E2891,'CBECS_Table B5'!$C$1:$K$1,0))</f>
        <v>11558</v>
      </c>
    </row>
    <row r="2892" spans="1:6" x14ac:dyDescent="0.25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 s="146">
        <f>INDEX('CBECS_Table B5'!$C$6:$K$6,1,MATCH('County Climates'!E2892,'CBECS_Table B5'!$C$1:$K$1,0))</f>
        <v>11558</v>
      </c>
    </row>
    <row r="2893" spans="1:6" x14ac:dyDescent="0.25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 s="146">
        <f>INDEX('CBECS_Table B5'!$C$6:$K$6,1,MATCH('County Climates'!E2893,'CBECS_Table B5'!$C$1:$K$1,0))</f>
        <v>11558</v>
      </c>
    </row>
    <row r="2894" spans="1:6" x14ac:dyDescent="0.25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 s="146">
        <f>INDEX('CBECS_Table B5'!$C$6:$K$6,1,MATCH('County Climates'!E2894,'CBECS_Table B5'!$C$1:$K$1,0))</f>
        <v>11558</v>
      </c>
    </row>
    <row r="2895" spans="1:6" x14ac:dyDescent="0.25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 s="146">
        <f>INDEX('CBECS_Table B5'!$C$6:$K$6,1,MATCH('County Climates'!E2895,'CBECS_Table B5'!$C$1:$K$1,0))</f>
        <v>11558</v>
      </c>
    </row>
    <row r="2896" spans="1:6" x14ac:dyDescent="0.25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 s="146">
        <f>INDEX('CBECS_Table B5'!$C$6:$K$6,1,MATCH('County Climates'!E2896,'CBECS_Table B5'!$C$1:$K$1,0))</f>
        <v>11558</v>
      </c>
    </row>
    <row r="2897" spans="1:6" x14ac:dyDescent="0.25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 s="146">
        <f>INDEX('CBECS_Table B5'!$C$6:$K$6,1,MATCH('County Climates'!E2897,'CBECS_Table B5'!$C$1:$K$1,0))</f>
        <v>11558</v>
      </c>
    </row>
    <row r="2898" spans="1:6" x14ac:dyDescent="0.25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 s="146">
        <f>INDEX('CBECS_Table B5'!$C$6:$K$6,1,MATCH('County Climates'!E2898,'CBECS_Table B5'!$C$1:$K$1,0))</f>
        <v>11558</v>
      </c>
    </row>
    <row r="2899" spans="1:6" x14ac:dyDescent="0.25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 s="146">
        <f>INDEX('CBECS_Table B5'!$C$6:$K$6,1,MATCH('County Climates'!E2899,'CBECS_Table B5'!$C$1:$K$1,0))</f>
        <v>11558</v>
      </c>
    </row>
    <row r="2900" spans="1:6" x14ac:dyDescent="0.25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 s="146">
        <f>INDEX('CBECS_Table B5'!$C$6:$K$6,1,MATCH('County Climates'!E2900,'CBECS_Table B5'!$C$1:$K$1,0))</f>
        <v>11558</v>
      </c>
    </row>
    <row r="2901" spans="1:6" x14ac:dyDescent="0.25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 s="146">
        <f>INDEX('CBECS_Table B5'!$C$6:$K$6,1,MATCH('County Climates'!E2901,'CBECS_Table B5'!$C$1:$K$1,0))</f>
        <v>11558</v>
      </c>
    </row>
    <row r="2902" spans="1:6" x14ac:dyDescent="0.25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 s="146">
        <f>INDEX('CBECS_Table B5'!$C$6:$K$6,1,MATCH('County Climates'!E2902,'CBECS_Table B5'!$C$1:$K$1,0))</f>
        <v>11558</v>
      </c>
    </row>
    <row r="2903" spans="1:6" x14ac:dyDescent="0.25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 s="146">
        <f>INDEX('CBECS_Table B5'!$C$6:$K$6,1,MATCH('County Climates'!E2903,'CBECS_Table B5'!$C$1:$K$1,0))</f>
        <v>11558</v>
      </c>
    </row>
    <row r="2904" spans="1:6" x14ac:dyDescent="0.25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 s="146">
        <f>INDEX('CBECS_Table B5'!$C$6:$K$6,1,MATCH('County Climates'!E2904,'CBECS_Table B5'!$C$1:$K$1,0))</f>
        <v>11558</v>
      </c>
    </row>
    <row r="2905" spans="1:6" x14ac:dyDescent="0.25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 s="146">
        <f>INDEX('CBECS_Table B5'!$C$6:$K$6,1,MATCH('County Climates'!E2905,'CBECS_Table B5'!$C$1:$K$1,0))</f>
        <v>11558</v>
      </c>
    </row>
    <row r="2906" spans="1:6" x14ac:dyDescent="0.25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 s="146">
        <f>INDEX('CBECS_Table B5'!$C$6:$K$6,1,MATCH('County Climates'!E2906,'CBECS_Table B5'!$C$1:$K$1,0))</f>
        <v>11558</v>
      </c>
    </row>
    <row r="2907" spans="1:6" x14ac:dyDescent="0.25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 s="146">
        <f>INDEX('CBECS_Table B5'!$C$6:$K$6,1,MATCH('County Climates'!E2907,'CBECS_Table B5'!$C$1:$K$1,0))</f>
        <v>11558</v>
      </c>
    </row>
    <row r="2908" spans="1:6" x14ac:dyDescent="0.25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 s="146">
        <f>INDEX('CBECS_Table B5'!$C$6:$K$6,1,MATCH('County Climates'!E2908,'CBECS_Table B5'!$C$1:$K$1,0))</f>
        <v>11558</v>
      </c>
    </row>
    <row r="2909" spans="1:6" x14ac:dyDescent="0.25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 s="146">
        <f>INDEX('CBECS_Table B5'!$C$6:$K$6,1,MATCH('County Climates'!E2909,'CBECS_Table B5'!$C$1:$K$1,0))</f>
        <v>11558</v>
      </c>
    </row>
    <row r="2910" spans="1:6" x14ac:dyDescent="0.25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 s="146">
        <f>INDEX('CBECS_Table B5'!$C$6:$K$6,1,MATCH('County Climates'!E2910,'CBECS_Table B5'!$C$1:$K$1,0))</f>
        <v>11558</v>
      </c>
    </row>
    <row r="2911" spans="1:6" x14ac:dyDescent="0.25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 s="146">
        <f>INDEX('CBECS_Table B5'!$C$6:$K$6,1,MATCH('County Climates'!E2911,'CBECS_Table B5'!$C$1:$K$1,0))</f>
        <v>11558</v>
      </c>
    </row>
    <row r="2912" spans="1:6" x14ac:dyDescent="0.25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 s="146">
        <f>INDEX('CBECS_Table B5'!$C$6:$K$6,1,MATCH('County Climates'!E2912,'CBECS_Table B5'!$C$1:$K$1,0))</f>
        <v>11558</v>
      </c>
    </row>
    <row r="2913" spans="1:6" x14ac:dyDescent="0.25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 s="146">
        <f>INDEX('CBECS_Table B5'!$C$6:$K$6,1,MATCH('County Climates'!E2913,'CBECS_Table B5'!$C$1:$K$1,0))</f>
        <v>11558</v>
      </c>
    </row>
    <row r="2914" spans="1:6" x14ac:dyDescent="0.25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 s="146">
        <f>INDEX('CBECS_Table B5'!$C$6:$K$6,1,MATCH('County Climates'!E2914,'CBECS_Table B5'!$C$1:$K$1,0))</f>
        <v>11558</v>
      </c>
    </row>
    <row r="2915" spans="1:6" x14ac:dyDescent="0.25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 s="146">
        <f>INDEX('CBECS_Table B5'!$C$6:$K$6,1,MATCH('County Climates'!E2915,'CBECS_Table B5'!$C$1:$K$1,0))</f>
        <v>11558</v>
      </c>
    </row>
    <row r="2916" spans="1:6" x14ac:dyDescent="0.25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 s="146">
        <f>INDEX('CBECS_Table B5'!$C$6:$K$6,1,MATCH('County Climates'!E2916,'CBECS_Table B5'!$C$1:$K$1,0))</f>
        <v>11558</v>
      </c>
    </row>
    <row r="2917" spans="1:6" x14ac:dyDescent="0.25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 s="146">
        <f>INDEX('CBECS_Table B5'!$C$6:$K$6,1,MATCH('County Climates'!E2917,'CBECS_Table B5'!$C$1:$K$1,0))</f>
        <v>11558</v>
      </c>
    </row>
    <row r="2918" spans="1:6" x14ac:dyDescent="0.25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 s="146">
        <f>INDEX('CBECS_Table B5'!$C$6:$K$6,1,MATCH('County Climates'!E2918,'CBECS_Table B5'!$C$1:$K$1,0))</f>
        <v>11558</v>
      </c>
    </row>
    <row r="2919" spans="1:6" x14ac:dyDescent="0.25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 s="146">
        <f>INDEX('CBECS_Table B5'!$C$6:$K$6,1,MATCH('County Climates'!E2919,'CBECS_Table B5'!$C$1:$K$1,0))</f>
        <v>11558</v>
      </c>
    </row>
    <row r="2920" spans="1:6" x14ac:dyDescent="0.25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 s="146">
        <f>INDEX('CBECS_Table B5'!$C$6:$K$6,1,MATCH('County Climates'!E2920,'CBECS_Table B5'!$C$1:$K$1,0))</f>
        <v>11558</v>
      </c>
    </row>
    <row r="2921" spans="1:6" x14ac:dyDescent="0.25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 s="146">
        <f>INDEX('CBECS_Table B5'!$C$6:$K$6,1,MATCH('County Climates'!E2921,'CBECS_Table B5'!$C$1:$K$1,0))</f>
        <v>11558</v>
      </c>
    </row>
    <row r="2922" spans="1:6" x14ac:dyDescent="0.25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 s="146">
        <f>INDEX('CBECS_Table B5'!$C$6:$K$6,1,MATCH('County Climates'!E2922,'CBECS_Table B5'!$C$1:$K$1,0))</f>
        <v>11558</v>
      </c>
    </row>
    <row r="2923" spans="1:6" x14ac:dyDescent="0.25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 s="146">
        <f>INDEX('CBECS_Table B5'!$C$6:$K$6,1,MATCH('County Climates'!E2923,'CBECS_Table B5'!$C$1:$K$1,0))</f>
        <v>11558</v>
      </c>
    </row>
    <row r="2924" spans="1:6" x14ac:dyDescent="0.25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 s="146">
        <f>INDEX('CBECS_Table B5'!$C$6:$K$6,1,MATCH('County Climates'!E2924,'CBECS_Table B5'!$C$1:$K$1,0))</f>
        <v>11558</v>
      </c>
    </row>
    <row r="2925" spans="1:6" x14ac:dyDescent="0.25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 s="146">
        <f>INDEX('CBECS_Table B5'!$C$6:$K$6,1,MATCH('County Climates'!E2925,'CBECS_Table B5'!$C$1:$K$1,0))</f>
        <v>11558</v>
      </c>
    </row>
    <row r="2926" spans="1:6" x14ac:dyDescent="0.25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 s="146">
        <f>INDEX('CBECS_Table B5'!$C$6:$K$6,1,MATCH('County Climates'!E2926,'CBECS_Table B5'!$C$1:$K$1,0))</f>
        <v>11558</v>
      </c>
    </row>
    <row r="2927" spans="1:6" x14ac:dyDescent="0.25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 s="146">
        <f>INDEX('CBECS_Table B5'!$C$6:$K$6,1,MATCH('County Climates'!E2927,'CBECS_Table B5'!$C$1:$K$1,0))</f>
        <v>11558</v>
      </c>
    </row>
    <row r="2928" spans="1:6" x14ac:dyDescent="0.25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 s="146">
        <f>INDEX('CBECS_Table B5'!$C$6:$K$6,1,MATCH('County Climates'!E2928,'CBECS_Table B5'!$C$1:$K$1,0))</f>
        <v>11558</v>
      </c>
    </row>
    <row r="2929" spans="1:6" x14ac:dyDescent="0.25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 s="146">
        <f>INDEX('CBECS_Table B5'!$C$6:$K$6,1,MATCH('County Climates'!E2929,'CBECS_Table B5'!$C$1:$K$1,0))</f>
        <v>11558</v>
      </c>
    </row>
    <row r="2930" spans="1:6" x14ac:dyDescent="0.25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 s="146">
        <f>INDEX('CBECS_Table B5'!$C$6:$K$6,1,MATCH('County Climates'!E2930,'CBECS_Table B5'!$C$1:$K$1,0))</f>
        <v>11558</v>
      </c>
    </row>
    <row r="2931" spans="1:6" x14ac:dyDescent="0.25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 s="146">
        <f>INDEX('CBECS_Table B5'!$C$6:$K$6,1,MATCH('County Climates'!E2931,'CBECS_Table B5'!$C$1:$K$1,0))</f>
        <v>11558</v>
      </c>
    </row>
    <row r="2932" spans="1:6" x14ac:dyDescent="0.25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 s="146">
        <f>INDEX('CBECS_Table B5'!$C$6:$K$6,1,MATCH('County Climates'!E2932,'CBECS_Table B5'!$C$1:$K$1,0))</f>
        <v>11558</v>
      </c>
    </row>
    <row r="2933" spans="1:6" x14ac:dyDescent="0.25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 s="146">
        <f>INDEX('CBECS_Table B5'!$C$6:$K$6,1,MATCH('County Climates'!E2933,'CBECS_Table B5'!$C$1:$K$1,0))</f>
        <v>11558</v>
      </c>
    </row>
    <row r="2934" spans="1:6" x14ac:dyDescent="0.25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 s="146">
        <f>INDEX('CBECS_Table B5'!$C$6:$K$6,1,MATCH('County Climates'!E2934,'CBECS_Table B5'!$C$1:$K$1,0))</f>
        <v>11558</v>
      </c>
    </row>
    <row r="2935" spans="1:6" x14ac:dyDescent="0.25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 s="146">
        <f>INDEX('CBECS_Table B5'!$C$6:$K$6,1,MATCH('County Climates'!E2935,'CBECS_Table B5'!$C$1:$K$1,0))</f>
        <v>11558</v>
      </c>
    </row>
    <row r="2936" spans="1:6" x14ac:dyDescent="0.25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 s="146">
        <f>INDEX('CBECS_Table B5'!$C$6:$K$6,1,MATCH('County Climates'!E2936,'CBECS_Table B5'!$C$1:$K$1,0))</f>
        <v>11558</v>
      </c>
    </row>
    <row r="2937" spans="1:6" x14ac:dyDescent="0.25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 s="146">
        <f>INDEX('CBECS_Table B5'!$C$6:$K$6,1,MATCH('County Climates'!E2937,'CBECS_Table B5'!$C$1:$K$1,0))</f>
        <v>11558</v>
      </c>
    </row>
    <row r="2938" spans="1:6" x14ac:dyDescent="0.25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 s="146">
        <f>INDEX('CBECS_Table B5'!$C$6:$K$6,1,MATCH('County Climates'!E2938,'CBECS_Table B5'!$C$1:$K$1,0))</f>
        <v>11558</v>
      </c>
    </row>
    <row r="2939" spans="1:6" x14ac:dyDescent="0.25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 s="146">
        <f>INDEX('CBECS_Table B5'!$C$6:$K$6,1,MATCH('County Climates'!E2939,'CBECS_Table B5'!$C$1:$K$1,0))</f>
        <v>11558</v>
      </c>
    </row>
    <row r="2940" spans="1:6" x14ac:dyDescent="0.25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 s="146">
        <f>INDEX('CBECS_Table B5'!$C$6:$K$6,1,MATCH('County Climates'!E2940,'CBECS_Table B5'!$C$1:$K$1,0))</f>
        <v>11558</v>
      </c>
    </row>
    <row r="2941" spans="1:6" x14ac:dyDescent="0.25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 s="146">
        <f>INDEX('CBECS_Table B5'!$C$6:$K$6,1,MATCH('County Climates'!E2941,'CBECS_Table B5'!$C$1:$K$1,0))</f>
        <v>11558</v>
      </c>
    </row>
    <row r="2942" spans="1:6" x14ac:dyDescent="0.25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 s="146">
        <f>INDEX('CBECS_Table B5'!$C$6:$K$6,1,MATCH('County Climates'!E2942,'CBECS_Table B5'!$C$1:$K$1,0))</f>
        <v>11558</v>
      </c>
    </row>
    <row r="2943" spans="1:6" x14ac:dyDescent="0.25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 s="146">
        <f>INDEX('CBECS_Table B5'!$C$6:$K$6,1,MATCH('County Climates'!E2943,'CBECS_Table B5'!$C$1:$K$1,0))</f>
        <v>11558</v>
      </c>
    </row>
    <row r="2944" spans="1:6" x14ac:dyDescent="0.25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 s="146">
        <f>INDEX('CBECS_Table B5'!$C$6:$K$6,1,MATCH('County Climates'!E2944,'CBECS_Table B5'!$C$1:$K$1,0))</f>
        <v>11558</v>
      </c>
    </row>
    <row r="2945" spans="1:6" x14ac:dyDescent="0.25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 s="146">
        <f>INDEX('CBECS_Table B5'!$C$6:$K$6,1,MATCH('County Climates'!E2945,'CBECS_Table B5'!$C$1:$K$1,0))</f>
        <v>11558</v>
      </c>
    </row>
    <row r="2946" spans="1:6" x14ac:dyDescent="0.25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 s="146">
        <f>INDEX('CBECS_Table B5'!$C$6:$K$6,1,MATCH('County Climates'!E2946,'CBECS_Table B5'!$C$1:$K$1,0))</f>
        <v>11558</v>
      </c>
    </row>
    <row r="2947" spans="1:6" x14ac:dyDescent="0.25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 s="146">
        <f>INDEX('CBECS_Table B5'!$C$6:$K$6,1,MATCH('County Climates'!E2947,'CBECS_Table B5'!$C$1:$K$1,0))</f>
        <v>7761</v>
      </c>
    </row>
    <row r="2948" spans="1:6" x14ac:dyDescent="0.25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 s="146">
        <f>INDEX('CBECS_Table B5'!$C$6:$K$6,1,MATCH('County Climates'!E2948,'CBECS_Table B5'!$C$1:$K$1,0))</f>
        <v>7761</v>
      </c>
    </row>
    <row r="2949" spans="1:6" x14ac:dyDescent="0.25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 s="146">
        <f>INDEX('CBECS_Table B5'!$C$6:$K$6,1,MATCH('County Climates'!E2949,'CBECS_Table B5'!$C$1:$K$1,0))</f>
        <v>7761</v>
      </c>
    </row>
    <row r="2950" spans="1:6" x14ac:dyDescent="0.25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 s="146">
        <f>INDEX('CBECS_Table B5'!$C$6:$K$6,1,MATCH('County Climates'!E2950,'CBECS_Table B5'!$C$1:$K$1,0))</f>
        <v>7761</v>
      </c>
    </row>
    <row r="2951" spans="1:6" x14ac:dyDescent="0.25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 s="146">
        <f>INDEX('CBECS_Table B5'!$C$6:$K$6,1,MATCH('County Climates'!E2951,'CBECS_Table B5'!$C$1:$K$1,0))</f>
        <v>7761</v>
      </c>
    </row>
    <row r="2952" spans="1:6" x14ac:dyDescent="0.25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 s="146">
        <f>INDEX('CBECS_Table B5'!$C$6:$K$6,1,MATCH('County Climates'!E2952,'CBECS_Table B5'!$C$1:$K$1,0))</f>
        <v>7761</v>
      </c>
    </row>
    <row r="2953" spans="1:6" x14ac:dyDescent="0.25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 s="146">
        <f>INDEX('CBECS_Table B5'!$C$6:$K$6,1,MATCH('County Climates'!E2953,'CBECS_Table B5'!$C$1:$K$1,0))</f>
        <v>7761</v>
      </c>
    </row>
    <row r="2954" spans="1:6" x14ac:dyDescent="0.25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 s="146">
        <f>INDEX('CBECS_Table B5'!$C$6:$K$6,1,MATCH('County Climates'!E2954,'CBECS_Table B5'!$C$1:$K$1,0))</f>
        <v>7761</v>
      </c>
    </row>
    <row r="2955" spans="1:6" x14ac:dyDescent="0.25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 s="146">
        <f>INDEX('CBECS_Table B5'!$C$6:$K$6,1,MATCH('County Climates'!E2955,'CBECS_Table B5'!$C$1:$K$1,0))</f>
        <v>7761</v>
      </c>
    </row>
    <row r="2956" spans="1:6" x14ac:dyDescent="0.25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 s="146">
        <f>INDEX('CBECS_Table B5'!$C$6:$K$6,1,MATCH('County Climates'!E2956,'CBECS_Table B5'!$C$1:$K$1,0))</f>
        <v>7761</v>
      </c>
    </row>
    <row r="2957" spans="1:6" x14ac:dyDescent="0.25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 s="146">
        <f>INDEX('CBECS_Table B5'!$C$6:$K$6,1,MATCH('County Climates'!E2957,'CBECS_Table B5'!$C$1:$K$1,0))</f>
        <v>7761</v>
      </c>
    </row>
    <row r="2958" spans="1:6" x14ac:dyDescent="0.25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 s="146">
        <f>INDEX('CBECS_Table B5'!$C$6:$K$6,1,MATCH('County Climates'!E2958,'CBECS_Table B5'!$C$1:$K$1,0))</f>
        <v>3748</v>
      </c>
    </row>
    <row r="2959" spans="1:6" x14ac:dyDescent="0.25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 s="146">
        <f>INDEX('CBECS_Table B5'!$C$6:$K$6,1,MATCH('County Climates'!E2959,'CBECS_Table B5'!$C$1:$K$1,0))</f>
        <v>3748</v>
      </c>
    </row>
    <row r="2960" spans="1:6" x14ac:dyDescent="0.25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 s="146">
        <f>INDEX('CBECS_Table B5'!$C$6:$K$6,1,MATCH('County Climates'!E2960,'CBECS_Table B5'!$C$1:$K$1,0))</f>
        <v>3748</v>
      </c>
    </row>
    <row r="2961" spans="1:6" x14ac:dyDescent="0.25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 s="146">
        <f>INDEX('CBECS_Table B5'!$C$6:$K$6,1,MATCH('County Climates'!E2961,'CBECS_Table B5'!$C$1:$K$1,0))</f>
        <v>3748</v>
      </c>
    </row>
    <row r="2962" spans="1:6" x14ac:dyDescent="0.25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 s="146">
        <f>INDEX('CBECS_Table B5'!$C$6:$K$6,1,MATCH('County Climates'!E2962,'CBECS_Table B5'!$C$1:$K$1,0))</f>
        <v>3748</v>
      </c>
    </row>
    <row r="2963" spans="1:6" x14ac:dyDescent="0.25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 s="146">
        <f>INDEX('CBECS_Table B5'!$C$6:$K$6,1,MATCH('County Climates'!E2963,'CBECS_Table B5'!$C$1:$K$1,0))</f>
        <v>3748</v>
      </c>
    </row>
    <row r="2964" spans="1:6" x14ac:dyDescent="0.25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 s="146">
        <f>INDEX('CBECS_Table B5'!$C$6:$K$6,1,MATCH('County Climates'!E2964,'CBECS_Table B5'!$C$1:$K$1,0))</f>
        <v>3748</v>
      </c>
    </row>
    <row r="2965" spans="1:6" x14ac:dyDescent="0.25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 s="146">
        <f>INDEX('CBECS_Table B5'!$C$6:$K$6,1,MATCH('County Climates'!E2965,'CBECS_Table B5'!$C$1:$K$1,0))</f>
        <v>3748</v>
      </c>
    </row>
    <row r="2966" spans="1:6" x14ac:dyDescent="0.25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 s="146">
        <f>INDEX('CBECS_Table B5'!$C$6:$K$6,1,MATCH('County Climates'!E2966,'CBECS_Table B5'!$C$1:$K$1,0))</f>
        <v>3748</v>
      </c>
    </row>
    <row r="2967" spans="1:6" x14ac:dyDescent="0.25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 s="146">
        <f>INDEX('CBECS_Table B5'!$C$6:$K$6,1,MATCH('County Climates'!E2967,'CBECS_Table B5'!$C$1:$K$1,0))</f>
        <v>3748</v>
      </c>
    </row>
    <row r="2968" spans="1:6" x14ac:dyDescent="0.25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 s="146">
        <f>INDEX('CBECS_Table B5'!$C$6:$K$6,1,MATCH('County Climates'!E2968,'CBECS_Table B5'!$C$1:$K$1,0))</f>
        <v>3748</v>
      </c>
    </row>
    <row r="2969" spans="1:6" x14ac:dyDescent="0.25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 s="146">
        <f>INDEX('CBECS_Table B5'!$C$6:$K$6,1,MATCH('County Climates'!E2969,'CBECS_Table B5'!$C$1:$K$1,0))</f>
        <v>3748</v>
      </c>
    </row>
    <row r="2970" spans="1:6" x14ac:dyDescent="0.25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 s="146">
        <f>INDEX('CBECS_Table B5'!$C$6:$K$6,1,MATCH('County Climates'!E2970,'CBECS_Table B5'!$C$1:$K$1,0))</f>
        <v>3748</v>
      </c>
    </row>
    <row r="2971" spans="1:6" x14ac:dyDescent="0.25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 s="146">
        <f>INDEX('CBECS_Table B5'!$C$6:$K$6,1,MATCH('County Climates'!E2971,'CBECS_Table B5'!$C$1:$K$1,0))</f>
        <v>3748</v>
      </c>
    </row>
    <row r="2972" spans="1:6" x14ac:dyDescent="0.25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 s="146">
        <f>INDEX('CBECS_Table B5'!$C$6:$K$6,1,MATCH('County Climates'!E2972,'CBECS_Table B5'!$C$1:$K$1,0))</f>
        <v>17961</v>
      </c>
    </row>
    <row r="2973" spans="1:6" x14ac:dyDescent="0.25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 s="146">
        <f>INDEX('CBECS_Table B5'!$C$6:$K$6,1,MATCH('County Climates'!E2973,'CBECS_Table B5'!$C$1:$K$1,0))</f>
        <v>17961</v>
      </c>
    </row>
    <row r="2974" spans="1:6" x14ac:dyDescent="0.25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 s="146">
        <f>INDEX('CBECS_Table B5'!$C$6:$K$6,1,MATCH('County Climates'!E2974,'CBECS_Table B5'!$C$1:$K$1,0))</f>
        <v>17961</v>
      </c>
    </row>
    <row r="2975" spans="1:6" x14ac:dyDescent="0.25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 s="146">
        <f>INDEX('CBECS_Table B5'!$C$6:$K$6,1,MATCH('County Climates'!E2975,'CBECS_Table B5'!$C$1:$K$1,0))</f>
        <v>17961</v>
      </c>
    </row>
    <row r="2976" spans="1:6" x14ac:dyDescent="0.25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 s="146">
        <f>INDEX('CBECS_Table B5'!$C$6:$K$6,1,MATCH('County Climates'!E2976,'CBECS_Table B5'!$C$1:$K$1,0))</f>
        <v>17961</v>
      </c>
    </row>
    <row r="2977" spans="1:6" x14ac:dyDescent="0.25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 s="146">
        <f>INDEX('CBECS_Table B5'!$C$6:$K$6,1,MATCH('County Climates'!E2977,'CBECS_Table B5'!$C$1:$K$1,0))</f>
        <v>17961</v>
      </c>
    </row>
    <row r="2978" spans="1:6" x14ac:dyDescent="0.25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 s="146">
        <f>INDEX('CBECS_Table B5'!$C$6:$K$6,1,MATCH('County Climates'!E2978,'CBECS_Table B5'!$C$1:$K$1,0))</f>
        <v>17961</v>
      </c>
    </row>
    <row r="2979" spans="1:6" x14ac:dyDescent="0.25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 s="146">
        <f>INDEX('CBECS_Table B5'!$C$6:$K$6,1,MATCH('County Climates'!E2979,'CBECS_Table B5'!$C$1:$K$1,0))</f>
        <v>17961</v>
      </c>
    </row>
    <row r="2980" spans="1:6" x14ac:dyDescent="0.25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 s="146">
        <f>INDEX('CBECS_Table B5'!$C$6:$K$6,1,MATCH('County Climates'!E2980,'CBECS_Table B5'!$C$1:$K$1,0))</f>
        <v>17961</v>
      </c>
    </row>
    <row r="2981" spans="1:6" x14ac:dyDescent="0.25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 s="146">
        <f>INDEX('CBECS_Table B5'!$C$6:$K$6,1,MATCH('County Climates'!E2981,'CBECS_Table B5'!$C$1:$K$1,0))</f>
        <v>17961</v>
      </c>
    </row>
    <row r="2982" spans="1:6" x14ac:dyDescent="0.25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 s="146">
        <f>INDEX('CBECS_Table B5'!$C$6:$K$6,1,MATCH('County Climates'!E2982,'CBECS_Table B5'!$C$1:$K$1,0))</f>
        <v>17961</v>
      </c>
    </row>
    <row r="2983" spans="1:6" x14ac:dyDescent="0.25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 s="146">
        <f>INDEX('CBECS_Table B5'!$C$6:$K$6,1,MATCH('County Climates'!E2983,'CBECS_Table B5'!$C$1:$K$1,0))</f>
        <v>17961</v>
      </c>
    </row>
    <row r="2984" spans="1:6" x14ac:dyDescent="0.25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 s="146">
        <f>INDEX('CBECS_Table B5'!$C$6:$K$6,1,MATCH('County Climates'!E2984,'CBECS_Table B5'!$C$1:$K$1,0))</f>
        <v>17961</v>
      </c>
    </row>
    <row r="2985" spans="1:6" x14ac:dyDescent="0.25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 s="146">
        <f>INDEX('CBECS_Table B5'!$C$6:$K$6,1,MATCH('County Climates'!E2985,'CBECS_Table B5'!$C$1:$K$1,0))</f>
        <v>17961</v>
      </c>
    </row>
    <row r="2986" spans="1:6" x14ac:dyDescent="0.25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 s="146">
        <f>INDEX('CBECS_Table B5'!$C$6:$K$6,1,MATCH('County Climates'!E2986,'CBECS_Table B5'!$C$1:$K$1,0))</f>
        <v>17961</v>
      </c>
    </row>
    <row r="2987" spans="1:6" x14ac:dyDescent="0.25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 s="146">
        <f>INDEX('CBECS_Table B5'!$C$6:$K$6,1,MATCH('County Climates'!E2987,'CBECS_Table B5'!$C$1:$K$1,0))</f>
        <v>17961</v>
      </c>
    </row>
    <row r="2988" spans="1:6" x14ac:dyDescent="0.25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 s="146">
        <f>INDEX('CBECS_Table B5'!$C$6:$K$6,1,MATCH('County Climates'!E2988,'CBECS_Table B5'!$C$1:$K$1,0))</f>
        <v>17961</v>
      </c>
    </row>
    <row r="2989" spans="1:6" x14ac:dyDescent="0.25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 s="146">
        <f>INDEX('CBECS_Table B5'!$C$6:$K$6,1,MATCH('County Climates'!E2989,'CBECS_Table B5'!$C$1:$K$1,0))</f>
        <v>17961</v>
      </c>
    </row>
    <row r="2990" spans="1:6" x14ac:dyDescent="0.25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 s="146">
        <f>INDEX('CBECS_Table B5'!$C$6:$K$6,1,MATCH('County Climates'!E2990,'CBECS_Table B5'!$C$1:$K$1,0))</f>
        <v>17961</v>
      </c>
    </row>
    <row r="2991" spans="1:6" x14ac:dyDescent="0.25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 s="146">
        <f>INDEX('CBECS_Table B5'!$C$6:$K$6,1,MATCH('County Climates'!E2991,'CBECS_Table B5'!$C$1:$K$1,0))</f>
        <v>17961</v>
      </c>
    </row>
    <row r="2992" spans="1:6" x14ac:dyDescent="0.25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 s="146">
        <f>INDEX('CBECS_Table B5'!$C$6:$K$6,1,MATCH('County Climates'!E2992,'CBECS_Table B5'!$C$1:$K$1,0))</f>
        <v>17961</v>
      </c>
    </row>
    <row r="2993" spans="1:6" x14ac:dyDescent="0.25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 s="146">
        <f>INDEX('CBECS_Table B5'!$C$6:$K$6,1,MATCH('County Climates'!E2993,'CBECS_Table B5'!$C$1:$K$1,0))</f>
        <v>17961</v>
      </c>
    </row>
    <row r="2994" spans="1:6" x14ac:dyDescent="0.25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 s="146">
        <f>INDEX('CBECS_Table B5'!$C$6:$K$6,1,MATCH('County Climates'!E2994,'CBECS_Table B5'!$C$1:$K$1,0))</f>
        <v>17961</v>
      </c>
    </row>
    <row r="2995" spans="1:6" x14ac:dyDescent="0.25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 s="146">
        <f>INDEX('CBECS_Table B5'!$C$6:$K$6,1,MATCH('County Climates'!E2995,'CBECS_Table B5'!$C$1:$K$1,0))</f>
        <v>17961</v>
      </c>
    </row>
    <row r="2996" spans="1:6" x14ac:dyDescent="0.25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 s="146">
        <f>INDEX('CBECS_Table B5'!$C$6:$K$6,1,MATCH('County Climates'!E2996,'CBECS_Table B5'!$C$1:$K$1,0))</f>
        <v>17961</v>
      </c>
    </row>
    <row r="2997" spans="1:6" x14ac:dyDescent="0.25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 s="146">
        <f>INDEX('CBECS_Table B5'!$C$6:$K$6,1,MATCH('County Climates'!E2997,'CBECS_Table B5'!$C$1:$K$1,0))</f>
        <v>17961</v>
      </c>
    </row>
    <row r="2998" spans="1:6" x14ac:dyDescent="0.25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 s="146">
        <f>INDEX('CBECS_Table B5'!$C$6:$K$6,1,MATCH('County Climates'!E2998,'CBECS_Table B5'!$C$1:$K$1,0))</f>
        <v>17961</v>
      </c>
    </row>
    <row r="2999" spans="1:6" x14ac:dyDescent="0.25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 s="146">
        <f>INDEX('CBECS_Table B5'!$C$6:$K$6,1,MATCH('County Climates'!E2999,'CBECS_Table B5'!$C$1:$K$1,0))</f>
        <v>17961</v>
      </c>
    </row>
    <row r="3000" spans="1:6" x14ac:dyDescent="0.25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 s="146">
        <f>INDEX('CBECS_Table B5'!$C$6:$K$6,1,MATCH('County Climates'!E3000,'CBECS_Table B5'!$C$1:$K$1,0))</f>
        <v>17961</v>
      </c>
    </row>
    <row r="3001" spans="1:6" x14ac:dyDescent="0.25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 s="146">
        <f>INDEX('CBECS_Table B5'!$C$6:$K$6,1,MATCH('County Climates'!E3001,'CBECS_Table B5'!$C$1:$K$1,0))</f>
        <v>17961</v>
      </c>
    </row>
    <row r="3002" spans="1:6" x14ac:dyDescent="0.25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 s="146">
        <f>INDEX('CBECS_Table B5'!$C$6:$K$6,1,MATCH('County Climates'!E3002,'CBECS_Table B5'!$C$1:$K$1,0))</f>
        <v>17961</v>
      </c>
    </row>
    <row r="3003" spans="1:6" x14ac:dyDescent="0.25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 s="146">
        <f>INDEX('CBECS_Table B5'!$C$6:$K$6,1,MATCH('County Climates'!E3003,'CBECS_Table B5'!$C$1:$K$1,0))</f>
        <v>17961</v>
      </c>
    </row>
    <row r="3004" spans="1:6" x14ac:dyDescent="0.25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 s="146">
        <f>INDEX('CBECS_Table B5'!$C$6:$K$6,1,MATCH('County Climates'!E3004,'CBECS_Table B5'!$C$1:$K$1,0))</f>
        <v>17961</v>
      </c>
    </row>
    <row r="3005" spans="1:6" x14ac:dyDescent="0.25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 s="146">
        <f>INDEX('CBECS_Table B5'!$C$6:$K$6,1,MATCH('County Climates'!E3005,'CBECS_Table B5'!$C$1:$K$1,0))</f>
        <v>17961</v>
      </c>
    </row>
    <row r="3006" spans="1:6" x14ac:dyDescent="0.25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 s="146">
        <f>INDEX('CBECS_Table B5'!$C$6:$K$6,1,MATCH('County Climates'!E3006,'CBECS_Table B5'!$C$1:$K$1,0))</f>
        <v>17961</v>
      </c>
    </row>
    <row r="3007" spans="1:6" x14ac:dyDescent="0.25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 s="146">
        <f>INDEX('CBECS_Table B5'!$C$6:$K$6,1,MATCH('County Climates'!E3007,'CBECS_Table B5'!$C$1:$K$1,0))</f>
        <v>17961</v>
      </c>
    </row>
    <row r="3008" spans="1:6" x14ac:dyDescent="0.25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 s="146">
        <f>INDEX('CBECS_Table B5'!$C$6:$K$6,1,MATCH('County Climates'!E3008,'CBECS_Table B5'!$C$1:$K$1,0))</f>
        <v>17961</v>
      </c>
    </row>
    <row r="3009" spans="1:6" x14ac:dyDescent="0.25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 s="146">
        <f>INDEX('CBECS_Table B5'!$C$6:$K$6,1,MATCH('County Climates'!E3009,'CBECS_Table B5'!$C$1:$K$1,0))</f>
        <v>17961</v>
      </c>
    </row>
    <row r="3010" spans="1:6" x14ac:dyDescent="0.25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 s="146">
        <f>INDEX('CBECS_Table B5'!$C$6:$K$6,1,MATCH('County Climates'!E3010,'CBECS_Table B5'!$C$1:$K$1,0))</f>
        <v>17961</v>
      </c>
    </row>
    <row r="3011" spans="1:6" x14ac:dyDescent="0.25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 s="146">
        <f>INDEX('CBECS_Table B5'!$C$6:$K$6,1,MATCH('County Climates'!E3011,'CBECS_Table B5'!$C$1:$K$1,0))</f>
        <v>17961</v>
      </c>
    </row>
    <row r="3012" spans="1:6" x14ac:dyDescent="0.25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 s="146">
        <f>INDEX('CBECS_Table B5'!$C$6:$K$6,1,MATCH('County Climates'!E3012,'CBECS_Table B5'!$C$1:$K$1,0))</f>
        <v>17961</v>
      </c>
    </row>
    <row r="3013" spans="1:6" x14ac:dyDescent="0.25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 s="146">
        <f>INDEX('CBECS_Table B5'!$C$6:$K$6,1,MATCH('County Climates'!E3013,'CBECS_Table B5'!$C$1:$K$1,0))</f>
        <v>17961</v>
      </c>
    </row>
    <row r="3014" spans="1:6" x14ac:dyDescent="0.25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 s="146">
        <f>INDEX('CBECS_Table B5'!$C$6:$K$6,1,MATCH('County Climates'!E3014,'CBECS_Table B5'!$C$1:$K$1,0))</f>
        <v>17961</v>
      </c>
    </row>
    <row r="3015" spans="1:6" x14ac:dyDescent="0.25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 s="146">
        <f>INDEX('CBECS_Table B5'!$C$6:$K$6,1,MATCH('County Climates'!E3015,'CBECS_Table B5'!$C$1:$K$1,0))</f>
        <v>17961</v>
      </c>
    </row>
    <row r="3016" spans="1:6" x14ac:dyDescent="0.25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 s="146">
        <f>INDEX('CBECS_Table B5'!$C$6:$K$6,1,MATCH('County Climates'!E3016,'CBECS_Table B5'!$C$1:$K$1,0))</f>
        <v>17961</v>
      </c>
    </row>
    <row r="3017" spans="1:6" x14ac:dyDescent="0.25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 s="146">
        <f>INDEX('CBECS_Table B5'!$C$6:$K$6,1,MATCH('County Climates'!E3017,'CBECS_Table B5'!$C$1:$K$1,0))</f>
        <v>17961</v>
      </c>
    </row>
    <row r="3018" spans="1:6" x14ac:dyDescent="0.25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 s="146">
        <f>INDEX('CBECS_Table B5'!$C$6:$K$6,1,MATCH('County Climates'!E3018,'CBECS_Table B5'!$C$1:$K$1,0))</f>
        <v>17961</v>
      </c>
    </row>
    <row r="3019" spans="1:6" x14ac:dyDescent="0.25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 s="146">
        <f>INDEX('CBECS_Table B5'!$C$6:$K$6,1,MATCH('County Climates'!E3019,'CBECS_Table B5'!$C$1:$K$1,0))</f>
        <v>17961</v>
      </c>
    </row>
    <row r="3020" spans="1:6" x14ac:dyDescent="0.25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 s="146">
        <f>INDEX('CBECS_Table B5'!$C$6:$K$6,1,MATCH('County Climates'!E3020,'CBECS_Table B5'!$C$1:$K$1,0))</f>
        <v>17961</v>
      </c>
    </row>
    <row r="3021" spans="1:6" x14ac:dyDescent="0.25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 s="146">
        <f>INDEX('CBECS_Table B5'!$C$6:$K$6,1,MATCH('County Climates'!E3021,'CBECS_Table B5'!$C$1:$K$1,0))</f>
        <v>17961</v>
      </c>
    </row>
    <row r="3022" spans="1:6" x14ac:dyDescent="0.25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 s="146">
        <f>INDEX('CBECS_Table B5'!$C$6:$K$6,1,MATCH('County Climates'!E3022,'CBECS_Table B5'!$C$1:$K$1,0))</f>
        <v>17961</v>
      </c>
    </row>
    <row r="3023" spans="1:6" x14ac:dyDescent="0.25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 s="146">
        <f>INDEX('CBECS_Table B5'!$C$6:$K$6,1,MATCH('County Climates'!E3023,'CBECS_Table B5'!$C$1:$K$1,0))</f>
        <v>17961</v>
      </c>
    </row>
    <row r="3024" spans="1:6" x14ac:dyDescent="0.25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 s="146">
        <f>INDEX('CBECS_Table B5'!$C$6:$K$6,1,MATCH('County Climates'!E3024,'CBECS_Table B5'!$C$1:$K$1,0))</f>
        <v>17961</v>
      </c>
    </row>
    <row r="3025" spans="1:6" x14ac:dyDescent="0.25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 s="146">
        <f>INDEX('CBECS_Table B5'!$C$6:$K$6,1,MATCH('County Climates'!E3025,'CBECS_Table B5'!$C$1:$K$1,0))</f>
        <v>17961</v>
      </c>
    </row>
    <row r="3026" spans="1:6" x14ac:dyDescent="0.25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 s="146">
        <f>INDEX('CBECS_Table B5'!$C$6:$K$6,1,MATCH('County Climates'!E3026,'CBECS_Table B5'!$C$1:$K$1,0))</f>
        <v>17961</v>
      </c>
    </row>
    <row r="3027" spans="1:6" x14ac:dyDescent="0.25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 s="146">
        <f>INDEX('CBECS_Table B5'!$C$6:$K$6,1,MATCH('County Climates'!E3027,'CBECS_Table B5'!$C$1:$K$1,0))</f>
        <v>17961</v>
      </c>
    </row>
    <row r="3028" spans="1:6" x14ac:dyDescent="0.25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 s="146">
        <f>INDEX('CBECS_Table B5'!$C$6:$K$6,1,MATCH('County Climates'!E3028,'CBECS_Table B5'!$C$1:$K$1,0))</f>
        <v>17961</v>
      </c>
    </row>
    <row r="3029" spans="1:6" x14ac:dyDescent="0.25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 s="146">
        <f>INDEX('CBECS_Table B5'!$C$6:$K$6,1,MATCH('County Climates'!E3029,'CBECS_Table B5'!$C$1:$K$1,0))</f>
        <v>17961</v>
      </c>
    </row>
    <row r="3030" spans="1:6" x14ac:dyDescent="0.25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 s="146">
        <f>INDEX('CBECS_Table B5'!$C$6:$K$6,1,MATCH('County Climates'!E3030,'CBECS_Table B5'!$C$1:$K$1,0))</f>
        <v>17961</v>
      </c>
    </row>
    <row r="3031" spans="1:6" x14ac:dyDescent="0.25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 s="146">
        <f>INDEX('CBECS_Table B5'!$C$6:$K$6,1,MATCH('County Climates'!E3031,'CBECS_Table B5'!$C$1:$K$1,0))</f>
        <v>17961</v>
      </c>
    </row>
    <row r="3032" spans="1:6" x14ac:dyDescent="0.25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 s="146">
        <f>INDEX('CBECS_Table B5'!$C$6:$K$6,1,MATCH('County Climates'!E3032,'CBECS_Table B5'!$C$1:$K$1,0))</f>
        <v>17961</v>
      </c>
    </row>
    <row r="3033" spans="1:6" x14ac:dyDescent="0.25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 s="146">
        <f>INDEX('CBECS_Table B5'!$C$6:$K$6,1,MATCH('County Climates'!E3033,'CBECS_Table B5'!$C$1:$K$1,0))</f>
        <v>17961</v>
      </c>
    </row>
    <row r="3034" spans="1:6" x14ac:dyDescent="0.25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 s="146">
        <f>INDEX('CBECS_Table B5'!$C$6:$K$6,1,MATCH('County Climates'!E3034,'CBECS_Table B5'!$C$1:$K$1,0))</f>
        <v>17961</v>
      </c>
    </row>
    <row r="3035" spans="1:6" x14ac:dyDescent="0.25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 s="146">
        <f>INDEX('CBECS_Table B5'!$C$6:$K$6,1,MATCH('County Climates'!E3035,'CBECS_Table B5'!$C$1:$K$1,0))</f>
        <v>17961</v>
      </c>
    </row>
    <row r="3036" spans="1:6" x14ac:dyDescent="0.25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 s="146">
        <f>INDEX('CBECS_Table B5'!$C$6:$K$6,1,MATCH('County Climates'!E3036,'CBECS_Table B5'!$C$1:$K$1,0))</f>
        <v>17961</v>
      </c>
    </row>
    <row r="3037" spans="1:6" x14ac:dyDescent="0.25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 s="146">
        <f>INDEX('CBECS_Table B5'!$C$6:$K$6,1,MATCH('County Climates'!E3037,'CBECS_Table B5'!$C$1:$K$1,0))</f>
        <v>17961</v>
      </c>
    </row>
    <row r="3038" spans="1:6" x14ac:dyDescent="0.25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 s="146">
        <f>INDEX('CBECS_Table B5'!$C$6:$K$6,1,MATCH('County Climates'!E3038,'CBECS_Table B5'!$C$1:$K$1,0))</f>
        <v>17961</v>
      </c>
    </row>
    <row r="3039" spans="1:6" x14ac:dyDescent="0.25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 s="146">
        <f>INDEX('CBECS_Table B5'!$C$6:$K$6,1,MATCH('County Climates'!E3039,'CBECS_Table B5'!$C$1:$K$1,0))</f>
        <v>17961</v>
      </c>
    </row>
    <row r="3040" spans="1:6" x14ac:dyDescent="0.25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 s="146">
        <f>INDEX('CBECS_Table B5'!$C$6:$K$6,1,MATCH('County Climates'!E3040,'CBECS_Table B5'!$C$1:$K$1,0))</f>
        <v>17961</v>
      </c>
    </row>
    <row r="3041" spans="1:6" x14ac:dyDescent="0.25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 s="146">
        <f>INDEX('CBECS_Table B5'!$C$6:$K$6,1,MATCH('County Climates'!E3041,'CBECS_Table B5'!$C$1:$K$1,0))</f>
        <v>17961</v>
      </c>
    </row>
    <row r="3042" spans="1:6" x14ac:dyDescent="0.25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 s="146">
        <f>INDEX('CBECS_Table B5'!$C$6:$K$6,1,MATCH('County Climates'!E3042,'CBECS_Table B5'!$C$1:$K$1,0))</f>
        <v>11956</v>
      </c>
    </row>
    <row r="3043" spans="1:6" x14ac:dyDescent="0.25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 s="146">
        <f>INDEX('CBECS_Table B5'!$C$6:$K$6,1,MATCH('County Climates'!E3043,'CBECS_Table B5'!$C$1:$K$1,0))</f>
        <v>11956</v>
      </c>
    </row>
    <row r="3044" spans="1:6" x14ac:dyDescent="0.25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 s="146">
        <f>INDEX('CBECS_Table B5'!$C$6:$K$6,1,MATCH('County Climates'!E3044,'CBECS_Table B5'!$C$1:$K$1,0))</f>
        <v>11956</v>
      </c>
    </row>
    <row r="3045" spans="1:6" x14ac:dyDescent="0.25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 s="146">
        <f>INDEX('CBECS_Table B5'!$C$6:$K$6,1,MATCH('County Climates'!E3045,'CBECS_Table B5'!$C$1:$K$1,0))</f>
        <v>11956</v>
      </c>
    </row>
    <row r="3046" spans="1:6" x14ac:dyDescent="0.25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 s="146">
        <f>INDEX('CBECS_Table B5'!$C$6:$K$6,1,MATCH('County Climates'!E3046,'CBECS_Table B5'!$C$1:$K$1,0))</f>
        <v>11956</v>
      </c>
    </row>
    <row r="3047" spans="1:6" x14ac:dyDescent="0.25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 s="146">
        <f>INDEX('CBECS_Table B5'!$C$6:$K$6,1,MATCH('County Climates'!E3047,'CBECS_Table B5'!$C$1:$K$1,0))</f>
        <v>11956</v>
      </c>
    </row>
    <row r="3048" spans="1:6" x14ac:dyDescent="0.25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 s="146">
        <f>INDEX('CBECS_Table B5'!$C$6:$K$6,1,MATCH('County Climates'!E3048,'CBECS_Table B5'!$C$1:$K$1,0))</f>
        <v>11956</v>
      </c>
    </row>
    <row r="3049" spans="1:6" x14ac:dyDescent="0.25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 s="146">
        <f>INDEX('CBECS_Table B5'!$C$6:$K$6,1,MATCH('County Climates'!E3049,'CBECS_Table B5'!$C$1:$K$1,0))</f>
        <v>11956</v>
      </c>
    </row>
    <row r="3050" spans="1:6" x14ac:dyDescent="0.25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 s="146">
        <f>INDEX('CBECS_Table B5'!$C$6:$K$6,1,MATCH('County Climates'!E3050,'CBECS_Table B5'!$C$1:$K$1,0))</f>
        <v>11956</v>
      </c>
    </row>
    <row r="3051" spans="1:6" x14ac:dyDescent="0.25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 s="146">
        <f>INDEX('CBECS_Table B5'!$C$6:$K$6,1,MATCH('County Climates'!E3051,'CBECS_Table B5'!$C$1:$K$1,0))</f>
        <v>11956</v>
      </c>
    </row>
    <row r="3052" spans="1:6" x14ac:dyDescent="0.25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 s="146">
        <f>INDEX('CBECS_Table B5'!$C$6:$K$6,1,MATCH('County Climates'!E3052,'CBECS_Table B5'!$C$1:$K$1,0))</f>
        <v>11956</v>
      </c>
    </row>
    <row r="3053" spans="1:6" x14ac:dyDescent="0.25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 s="146">
        <f>INDEX('CBECS_Table B5'!$C$6:$K$6,1,MATCH('County Climates'!E3053,'CBECS_Table B5'!$C$1:$K$1,0))</f>
        <v>11956</v>
      </c>
    </row>
    <row r="3054" spans="1:6" x14ac:dyDescent="0.25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 s="146">
        <f>INDEX('CBECS_Table B5'!$C$6:$K$6,1,MATCH('County Climates'!E3054,'CBECS_Table B5'!$C$1:$K$1,0))</f>
        <v>11956</v>
      </c>
    </row>
    <row r="3055" spans="1:6" x14ac:dyDescent="0.25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 s="146">
        <f>INDEX('CBECS_Table B5'!$C$6:$K$6,1,MATCH('County Climates'!E3055,'CBECS_Table B5'!$C$1:$K$1,0))</f>
        <v>11956</v>
      </c>
    </row>
    <row r="3056" spans="1:6" x14ac:dyDescent="0.25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 s="146">
        <f>INDEX('CBECS_Table B5'!$C$6:$K$6,1,MATCH('County Climates'!E3056,'CBECS_Table B5'!$C$1:$K$1,0))</f>
        <v>11956</v>
      </c>
    </row>
    <row r="3057" spans="1:6" x14ac:dyDescent="0.25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 s="146">
        <f>INDEX('CBECS_Table B5'!$C$6:$K$6,1,MATCH('County Climates'!E3057,'CBECS_Table B5'!$C$1:$K$1,0))</f>
        <v>11956</v>
      </c>
    </row>
    <row r="3058" spans="1:6" x14ac:dyDescent="0.25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 s="146">
        <f>INDEX('CBECS_Table B5'!$C$6:$K$6,1,MATCH('County Climates'!E3058,'CBECS_Table B5'!$C$1:$K$1,0))</f>
        <v>11956</v>
      </c>
    </row>
    <row r="3059" spans="1:6" x14ac:dyDescent="0.25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 s="146">
        <f>INDEX('CBECS_Table B5'!$C$6:$K$6,1,MATCH('County Climates'!E3059,'CBECS_Table B5'!$C$1:$K$1,0))</f>
        <v>11956</v>
      </c>
    </row>
    <row r="3060" spans="1:6" x14ac:dyDescent="0.25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 s="146">
        <f>INDEX('CBECS_Table B5'!$C$6:$K$6,1,MATCH('County Climates'!E3060,'CBECS_Table B5'!$C$1:$K$1,0))</f>
        <v>11956</v>
      </c>
    </row>
    <row r="3061" spans="1:6" x14ac:dyDescent="0.25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 s="146">
        <f>INDEX('CBECS_Table B5'!$C$6:$K$6,1,MATCH('County Climates'!E3061,'CBECS_Table B5'!$C$1:$K$1,0))</f>
        <v>11956</v>
      </c>
    </row>
    <row r="3062" spans="1:6" x14ac:dyDescent="0.25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 s="146">
        <f>INDEX('CBECS_Table B5'!$C$6:$K$6,1,MATCH('County Climates'!E3062,'CBECS_Table B5'!$C$1:$K$1,0))</f>
        <v>11956</v>
      </c>
    </row>
    <row r="3063" spans="1:6" x14ac:dyDescent="0.25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 s="146">
        <f>INDEX('CBECS_Table B5'!$C$6:$K$6,1,MATCH('County Climates'!E3063,'CBECS_Table B5'!$C$1:$K$1,0))</f>
        <v>11956</v>
      </c>
    </row>
    <row r="3064" spans="1:6" x14ac:dyDescent="0.25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 s="146">
        <f>INDEX('CBECS_Table B5'!$C$6:$K$6,1,MATCH('County Climates'!E3064,'CBECS_Table B5'!$C$1:$K$1,0))</f>
        <v>11956</v>
      </c>
    </row>
    <row r="3065" spans="1:6" x14ac:dyDescent="0.25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 s="146">
        <f>INDEX('CBECS_Table B5'!$C$6:$K$6,1,MATCH('County Climates'!E3065,'CBECS_Table B5'!$C$1:$K$1,0))</f>
        <v>11956</v>
      </c>
    </row>
    <row r="3066" spans="1:6" x14ac:dyDescent="0.25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 s="146">
        <f>INDEX('CBECS_Table B5'!$C$6:$K$6,1,MATCH('County Climates'!E3066,'CBECS_Table B5'!$C$1:$K$1,0))</f>
        <v>11956</v>
      </c>
    </row>
    <row r="3067" spans="1:6" x14ac:dyDescent="0.25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 s="146">
        <f>INDEX('CBECS_Table B5'!$C$6:$K$6,1,MATCH('County Climates'!E3067,'CBECS_Table B5'!$C$1:$K$1,0))</f>
        <v>11956</v>
      </c>
    </row>
    <row r="3068" spans="1:6" x14ac:dyDescent="0.25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 s="146">
        <f>INDEX('CBECS_Table B5'!$C$6:$K$6,1,MATCH('County Climates'!E3068,'CBECS_Table B5'!$C$1:$K$1,0))</f>
        <v>11956</v>
      </c>
    </row>
    <row r="3069" spans="1:6" x14ac:dyDescent="0.25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 s="146">
        <f>INDEX('CBECS_Table B5'!$C$6:$K$6,1,MATCH('County Climates'!E3069,'CBECS_Table B5'!$C$1:$K$1,0))</f>
        <v>11956</v>
      </c>
    </row>
    <row r="3070" spans="1:6" x14ac:dyDescent="0.25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 s="146">
        <f>INDEX('CBECS_Table B5'!$C$6:$K$6,1,MATCH('County Climates'!E3070,'CBECS_Table B5'!$C$1:$K$1,0))</f>
        <v>11956</v>
      </c>
    </row>
    <row r="3071" spans="1:6" x14ac:dyDescent="0.25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 s="146">
        <f>INDEX('CBECS_Table B5'!$C$6:$K$6,1,MATCH('County Climates'!E3071,'CBECS_Table B5'!$C$1:$K$1,0))</f>
        <v>11956</v>
      </c>
    </row>
    <row r="3072" spans="1:6" x14ac:dyDescent="0.25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 s="146">
        <f>INDEX('CBECS_Table B5'!$C$6:$K$6,1,MATCH('County Climates'!E3072,'CBECS_Table B5'!$C$1:$K$1,0))</f>
        <v>11956</v>
      </c>
    </row>
    <row r="3073" spans="1:6" x14ac:dyDescent="0.25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 s="146">
        <f>INDEX('CBECS_Table B5'!$C$6:$K$6,1,MATCH('County Climates'!E3073,'CBECS_Table B5'!$C$1:$K$1,0))</f>
        <v>11956</v>
      </c>
    </row>
    <row r="3074" spans="1:6" x14ac:dyDescent="0.25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 s="146">
        <f>INDEX('CBECS_Table B5'!$C$6:$K$6,1,MATCH('County Climates'!E3074,'CBECS_Table B5'!$C$1:$K$1,0))</f>
        <v>11956</v>
      </c>
    </row>
    <row r="3075" spans="1:6" x14ac:dyDescent="0.25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 s="146">
        <f>INDEX('CBECS_Table B5'!$C$6:$K$6,1,MATCH('County Climates'!E3075,'CBECS_Table B5'!$C$1:$K$1,0))</f>
        <v>11956</v>
      </c>
    </row>
    <row r="3076" spans="1:6" x14ac:dyDescent="0.25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 s="146">
        <f>INDEX('CBECS_Table B5'!$C$6:$K$6,1,MATCH('County Climates'!E3076,'CBECS_Table B5'!$C$1:$K$1,0))</f>
        <v>11956</v>
      </c>
    </row>
    <row r="3077" spans="1:6" x14ac:dyDescent="0.25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 s="146">
        <f>INDEX('CBECS_Table B5'!$C$6:$K$6,1,MATCH('County Climates'!E3077,'CBECS_Table B5'!$C$1:$K$1,0))</f>
        <v>17642</v>
      </c>
    </row>
    <row r="3078" spans="1:6" x14ac:dyDescent="0.25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 s="146">
        <f>INDEX('CBECS_Table B5'!$C$6:$K$6,1,MATCH('County Climates'!E3078,'CBECS_Table B5'!$C$1:$K$1,0))</f>
        <v>17642</v>
      </c>
    </row>
    <row r="3079" spans="1:6" x14ac:dyDescent="0.25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 s="146">
        <f>INDEX('CBECS_Table B5'!$C$6:$K$6,1,MATCH('County Climates'!E3079,'CBECS_Table B5'!$C$1:$K$1,0))</f>
        <v>17642</v>
      </c>
    </row>
    <row r="3080" spans="1:6" x14ac:dyDescent="0.25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 s="146">
        <f>INDEX('CBECS_Table B5'!$C$6:$K$6,1,MATCH('County Climates'!E3080,'CBECS_Table B5'!$C$1:$K$1,0))</f>
        <v>17642</v>
      </c>
    </row>
    <row r="3081" spans="1:6" x14ac:dyDescent="0.25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 s="146">
        <f>INDEX('CBECS_Table B5'!$C$6:$K$6,1,MATCH('County Climates'!E3081,'CBECS_Table B5'!$C$1:$K$1,0))</f>
        <v>17642</v>
      </c>
    </row>
    <row r="3082" spans="1:6" x14ac:dyDescent="0.25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 s="146">
        <f>INDEX('CBECS_Table B5'!$C$6:$K$6,1,MATCH('County Climates'!E3082,'CBECS_Table B5'!$C$1:$K$1,0))</f>
        <v>17642</v>
      </c>
    </row>
    <row r="3083" spans="1:6" x14ac:dyDescent="0.25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 s="146">
        <f>INDEX('CBECS_Table B5'!$C$6:$K$6,1,MATCH('County Climates'!E3083,'CBECS_Table B5'!$C$1:$K$1,0))</f>
        <v>17642</v>
      </c>
    </row>
    <row r="3084" spans="1:6" x14ac:dyDescent="0.25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 s="146">
        <f>INDEX('CBECS_Table B5'!$C$6:$K$6,1,MATCH('County Climates'!E3084,'CBECS_Table B5'!$C$1:$K$1,0))</f>
        <v>17642</v>
      </c>
    </row>
    <row r="3085" spans="1:6" x14ac:dyDescent="0.25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 s="146">
        <f>INDEX('CBECS_Table B5'!$C$6:$K$6,1,MATCH('County Climates'!E3085,'CBECS_Table B5'!$C$1:$K$1,0))</f>
        <v>17642</v>
      </c>
    </row>
    <row r="3086" spans="1:6" x14ac:dyDescent="0.25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 s="146">
        <f>INDEX('CBECS_Table B5'!$C$6:$K$6,1,MATCH('County Climates'!E3086,'CBECS_Table B5'!$C$1:$K$1,0))</f>
        <v>17642</v>
      </c>
    </row>
    <row r="3087" spans="1:6" x14ac:dyDescent="0.25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 s="146">
        <f>INDEX('CBECS_Table B5'!$C$6:$K$6,1,MATCH('County Climates'!E3087,'CBECS_Table B5'!$C$1:$K$1,0))</f>
        <v>17642</v>
      </c>
    </row>
    <row r="3088" spans="1:6" x14ac:dyDescent="0.25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 s="146">
        <f>INDEX('CBECS_Table B5'!$C$6:$K$6,1,MATCH('County Climates'!E3088,'CBECS_Table B5'!$C$1:$K$1,0))</f>
        <v>17642</v>
      </c>
    </row>
    <row r="3089" spans="1:6" x14ac:dyDescent="0.25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 s="146">
        <f>INDEX('CBECS_Table B5'!$C$6:$K$6,1,MATCH('County Climates'!E3089,'CBECS_Table B5'!$C$1:$K$1,0))</f>
        <v>17642</v>
      </c>
    </row>
    <row r="3090" spans="1:6" x14ac:dyDescent="0.25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 s="146">
        <f>INDEX('CBECS_Table B5'!$C$6:$K$6,1,MATCH('County Climates'!E3090,'CBECS_Table B5'!$C$1:$K$1,0))</f>
        <v>17642</v>
      </c>
    </row>
    <row r="3091" spans="1:6" x14ac:dyDescent="0.25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 s="146">
        <f>INDEX('CBECS_Table B5'!$C$6:$K$6,1,MATCH('County Climates'!E3091,'CBECS_Table B5'!$C$1:$K$1,0))</f>
        <v>17642</v>
      </c>
    </row>
    <row r="3092" spans="1:6" x14ac:dyDescent="0.25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 s="146">
        <f>INDEX('CBECS_Table B5'!$C$6:$K$6,1,MATCH('County Climates'!E3092,'CBECS_Table B5'!$C$1:$K$1,0))</f>
        <v>17642</v>
      </c>
    </row>
    <row r="3093" spans="1:6" x14ac:dyDescent="0.25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 s="146">
        <f>INDEX('CBECS_Table B5'!$C$6:$K$6,1,MATCH('County Climates'!E3093,'CBECS_Table B5'!$C$1:$K$1,0))</f>
        <v>17642</v>
      </c>
    </row>
    <row r="3094" spans="1:6" x14ac:dyDescent="0.25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 s="146">
        <f>INDEX('CBECS_Table B5'!$C$6:$K$6,1,MATCH('County Climates'!E3094,'CBECS_Table B5'!$C$1:$K$1,0))</f>
        <v>17642</v>
      </c>
    </row>
    <row r="3095" spans="1:6" x14ac:dyDescent="0.25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 s="146">
        <f>INDEX('CBECS_Table B5'!$C$6:$K$6,1,MATCH('County Climates'!E3095,'CBECS_Table B5'!$C$1:$K$1,0))</f>
        <v>17642</v>
      </c>
    </row>
    <row r="3096" spans="1:6" x14ac:dyDescent="0.25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 s="146">
        <f>INDEX('CBECS_Table B5'!$C$6:$K$6,1,MATCH('County Climates'!E3096,'CBECS_Table B5'!$C$1:$K$1,0))</f>
        <v>17642</v>
      </c>
    </row>
    <row r="3097" spans="1:6" x14ac:dyDescent="0.25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 s="146">
        <f>INDEX('CBECS_Table B5'!$C$6:$K$6,1,MATCH('County Climates'!E3097,'CBECS_Table B5'!$C$1:$K$1,0))</f>
        <v>17642</v>
      </c>
    </row>
    <row r="3098" spans="1:6" x14ac:dyDescent="0.25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 s="146">
        <f>INDEX('CBECS_Table B5'!$C$6:$K$6,1,MATCH('County Climates'!E3098,'CBECS_Table B5'!$C$1:$K$1,0))</f>
        <v>17642</v>
      </c>
    </row>
    <row r="3099" spans="1:6" x14ac:dyDescent="0.25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 s="146">
        <f>INDEX('CBECS_Table B5'!$C$6:$K$6,1,MATCH('County Climates'!E3099,'CBECS_Table B5'!$C$1:$K$1,0))</f>
        <v>17642</v>
      </c>
    </row>
    <row r="3100" spans="1:6" x14ac:dyDescent="0.25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 s="146">
        <f>INDEX('CBECS_Table B5'!$C$6:$K$6,1,MATCH('County Climates'!E3100,'CBECS_Table B5'!$C$1:$K$1,0))</f>
        <v>17642</v>
      </c>
    </row>
    <row r="3101" spans="1:6" x14ac:dyDescent="0.25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 s="146">
        <f>INDEX('CBECS_Table B5'!$C$6:$K$6,1,MATCH('County Climates'!E3101,'CBECS_Table B5'!$C$1:$K$1,0))</f>
        <v>17642</v>
      </c>
    </row>
    <row r="3102" spans="1:6" x14ac:dyDescent="0.25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 s="146">
        <f>INDEX('CBECS_Table B5'!$C$6:$K$6,1,MATCH('County Climates'!E3102,'CBECS_Table B5'!$C$1:$K$1,0))</f>
        <v>17642</v>
      </c>
    </row>
    <row r="3103" spans="1:6" x14ac:dyDescent="0.25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 s="146">
        <f>INDEX('CBECS_Table B5'!$C$6:$K$6,1,MATCH('County Climates'!E3103,'CBECS_Table B5'!$C$1:$K$1,0))</f>
        <v>17642</v>
      </c>
    </row>
    <row r="3104" spans="1:6" x14ac:dyDescent="0.25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 s="146">
        <f>INDEX('CBECS_Table B5'!$C$6:$K$6,1,MATCH('County Climates'!E3104,'CBECS_Table B5'!$C$1:$K$1,0))</f>
        <v>17642</v>
      </c>
    </row>
    <row r="3105" spans="1:6" x14ac:dyDescent="0.25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 s="146">
        <f>INDEX('CBECS_Table B5'!$C$6:$K$6,1,MATCH('County Climates'!E3105,'CBECS_Table B5'!$C$1:$K$1,0))</f>
        <v>17642</v>
      </c>
    </row>
    <row r="3106" spans="1:6" x14ac:dyDescent="0.25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 s="146">
        <f>INDEX('CBECS_Table B5'!$C$6:$K$6,1,MATCH('County Climates'!E3106,'CBECS_Table B5'!$C$1:$K$1,0))</f>
        <v>17642</v>
      </c>
    </row>
    <row r="3107" spans="1:6" x14ac:dyDescent="0.25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 s="146">
        <f>INDEX('CBECS_Table B5'!$C$6:$K$6,1,MATCH('County Climates'!E3107,'CBECS_Table B5'!$C$1:$K$1,0))</f>
        <v>17642</v>
      </c>
    </row>
    <row r="3108" spans="1:6" x14ac:dyDescent="0.25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 s="146">
        <f>INDEX('CBECS_Table B5'!$C$6:$K$6,1,MATCH('County Climates'!E3108,'CBECS_Table B5'!$C$1:$K$1,0))</f>
        <v>17642</v>
      </c>
    </row>
    <row r="3109" spans="1:6" x14ac:dyDescent="0.25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 s="146">
        <f>INDEX('CBECS_Table B5'!$C$6:$K$6,1,MATCH('County Climates'!E3109,'CBECS_Table B5'!$C$1:$K$1,0))</f>
        <v>17642</v>
      </c>
    </row>
    <row r="3110" spans="1:6" x14ac:dyDescent="0.25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 s="146">
        <f>INDEX('CBECS_Table B5'!$C$6:$K$6,1,MATCH('County Climates'!E3110,'CBECS_Table B5'!$C$1:$K$1,0))</f>
        <v>17642</v>
      </c>
    </row>
    <row r="3111" spans="1:6" x14ac:dyDescent="0.25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 s="146">
        <f>INDEX('CBECS_Table B5'!$C$6:$K$6,1,MATCH('County Climates'!E3111,'CBECS_Table B5'!$C$1:$K$1,0))</f>
        <v>17642</v>
      </c>
    </row>
    <row r="3112" spans="1:6" x14ac:dyDescent="0.25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 s="146">
        <f>INDEX('CBECS_Table B5'!$C$6:$K$6,1,MATCH('County Climates'!E3112,'CBECS_Table B5'!$C$1:$K$1,0))</f>
        <v>17642</v>
      </c>
    </row>
    <row r="3113" spans="1:6" x14ac:dyDescent="0.25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 s="146">
        <f>INDEX('CBECS_Table B5'!$C$6:$K$6,1,MATCH('County Climates'!E3113,'CBECS_Table B5'!$C$1:$K$1,0))</f>
        <v>17642</v>
      </c>
    </row>
    <row r="3114" spans="1:6" x14ac:dyDescent="0.25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 s="146">
        <f>INDEX('CBECS_Table B5'!$C$6:$K$6,1,MATCH('County Climates'!E3114,'CBECS_Table B5'!$C$1:$K$1,0))</f>
        <v>17642</v>
      </c>
    </row>
    <row r="3115" spans="1:6" x14ac:dyDescent="0.25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 s="146">
        <f>INDEX('CBECS_Table B5'!$C$6:$K$6,1,MATCH('County Climates'!E3115,'CBECS_Table B5'!$C$1:$K$1,0))</f>
        <v>17642</v>
      </c>
    </row>
    <row r="3116" spans="1:6" x14ac:dyDescent="0.25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 s="146">
        <f>INDEX('CBECS_Table B5'!$C$6:$K$6,1,MATCH('County Climates'!E3116,'CBECS_Table B5'!$C$1:$K$1,0))</f>
        <v>17642</v>
      </c>
    </row>
    <row r="3117" spans="1:6" x14ac:dyDescent="0.25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 s="146">
        <f>INDEX('CBECS_Table B5'!$C$6:$K$6,1,MATCH('County Climates'!E3117,'CBECS_Table B5'!$C$1:$K$1,0))</f>
        <v>17642</v>
      </c>
    </row>
    <row r="3118" spans="1:6" x14ac:dyDescent="0.25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 s="146">
        <f>INDEX('CBECS_Table B5'!$C$6:$K$6,1,MATCH('County Climates'!E3118,'CBECS_Table B5'!$C$1:$K$1,0))</f>
        <v>17642</v>
      </c>
    </row>
    <row r="3119" spans="1:6" x14ac:dyDescent="0.25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 s="146">
        <f>INDEX('CBECS_Table B5'!$C$6:$K$6,1,MATCH('County Climates'!E3119,'CBECS_Table B5'!$C$1:$K$1,0))</f>
        <v>17642</v>
      </c>
    </row>
    <row r="3120" spans="1:6" x14ac:dyDescent="0.25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 s="146">
        <f>INDEX('CBECS_Table B5'!$C$6:$K$6,1,MATCH('County Climates'!E3120,'CBECS_Table B5'!$C$1:$K$1,0))</f>
        <v>17642</v>
      </c>
    </row>
    <row r="3121" spans="1:6" x14ac:dyDescent="0.25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 s="146">
        <f>INDEX('CBECS_Table B5'!$C$6:$K$6,1,MATCH('County Climates'!E3121,'CBECS_Table B5'!$C$1:$K$1,0))</f>
        <v>17642</v>
      </c>
    </row>
    <row r="3122" spans="1:6" x14ac:dyDescent="0.25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 s="146">
        <f>INDEX('CBECS_Table B5'!$C$6:$K$6,1,MATCH('County Climates'!E3122,'CBECS_Table B5'!$C$1:$K$1,0))</f>
        <v>17642</v>
      </c>
    </row>
    <row r="3123" spans="1:6" x14ac:dyDescent="0.25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 s="146">
        <f>INDEX('CBECS_Table B5'!$C$6:$K$6,1,MATCH('County Climates'!E3123,'CBECS_Table B5'!$C$1:$K$1,0))</f>
        <v>17642</v>
      </c>
    </row>
    <row r="3124" spans="1:6" x14ac:dyDescent="0.25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 s="146">
        <f>INDEX('CBECS_Table B5'!$C$6:$K$6,1,MATCH('County Climates'!E3124,'CBECS_Table B5'!$C$1:$K$1,0))</f>
        <v>17642</v>
      </c>
    </row>
    <row r="3125" spans="1:6" x14ac:dyDescent="0.25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 s="146">
        <f>INDEX('CBECS_Table B5'!$C$6:$K$6,1,MATCH('County Climates'!E3125,'CBECS_Table B5'!$C$1:$K$1,0))</f>
        <v>17642</v>
      </c>
    </row>
    <row r="3126" spans="1:6" x14ac:dyDescent="0.25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 s="146">
        <f>INDEX('CBECS_Table B5'!$C$6:$K$6,1,MATCH('County Climates'!E3126,'CBECS_Table B5'!$C$1:$K$1,0))</f>
        <v>17642</v>
      </c>
    </row>
    <row r="3127" spans="1:6" x14ac:dyDescent="0.25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 s="146">
        <f>INDEX('CBECS_Table B5'!$C$6:$K$6,1,MATCH('County Climates'!E3127,'CBECS_Table B5'!$C$1:$K$1,0))</f>
        <v>17642</v>
      </c>
    </row>
    <row r="3128" spans="1:6" x14ac:dyDescent="0.25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 s="146">
        <f>INDEX('CBECS_Table B5'!$C$6:$K$6,1,MATCH('County Climates'!E3128,'CBECS_Table B5'!$C$1:$K$1,0))</f>
        <v>17642</v>
      </c>
    </row>
    <row r="3129" spans="1:6" x14ac:dyDescent="0.25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 s="146">
        <f>INDEX('CBECS_Table B5'!$C$6:$K$6,1,MATCH('County Climates'!E3129,'CBECS_Table B5'!$C$1:$K$1,0))</f>
        <v>17642</v>
      </c>
    </row>
    <row r="3130" spans="1:6" x14ac:dyDescent="0.25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 s="146">
        <f>INDEX('CBECS_Table B5'!$C$6:$K$6,1,MATCH('County Climates'!E3130,'CBECS_Table B5'!$C$1:$K$1,0))</f>
        <v>17642</v>
      </c>
    </row>
    <row r="3131" spans="1:6" x14ac:dyDescent="0.25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 s="146">
        <f>INDEX('CBECS_Table B5'!$C$6:$K$6,1,MATCH('County Climates'!E3131,'CBECS_Table B5'!$C$1:$K$1,0))</f>
        <v>17642</v>
      </c>
    </row>
    <row r="3132" spans="1:6" x14ac:dyDescent="0.25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 s="146">
        <f>INDEX('CBECS_Table B5'!$C$6:$K$6,1,MATCH('County Climates'!E3132,'CBECS_Table B5'!$C$1:$K$1,0))</f>
        <v>17642</v>
      </c>
    </row>
    <row r="3133" spans="1:6" x14ac:dyDescent="0.25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 s="146">
        <f>INDEX('CBECS_Table B5'!$C$6:$K$6,1,MATCH('County Climates'!E3133,'CBECS_Table B5'!$C$1:$K$1,0))</f>
        <v>17642</v>
      </c>
    </row>
    <row r="3134" spans="1:6" x14ac:dyDescent="0.25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 s="146">
        <f>INDEX('CBECS_Table B5'!$C$6:$K$6,1,MATCH('County Climates'!E3134,'CBECS_Table B5'!$C$1:$K$1,0))</f>
        <v>17642</v>
      </c>
    </row>
    <row r="3135" spans="1:6" x14ac:dyDescent="0.25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 s="146">
        <f>INDEX('CBECS_Table B5'!$C$6:$K$6,1,MATCH('County Climates'!E3135,'CBECS_Table B5'!$C$1:$K$1,0))</f>
        <v>17642</v>
      </c>
    </row>
    <row r="3136" spans="1:6" x14ac:dyDescent="0.25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 s="146">
        <f>INDEX('CBECS_Table B5'!$C$6:$K$6,1,MATCH('County Climates'!E3136,'CBECS_Table B5'!$C$1:$K$1,0))</f>
        <v>17642</v>
      </c>
    </row>
    <row r="3137" spans="1:6" x14ac:dyDescent="0.25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 s="146">
        <f>INDEX('CBECS_Table B5'!$C$6:$K$6,1,MATCH('County Climates'!E3137,'CBECS_Table B5'!$C$1:$K$1,0))</f>
        <v>17642</v>
      </c>
    </row>
    <row r="3138" spans="1:6" x14ac:dyDescent="0.25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 s="146">
        <f>INDEX('CBECS_Table B5'!$C$6:$K$6,1,MATCH('County Climates'!E3138,'CBECS_Table B5'!$C$1:$K$1,0))</f>
        <v>17642</v>
      </c>
    </row>
    <row r="3139" spans="1:6" x14ac:dyDescent="0.25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 s="146">
        <f>INDEX('CBECS_Table B5'!$C$6:$K$6,1,MATCH('County Climates'!E3139,'CBECS_Table B5'!$C$1:$K$1,0))</f>
        <v>17642</v>
      </c>
    </row>
    <row r="3140" spans="1:6" x14ac:dyDescent="0.25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 s="146">
        <f>INDEX('CBECS_Table B5'!$C$6:$K$6,1,MATCH('County Climates'!E3140,'CBECS_Table B5'!$C$1:$K$1,0))</f>
        <v>17642</v>
      </c>
    </row>
    <row r="3141" spans="1:6" x14ac:dyDescent="0.25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 s="146">
        <f>INDEX('CBECS_Table B5'!$C$6:$K$6,1,MATCH('County Climates'!E3141,'CBECS_Table B5'!$C$1:$K$1,0))</f>
        <v>17642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A6F5-7955-412A-9ACE-78EA05C9D395}">
  <sheetPr>
    <pageSetUpPr fitToPage="1"/>
  </sheetPr>
  <dimension ref="A1:K315"/>
  <sheetViews>
    <sheetView showGridLines="0" zoomScaleNormal="100" workbookViewId="0">
      <pane ySplit="6" topLeftCell="A7" activePane="bottomLeft" state="frozen"/>
      <selection pane="bottomLeft" activeCell="F13" sqref="F13"/>
    </sheetView>
  </sheetViews>
  <sheetFormatPr defaultColWidth="8.7109375" defaultRowHeight="15" x14ac:dyDescent="0.25"/>
  <cols>
    <col min="1" max="1" width="29.85546875" style="117" customWidth="1"/>
    <col min="2" max="2" width="7.85546875" style="30" customWidth="1"/>
    <col min="3" max="11" width="7.5703125" style="30" customWidth="1"/>
    <col min="12" max="16384" width="8.7109375" style="117"/>
  </cols>
  <sheetData>
    <row r="1" spans="1:11" x14ac:dyDescent="0.25">
      <c r="A1" s="29" t="s">
        <v>2873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6.45" customHeight="1" x14ac:dyDescent="0.25">
      <c r="A2" s="203" t="s">
        <v>2872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</row>
    <row r="3" spans="1:11" ht="23.45" customHeight="1" thickBot="1" x14ac:dyDescent="0.3">
      <c r="A3" s="140"/>
      <c r="B3" s="205" t="s">
        <v>2287</v>
      </c>
      <c r="C3" s="205"/>
      <c r="D3" s="205"/>
      <c r="E3" s="205"/>
      <c r="F3" s="205"/>
      <c r="G3" s="206"/>
      <c r="H3" s="206"/>
      <c r="I3" s="206"/>
      <c r="J3" s="206"/>
      <c r="K3" s="206"/>
    </row>
    <row r="4" spans="1:11" ht="25.5" customHeight="1" x14ac:dyDescent="0.25">
      <c r="A4" s="140"/>
      <c r="B4" s="139"/>
      <c r="C4" s="207" t="s">
        <v>2288</v>
      </c>
      <c r="D4" s="208"/>
      <c r="E4" s="209" t="s">
        <v>2289</v>
      </c>
      <c r="F4" s="210"/>
      <c r="G4" s="209" t="s">
        <v>2290</v>
      </c>
      <c r="H4" s="210"/>
      <c r="I4" s="210"/>
      <c r="J4" s="211" t="s">
        <v>2291</v>
      </c>
      <c r="K4" s="212"/>
    </row>
    <row r="5" spans="1:11" ht="53.45" customHeight="1" thickBot="1" x14ac:dyDescent="0.3">
      <c r="A5" s="138"/>
      <c r="B5" s="137" t="s">
        <v>2292</v>
      </c>
      <c r="C5" s="137" t="s">
        <v>2293</v>
      </c>
      <c r="D5" s="137" t="s">
        <v>2294</v>
      </c>
      <c r="E5" s="137" t="s">
        <v>2295</v>
      </c>
      <c r="F5" s="137" t="s">
        <v>2296</v>
      </c>
      <c r="G5" s="137" t="s">
        <v>2297</v>
      </c>
      <c r="H5" s="137" t="s">
        <v>2298</v>
      </c>
      <c r="I5" s="137" t="s">
        <v>2299</v>
      </c>
      <c r="J5" s="137" t="s">
        <v>2592</v>
      </c>
      <c r="K5" s="137" t="s">
        <v>2211</v>
      </c>
    </row>
    <row r="6" spans="1:11" ht="24" customHeight="1" thickTop="1" x14ac:dyDescent="0.25">
      <c r="A6" s="136" t="s">
        <v>2300</v>
      </c>
      <c r="B6" s="135">
        <v>96758</v>
      </c>
      <c r="C6" s="135">
        <v>3748</v>
      </c>
      <c r="D6" s="135">
        <v>12272</v>
      </c>
      <c r="E6" s="135">
        <v>17642</v>
      </c>
      <c r="F6" s="135">
        <v>8501</v>
      </c>
      <c r="G6" s="135">
        <v>17961</v>
      </c>
      <c r="H6" s="135">
        <v>5359</v>
      </c>
      <c r="I6" s="135">
        <v>11558</v>
      </c>
      <c r="J6" s="135">
        <v>7761</v>
      </c>
      <c r="K6" s="135">
        <v>11956</v>
      </c>
    </row>
    <row r="7" spans="1:11" ht="24" customHeight="1" x14ac:dyDescent="0.25">
      <c r="A7" s="130" t="s">
        <v>2301</v>
      </c>
      <c r="B7" s="124" t="s">
        <v>28</v>
      </c>
      <c r="C7" s="124" t="s">
        <v>28</v>
      </c>
      <c r="D7" s="124" t="s">
        <v>28</v>
      </c>
      <c r="E7" s="124" t="s">
        <v>28</v>
      </c>
      <c r="F7" s="124" t="s">
        <v>28</v>
      </c>
      <c r="G7" s="124" t="s">
        <v>28</v>
      </c>
      <c r="H7" s="124" t="s">
        <v>28</v>
      </c>
      <c r="I7" s="124" t="s">
        <v>28</v>
      </c>
      <c r="J7" s="124" t="s">
        <v>28</v>
      </c>
      <c r="K7" s="124" t="s">
        <v>28</v>
      </c>
    </row>
    <row r="8" spans="1:11" x14ac:dyDescent="0.25">
      <c r="A8" s="120" t="s">
        <v>2302</v>
      </c>
      <c r="B8" s="119">
        <v>8031</v>
      </c>
      <c r="C8" s="119">
        <v>478</v>
      </c>
      <c r="D8" s="119">
        <v>652</v>
      </c>
      <c r="E8" s="119">
        <v>1545</v>
      </c>
      <c r="F8" s="119">
        <v>716</v>
      </c>
      <c r="G8" s="119">
        <v>1506</v>
      </c>
      <c r="H8" s="119">
        <v>458</v>
      </c>
      <c r="I8" s="119">
        <v>1032</v>
      </c>
      <c r="J8" s="119">
        <v>571</v>
      </c>
      <c r="K8" s="119">
        <v>1072</v>
      </c>
    </row>
    <row r="9" spans="1:11" x14ac:dyDescent="0.25">
      <c r="A9" s="120" t="s">
        <v>2303</v>
      </c>
      <c r="B9" s="119">
        <v>10206</v>
      </c>
      <c r="C9" s="119">
        <v>443</v>
      </c>
      <c r="D9" s="119">
        <v>708</v>
      </c>
      <c r="E9" s="119">
        <v>1889</v>
      </c>
      <c r="F9" s="119">
        <v>1173</v>
      </c>
      <c r="G9" s="119">
        <v>1413</v>
      </c>
      <c r="H9" s="119">
        <v>688</v>
      </c>
      <c r="I9" s="119">
        <v>1370</v>
      </c>
      <c r="J9" s="119">
        <v>994</v>
      </c>
      <c r="K9" s="119">
        <v>1527</v>
      </c>
    </row>
    <row r="10" spans="1:11" x14ac:dyDescent="0.25">
      <c r="A10" s="120" t="s">
        <v>2304</v>
      </c>
      <c r="B10" s="119">
        <v>15623</v>
      </c>
      <c r="C10" s="119">
        <v>782</v>
      </c>
      <c r="D10" s="119">
        <v>1535</v>
      </c>
      <c r="E10" s="119">
        <v>2749</v>
      </c>
      <c r="F10" s="119">
        <v>1589</v>
      </c>
      <c r="G10" s="119">
        <v>2825</v>
      </c>
      <c r="H10" s="119">
        <v>881</v>
      </c>
      <c r="I10" s="119">
        <v>1962</v>
      </c>
      <c r="J10" s="119">
        <v>1313</v>
      </c>
      <c r="K10" s="119">
        <v>1987</v>
      </c>
    </row>
    <row r="11" spans="1:11" x14ac:dyDescent="0.25">
      <c r="A11" s="120" t="s">
        <v>2305</v>
      </c>
      <c r="B11" s="119">
        <v>14430</v>
      </c>
      <c r="C11" s="119">
        <v>505</v>
      </c>
      <c r="D11" s="119">
        <v>1783</v>
      </c>
      <c r="E11" s="119">
        <v>2939</v>
      </c>
      <c r="F11" s="119">
        <v>1408</v>
      </c>
      <c r="G11" s="119">
        <v>2393</v>
      </c>
      <c r="H11" s="119">
        <v>604</v>
      </c>
      <c r="I11" s="119">
        <v>1714</v>
      </c>
      <c r="J11" s="119">
        <v>1147</v>
      </c>
      <c r="K11" s="119">
        <v>1937</v>
      </c>
    </row>
    <row r="12" spans="1:11" x14ac:dyDescent="0.25">
      <c r="A12" s="120" t="s">
        <v>2306</v>
      </c>
      <c r="B12" s="119">
        <v>15387</v>
      </c>
      <c r="C12" s="119">
        <v>518</v>
      </c>
      <c r="D12" s="119">
        <v>1666</v>
      </c>
      <c r="E12" s="119">
        <v>2657</v>
      </c>
      <c r="F12" s="119">
        <v>1325</v>
      </c>
      <c r="G12" s="119">
        <v>3250</v>
      </c>
      <c r="H12" s="119">
        <v>875</v>
      </c>
      <c r="I12" s="119">
        <v>2173</v>
      </c>
      <c r="J12" s="119">
        <v>1292</v>
      </c>
      <c r="K12" s="119">
        <v>1630</v>
      </c>
    </row>
    <row r="13" spans="1:11" x14ac:dyDescent="0.25">
      <c r="A13" s="120" t="s">
        <v>2307</v>
      </c>
      <c r="B13" s="119">
        <v>13042</v>
      </c>
      <c r="C13" s="119">
        <v>538</v>
      </c>
      <c r="D13" s="119">
        <v>2127</v>
      </c>
      <c r="E13" s="119">
        <v>1746</v>
      </c>
      <c r="F13" s="119">
        <v>1031</v>
      </c>
      <c r="G13" s="119">
        <v>2627</v>
      </c>
      <c r="H13" s="119">
        <v>1022</v>
      </c>
      <c r="I13" s="119">
        <v>1380</v>
      </c>
      <c r="J13" s="119">
        <v>1141</v>
      </c>
      <c r="K13" s="119">
        <v>1428</v>
      </c>
    </row>
    <row r="14" spans="1:11" x14ac:dyDescent="0.25">
      <c r="A14" s="120" t="s">
        <v>2308</v>
      </c>
      <c r="B14" s="119">
        <v>11723</v>
      </c>
      <c r="C14" s="119">
        <v>341</v>
      </c>
      <c r="D14" s="119">
        <v>2035</v>
      </c>
      <c r="E14" s="119">
        <v>2444</v>
      </c>
      <c r="F14" s="119">
        <v>585</v>
      </c>
      <c r="G14" s="119">
        <v>2389</v>
      </c>
      <c r="H14" s="119">
        <v>550</v>
      </c>
      <c r="I14" s="119">
        <v>1265</v>
      </c>
      <c r="J14" s="119">
        <v>632</v>
      </c>
      <c r="K14" s="119">
        <v>1483</v>
      </c>
    </row>
    <row r="15" spans="1:11" x14ac:dyDescent="0.25">
      <c r="A15" s="120" t="s">
        <v>2309</v>
      </c>
      <c r="B15" s="119">
        <v>8317</v>
      </c>
      <c r="C15" s="119" t="s">
        <v>2310</v>
      </c>
      <c r="D15" s="119">
        <v>1766</v>
      </c>
      <c r="E15" s="119">
        <v>1673</v>
      </c>
      <c r="F15" s="119">
        <v>674</v>
      </c>
      <c r="G15" s="119">
        <v>1557</v>
      </c>
      <c r="H15" s="119" t="s">
        <v>2310</v>
      </c>
      <c r="I15" s="119">
        <v>662</v>
      </c>
      <c r="J15" s="119" t="s">
        <v>2310</v>
      </c>
      <c r="K15" s="119">
        <v>892</v>
      </c>
    </row>
    <row r="16" spans="1:11" ht="24" customHeight="1" x14ac:dyDescent="0.25">
      <c r="A16" s="130" t="s">
        <v>2311</v>
      </c>
      <c r="B16" s="124" t="s">
        <v>28</v>
      </c>
      <c r="C16" s="124" t="s">
        <v>28</v>
      </c>
      <c r="D16" s="124" t="s">
        <v>28</v>
      </c>
      <c r="E16" s="124" t="s">
        <v>28</v>
      </c>
      <c r="F16" s="124" t="s">
        <v>28</v>
      </c>
      <c r="G16" s="124" t="s">
        <v>28</v>
      </c>
      <c r="H16" s="124" t="s">
        <v>28</v>
      </c>
      <c r="I16" s="124" t="s">
        <v>28</v>
      </c>
      <c r="J16" s="124" t="s">
        <v>28</v>
      </c>
      <c r="K16" s="124" t="s">
        <v>28</v>
      </c>
    </row>
    <row r="17" spans="1:11" x14ac:dyDescent="0.25">
      <c r="A17" s="120" t="s">
        <v>2312</v>
      </c>
      <c r="B17" s="119">
        <v>13686</v>
      </c>
      <c r="C17" s="119">
        <v>621</v>
      </c>
      <c r="D17" s="119">
        <v>1924</v>
      </c>
      <c r="E17" s="119">
        <v>2455</v>
      </c>
      <c r="F17" s="119">
        <v>1430</v>
      </c>
      <c r="G17" s="119">
        <v>2348</v>
      </c>
      <c r="H17" s="119">
        <v>834</v>
      </c>
      <c r="I17" s="119">
        <v>1800</v>
      </c>
      <c r="J17" s="119">
        <v>895</v>
      </c>
      <c r="K17" s="119">
        <v>1379</v>
      </c>
    </row>
    <row r="18" spans="1:11" x14ac:dyDescent="0.25">
      <c r="A18" s="120" t="s">
        <v>2313</v>
      </c>
      <c r="B18" s="119">
        <v>1032</v>
      </c>
      <c r="C18" s="119" t="s">
        <v>2310</v>
      </c>
      <c r="D18" s="119" t="s">
        <v>2310</v>
      </c>
      <c r="E18" s="119">
        <v>320</v>
      </c>
      <c r="F18" s="119" t="s">
        <v>2310</v>
      </c>
      <c r="G18" s="119" t="s">
        <v>2310</v>
      </c>
      <c r="H18" s="119" t="s">
        <v>2310</v>
      </c>
      <c r="I18" s="119" t="s">
        <v>2310</v>
      </c>
      <c r="J18" s="119" t="s">
        <v>2310</v>
      </c>
      <c r="K18" s="119" t="s">
        <v>2310</v>
      </c>
    </row>
    <row r="19" spans="1:11" x14ac:dyDescent="0.25">
      <c r="A19" s="120" t="s">
        <v>2314</v>
      </c>
      <c r="B19" s="119">
        <v>1372</v>
      </c>
      <c r="C19" s="119" t="s">
        <v>2310</v>
      </c>
      <c r="D19" s="119" t="s">
        <v>2310</v>
      </c>
      <c r="E19" s="119">
        <v>211</v>
      </c>
      <c r="F19" s="119" t="s">
        <v>2310</v>
      </c>
      <c r="G19" s="119">
        <v>261</v>
      </c>
      <c r="H19" s="119" t="s">
        <v>2310</v>
      </c>
      <c r="I19" s="119">
        <v>190</v>
      </c>
      <c r="J19" s="119">
        <v>214</v>
      </c>
      <c r="K19" s="119">
        <v>198</v>
      </c>
    </row>
    <row r="20" spans="1:11" x14ac:dyDescent="0.25">
      <c r="A20" s="120" t="s">
        <v>2315</v>
      </c>
      <c r="B20" s="119">
        <v>4011</v>
      </c>
      <c r="C20" s="119">
        <v>194</v>
      </c>
      <c r="D20" s="119">
        <v>585</v>
      </c>
      <c r="E20" s="119">
        <v>831</v>
      </c>
      <c r="F20" s="119">
        <v>238</v>
      </c>
      <c r="G20" s="119">
        <v>580</v>
      </c>
      <c r="H20" s="119">
        <v>238</v>
      </c>
      <c r="I20" s="119">
        <v>355</v>
      </c>
      <c r="J20" s="119">
        <v>404</v>
      </c>
      <c r="K20" s="119">
        <v>586</v>
      </c>
    </row>
    <row r="21" spans="1:11" x14ac:dyDescent="0.25">
      <c r="A21" s="118" t="s">
        <v>2316</v>
      </c>
      <c r="B21" s="119">
        <v>2259</v>
      </c>
      <c r="C21" s="119" t="s">
        <v>2310</v>
      </c>
      <c r="D21" s="119">
        <v>276</v>
      </c>
      <c r="E21" s="119">
        <v>583</v>
      </c>
      <c r="F21" s="119" t="s">
        <v>2310</v>
      </c>
      <c r="G21" s="119">
        <v>366</v>
      </c>
      <c r="H21" s="119" t="s">
        <v>2310</v>
      </c>
      <c r="I21" s="119">
        <v>237</v>
      </c>
      <c r="J21" s="119" t="s">
        <v>2310</v>
      </c>
      <c r="K21" s="119">
        <v>302</v>
      </c>
    </row>
    <row r="22" spans="1:11" x14ac:dyDescent="0.25">
      <c r="A22" s="118" t="s">
        <v>2317</v>
      </c>
      <c r="B22" s="119">
        <v>1753</v>
      </c>
      <c r="C22" s="119" t="s">
        <v>2310</v>
      </c>
      <c r="D22" s="119">
        <v>308</v>
      </c>
      <c r="E22" s="119">
        <v>248</v>
      </c>
      <c r="F22" s="119" t="s">
        <v>2310</v>
      </c>
      <c r="G22" s="119">
        <v>214</v>
      </c>
      <c r="H22" s="119" t="s">
        <v>2310</v>
      </c>
      <c r="I22" s="119" t="s">
        <v>2310</v>
      </c>
      <c r="J22" s="119">
        <v>243</v>
      </c>
      <c r="K22" s="119">
        <v>284</v>
      </c>
    </row>
    <row r="23" spans="1:11" x14ac:dyDescent="0.25">
      <c r="A23" s="120" t="s">
        <v>2318</v>
      </c>
      <c r="B23" s="119">
        <v>6997</v>
      </c>
      <c r="C23" s="119">
        <v>322</v>
      </c>
      <c r="D23" s="119">
        <v>884</v>
      </c>
      <c r="E23" s="119">
        <v>1072</v>
      </c>
      <c r="F23" s="119">
        <v>589</v>
      </c>
      <c r="G23" s="119">
        <v>1300</v>
      </c>
      <c r="H23" s="119">
        <v>305</v>
      </c>
      <c r="I23" s="119">
        <v>771</v>
      </c>
      <c r="J23" s="119">
        <v>830</v>
      </c>
      <c r="K23" s="119">
        <v>924</v>
      </c>
    </row>
    <row r="24" spans="1:11" x14ac:dyDescent="0.25">
      <c r="A24" s="120" t="s">
        <v>2319</v>
      </c>
      <c r="B24" s="119">
        <v>10781</v>
      </c>
      <c r="C24" s="119" t="s">
        <v>2310</v>
      </c>
      <c r="D24" s="119">
        <v>1044</v>
      </c>
      <c r="E24" s="119">
        <v>1756</v>
      </c>
      <c r="F24" s="119">
        <v>856</v>
      </c>
      <c r="G24" s="119">
        <v>2159</v>
      </c>
      <c r="H24" s="119">
        <v>718</v>
      </c>
      <c r="I24" s="119">
        <v>1598</v>
      </c>
      <c r="J24" s="119">
        <v>1125</v>
      </c>
      <c r="K24" s="119">
        <v>1174</v>
      </c>
    </row>
    <row r="25" spans="1:11" x14ac:dyDescent="0.25">
      <c r="A25" s="118" t="s">
        <v>2320</v>
      </c>
      <c r="B25" s="119">
        <v>5193</v>
      </c>
      <c r="C25" s="119" t="s">
        <v>2310</v>
      </c>
      <c r="D25" s="119">
        <v>376</v>
      </c>
      <c r="E25" s="119">
        <v>900</v>
      </c>
      <c r="F25" s="119">
        <v>569</v>
      </c>
      <c r="G25" s="119">
        <v>998</v>
      </c>
      <c r="H25" s="119">
        <v>506</v>
      </c>
      <c r="I25" s="119">
        <v>671</v>
      </c>
      <c r="J25" s="119">
        <v>563</v>
      </c>
      <c r="K25" s="119">
        <v>380</v>
      </c>
    </row>
    <row r="26" spans="1:11" x14ac:dyDescent="0.25">
      <c r="A26" s="118" t="s">
        <v>2321</v>
      </c>
      <c r="B26" s="119">
        <v>5588</v>
      </c>
      <c r="C26" s="119" t="s">
        <v>2310</v>
      </c>
      <c r="D26" s="119">
        <v>669</v>
      </c>
      <c r="E26" s="119">
        <v>856</v>
      </c>
      <c r="F26" s="119" t="s">
        <v>2310</v>
      </c>
      <c r="G26" s="119">
        <v>1161</v>
      </c>
      <c r="H26" s="119" t="s">
        <v>2310</v>
      </c>
      <c r="I26" s="119">
        <v>927</v>
      </c>
      <c r="J26" s="119">
        <v>562</v>
      </c>
      <c r="K26" s="119">
        <v>795</v>
      </c>
    </row>
    <row r="27" spans="1:11" x14ac:dyDescent="0.25">
      <c r="A27" s="120" t="s">
        <v>2322</v>
      </c>
      <c r="B27" s="119">
        <v>16682</v>
      </c>
      <c r="C27" s="119">
        <v>454</v>
      </c>
      <c r="D27" s="119">
        <v>2741</v>
      </c>
      <c r="E27" s="119">
        <v>2943</v>
      </c>
      <c r="F27" s="119">
        <v>1393</v>
      </c>
      <c r="G27" s="119">
        <v>3253</v>
      </c>
      <c r="H27" s="119">
        <v>547</v>
      </c>
      <c r="I27" s="119">
        <v>1918</v>
      </c>
      <c r="J27" s="119">
        <v>1359</v>
      </c>
      <c r="K27" s="119">
        <v>2072</v>
      </c>
    </row>
    <row r="28" spans="1:11" x14ac:dyDescent="0.25">
      <c r="A28" s="120" t="s">
        <v>2323</v>
      </c>
      <c r="B28" s="119">
        <v>7157</v>
      </c>
      <c r="C28" s="119">
        <v>424</v>
      </c>
      <c r="D28" s="119">
        <v>677</v>
      </c>
      <c r="E28" s="119">
        <v>1384</v>
      </c>
      <c r="F28" s="119">
        <v>506</v>
      </c>
      <c r="G28" s="119">
        <v>1642</v>
      </c>
      <c r="H28" s="119" t="s">
        <v>2310</v>
      </c>
      <c r="I28" s="119">
        <v>893</v>
      </c>
      <c r="J28" s="119">
        <v>566</v>
      </c>
      <c r="K28" s="119">
        <v>915</v>
      </c>
    </row>
    <row r="29" spans="1:11" x14ac:dyDescent="0.25">
      <c r="A29" s="120" t="s">
        <v>2324</v>
      </c>
      <c r="B29" s="119">
        <v>1563</v>
      </c>
      <c r="C29" s="119" t="s">
        <v>2310</v>
      </c>
      <c r="D29" s="119" t="s">
        <v>2310</v>
      </c>
      <c r="E29" s="119" t="s">
        <v>2310</v>
      </c>
      <c r="F29" s="119" t="s">
        <v>2310</v>
      </c>
      <c r="G29" s="119" t="s">
        <v>2310</v>
      </c>
      <c r="H29" s="119" t="s">
        <v>2310</v>
      </c>
      <c r="I29" s="119" t="s">
        <v>2310</v>
      </c>
      <c r="J29" s="119" t="s">
        <v>2310</v>
      </c>
      <c r="K29" s="119" t="s">
        <v>2310</v>
      </c>
    </row>
    <row r="30" spans="1:11" x14ac:dyDescent="0.25">
      <c r="A30" s="120" t="s">
        <v>2325</v>
      </c>
      <c r="B30" s="119">
        <v>5686</v>
      </c>
      <c r="C30" s="119" t="s">
        <v>2310</v>
      </c>
      <c r="D30" s="119">
        <v>510</v>
      </c>
      <c r="E30" s="119">
        <v>963</v>
      </c>
      <c r="F30" s="119">
        <v>609</v>
      </c>
      <c r="G30" s="119">
        <v>1370</v>
      </c>
      <c r="H30" s="119">
        <v>602</v>
      </c>
      <c r="I30" s="119">
        <v>619</v>
      </c>
      <c r="J30" s="119" t="s">
        <v>2310</v>
      </c>
      <c r="K30" s="119">
        <v>530</v>
      </c>
    </row>
    <row r="31" spans="1:11" x14ac:dyDescent="0.25">
      <c r="A31" s="120" t="s">
        <v>2326</v>
      </c>
      <c r="B31" s="119">
        <v>6343</v>
      </c>
      <c r="C31" s="119">
        <v>323</v>
      </c>
      <c r="D31" s="119">
        <v>1042</v>
      </c>
      <c r="E31" s="119">
        <v>1301</v>
      </c>
      <c r="F31" s="119">
        <v>911</v>
      </c>
      <c r="G31" s="119">
        <v>755</v>
      </c>
      <c r="H31" s="119">
        <v>310</v>
      </c>
      <c r="I31" s="119">
        <v>619</v>
      </c>
      <c r="J31" s="119">
        <v>478</v>
      </c>
      <c r="K31" s="119">
        <v>605</v>
      </c>
    </row>
    <row r="32" spans="1:11" x14ac:dyDescent="0.25">
      <c r="A32" s="120" t="s">
        <v>2327</v>
      </c>
      <c r="B32" s="119">
        <v>17429</v>
      </c>
      <c r="C32" s="119">
        <v>469</v>
      </c>
      <c r="D32" s="119">
        <v>1929</v>
      </c>
      <c r="E32" s="119">
        <v>3399</v>
      </c>
      <c r="F32" s="119">
        <v>1312</v>
      </c>
      <c r="G32" s="119">
        <v>3034</v>
      </c>
      <c r="H32" s="119">
        <v>1250</v>
      </c>
      <c r="I32" s="119">
        <v>2030</v>
      </c>
      <c r="J32" s="119">
        <v>1049</v>
      </c>
      <c r="K32" s="119">
        <v>2958</v>
      </c>
    </row>
    <row r="33" spans="1:11" x14ac:dyDescent="0.25">
      <c r="A33" s="120" t="s">
        <v>2328</v>
      </c>
      <c r="B33" s="119">
        <v>2403</v>
      </c>
      <c r="C33" s="119" t="s">
        <v>2310</v>
      </c>
      <c r="D33" s="119">
        <v>450</v>
      </c>
      <c r="E33" s="119">
        <v>403</v>
      </c>
      <c r="F33" s="119" t="s">
        <v>2310</v>
      </c>
      <c r="G33" s="119">
        <v>534</v>
      </c>
      <c r="H33" s="119" t="s">
        <v>2310</v>
      </c>
      <c r="I33" s="119" t="s">
        <v>2310</v>
      </c>
      <c r="J33" s="119" t="s">
        <v>2310</v>
      </c>
      <c r="K33" s="119" t="s">
        <v>2310</v>
      </c>
    </row>
    <row r="34" spans="1:11" x14ac:dyDescent="0.25">
      <c r="A34" s="120" t="s">
        <v>2329</v>
      </c>
      <c r="B34" s="119">
        <v>1616</v>
      </c>
      <c r="C34" s="119" t="s">
        <v>2310</v>
      </c>
      <c r="D34" s="119" t="s">
        <v>2310</v>
      </c>
      <c r="E34" s="119">
        <v>313</v>
      </c>
      <c r="F34" s="119" t="s">
        <v>2310</v>
      </c>
      <c r="G34" s="119">
        <v>371</v>
      </c>
      <c r="H34" s="119" t="s">
        <v>2310</v>
      </c>
      <c r="I34" s="119" t="s">
        <v>2310</v>
      </c>
      <c r="J34" s="119" t="s">
        <v>2310</v>
      </c>
      <c r="K34" s="119" t="s">
        <v>2310</v>
      </c>
    </row>
    <row r="35" spans="1:11" ht="24" customHeight="1" x14ac:dyDescent="0.25">
      <c r="A35" s="130" t="s">
        <v>2330</v>
      </c>
      <c r="B35" s="124" t="s">
        <v>28</v>
      </c>
      <c r="C35" s="124" t="s">
        <v>28</v>
      </c>
      <c r="D35" s="124" t="s">
        <v>28</v>
      </c>
      <c r="E35" s="124" t="s">
        <v>28</v>
      </c>
      <c r="F35" s="124" t="s">
        <v>28</v>
      </c>
      <c r="G35" s="124" t="s">
        <v>28</v>
      </c>
      <c r="H35" s="124" t="s">
        <v>28</v>
      </c>
      <c r="I35" s="124" t="s">
        <v>28</v>
      </c>
      <c r="J35" s="124" t="s">
        <v>28</v>
      </c>
      <c r="K35" s="124" t="s">
        <v>28</v>
      </c>
    </row>
    <row r="36" spans="1:11" x14ac:dyDescent="0.25">
      <c r="A36" s="120" t="s">
        <v>2331</v>
      </c>
      <c r="B36" s="119">
        <v>3600</v>
      </c>
      <c r="C36" s="119">
        <v>360</v>
      </c>
      <c r="D36" s="119">
        <v>925</v>
      </c>
      <c r="E36" s="119">
        <v>924</v>
      </c>
      <c r="F36" s="119" t="s">
        <v>2310</v>
      </c>
      <c r="G36" s="119">
        <v>487</v>
      </c>
      <c r="H36" s="119" t="s">
        <v>2310</v>
      </c>
      <c r="I36" s="119" t="s">
        <v>2310</v>
      </c>
      <c r="J36" s="119" t="s">
        <v>2310</v>
      </c>
      <c r="K36" s="119" t="s">
        <v>2310</v>
      </c>
    </row>
    <row r="37" spans="1:11" x14ac:dyDescent="0.25">
      <c r="A37" s="120" t="s">
        <v>2332</v>
      </c>
      <c r="B37" s="119">
        <v>5646</v>
      </c>
      <c r="C37" s="119">
        <v>259</v>
      </c>
      <c r="D37" s="119">
        <v>1330</v>
      </c>
      <c r="E37" s="119">
        <v>1464</v>
      </c>
      <c r="F37" s="119">
        <v>451</v>
      </c>
      <c r="G37" s="119">
        <v>648</v>
      </c>
      <c r="H37" s="119" t="s">
        <v>2310</v>
      </c>
      <c r="I37" s="119">
        <v>451</v>
      </c>
      <c r="J37" s="119">
        <v>224</v>
      </c>
      <c r="K37" s="119">
        <v>667</v>
      </c>
    </row>
    <row r="38" spans="1:11" x14ac:dyDescent="0.25">
      <c r="A38" s="120" t="s">
        <v>2333</v>
      </c>
      <c r="B38" s="119">
        <v>6958</v>
      </c>
      <c r="C38" s="119" t="s">
        <v>2310</v>
      </c>
      <c r="D38" s="119">
        <v>1324</v>
      </c>
      <c r="E38" s="119">
        <v>979</v>
      </c>
      <c r="F38" s="119">
        <v>763</v>
      </c>
      <c r="G38" s="119">
        <v>1333</v>
      </c>
      <c r="H38" s="119">
        <v>444</v>
      </c>
      <c r="I38" s="119">
        <v>632</v>
      </c>
      <c r="J38" s="119">
        <v>455</v>
      </c>
      <c r="K38" s="119">
        <v>812</v>
      </c>
    </row>
    <row r="39" spans="1:11" x14ac:dyDescent="0.25">
      <c r="A39" s="120" t="s">
        <v>2334</v>
      </c>
      <c r="B39" s="119">
        <v>10337</v>
      </c>
      <c r="C39" s="119">
        <v>406</v>
      </c>
      <c r="D39" s="119">
        <v>1639</v>
      </c>
      <c r="E39" s="119">
        <v>2108</v>
      </c>
      <c r="F39" s="119">
        <v>687</v>
      </c>
      <c r="G39" s="119">
        <v>1902</v>
      </c>
      <c r="H39" s="119">
        <v>755</v>
      </c>
      <c r="I39" s="119">
        <v>1088</v>
      </c>
      <c r="J39" s="119">
        <v>450</v>
      </c>
      <c r="K39" s="119">
        <v>1302</v>
      </c>
    </row>
    <row r="40" spans="1:11" x14ac:dyDescent="0.25">
      <c r="A40" s="120" t="s">
        <v>2335</v>
      </c>
      <c r="B40" s="119">
        <v>13257</v>
      </c>
      <c r="C40" s="119">
        <v>426</v>
      </c>
      <c r="D40" s="119">
        <v>1843</v>
      </c>
      <c r="E40" s="119">
        <v>2631</v>
      </c>
      <c r="F40" s="119">
        <v>1403</v>
      </c>
      <c r="G40" s="119">
        <v>2145</v>
      </c>
      <c r="H40" s="119">
        <v>751</v>
      </c>
      <c r="I40" s="119">
        <v>1394</v>
      </c>
      <c r="J40" s="119">
        <v>1073</v>
      </c>
      <c r="K40" s="119">
        <v>1590</v>
      </c>
    </row>
    <row r="41" spans="1:11" x14ac:dyDescent="0.25">
      <c r="A41" s="120" t="s">
        <v>2336</v>
      </c>
      <c r="B41" s="119">
        <v>13463</v>
      </c>
      <c r="C41" s="119">
        <v>645</v>
      </c>
      <c r="D41" s="119">
        <v>1364</v>
      </c>
      <c r="E41" s="119">
        <v>1639</v>
      </c>
      <c r="F41" s="119">
        <v>1291</v>
      </c>
      <c r="G41" s="119">
        <v>2751</v>
      </c>
      <c r="H41" s="119">
        <v>592</v>
      </c>
      <c r="I41" s="119">
        <v>1901</v>
      </c>
      <c r="J41" s="119">
        <v>1290</v>
      </c>
      <c r="K41" s="119">
        <v>1989</v>
      </c>
    </row>
    <row r="42" spans="1:11" x14ac:dyDescent="0.25">
      <c r="A42" s="120" t="s">
        <v>2337</v>
      </c>
      <c r="B42" s="119">
        <v>15550</v>
      </c>
      <c r="C42" s="119">
        <v>533</v>
      </c>
      <c r="D42" s="119">
        <v>1408</v>
      </c>
      <c r="E42" s="119">
        <v>2614</v>
      </c>
      <c r="F42" s="119">
        <v>1495</v>
      </c>
      <c r="G42" s="119">
        <v>3429</v>
      </c>
      <c r="H42" s="119">
        <v>749</v>
      </c>
      <c r="I42" s="119">
        <v>1953</v>
      </c>
      <c r="J42" s="119">
        <v>1335</v>
      </c>
      <c r="K42" s="119">
        <v>2033</v>
      </c>
    </row>
    <row r="43" spans="1:11" x14ac:dyDescent="0.25">
      <c r="A43" s="120" t="s">
        <v>2871</v>
      </c>
      <c r="B43" s="119">
        <v>17678</v>
      </c>
      <c r="C43" s="119">
        <v>713</v>
      </c>
      <c r="D43" s="119">
        <v>1493</v>
      </c>
      <c r="E43" s="119">
        <v>3395</v>
      </c>
      <c r="F43" s="119">
        <v>1503</v>
      </c>
      <c r="G43" s="119">
        <v>3444</v>
      </c>
      <c r="H43" s="119">
        <v>1261</v>
      </c>
      <c r="I43" s="119">
        <v>2326</v>
      </c>
      <c r="J43" s="119">
        <v>1643</v>
      </c>
      <c r="K43" s="119">
        <v>1901</v>
      </c>
    </row>
    <row r="44" spans="1:11" x14ac:dyDescent="0.25">
      <c r="A44" s="120" t="s">
        <v>2870</v>
      </c>
      <c r="B44" s="119">
        <v>10270</v>
      </c>
      <c r="C44" s="119" t="s">
        <v>2310</v>
      </c>
      <c r="D44" s="119">
        <v>947</v>
      </c>
      <c r="E44" s="119">
        <v>1889</v>
      </c>
      <c r="F44" s="119">
        <v>720</v>
      </c>
      <c r="G44" s="119">
        <v>1821</v>
      </c>
      <c r="H44" s="119">
        <v>528</v>
      </c>
      <c r="I44" s="119">
        <v>1635</v>
      </c>
      <c r="J44" s="119">
        <v>1032</v>
      </c>
      <c r="K44" s="119">
        <v>1507</v>
      </c>
    </row>
    <row r="45" spans="1:11" ht="24" customHeight="1" x14ac:dyDescent="0.25">
      <c r="A45" s="130" t="s">
        <v>2341</v>
      </c>
      <c r="B45" s="124" t="s">
        <v>28</v>
      </c>
      <c r="C45" s="124" t="s">
        <v>28</v>
      </c>
      <c r="D45" s="124" t="s">
        <v>28</v>
      </c>
      <c r="E45" s="124" t="s">
        <v>28</v>
      </c>
      <c r="F45" s="124" t="s">
        <v>28</v>
      </c>
      <c r="G45" s="124" t="s">
        <v>28</v>
      </c>
      <c r="H45" s="124" t="s">
        <v>28</v>
      </c>
      <c r="I45" s="124" t="s">
        <v>28</v>
      </c>
      <c r="J45" s="124" t="s">
        <v>28</v>
      </c>
      <c r="K45" s="124" t="s">
        <v>28</v>
      </c>
    </row>
    <row r="46" spans="1:11" x14ac:dyDescent="0.25">
      <c r="A46" s="120" t="s">
        <v>2342</v>
      </c>
      <c r="B46" s="119">
        <v>43918</v>
      </c>
      <c r="C46" s="119">
        <v>1098</v>
      </c>
      <c r="D46" s="119">
        <v>3463</v>
      </c>
      <c r="E46" s="119">
        <v>7879</v>
      </c>
      <c r="F46" s="119">
        <v>3992</v>
      </c>
      <c r="G46" s="119">
        <v>7860</v>
      </c>
      <c r="H46" s="119">
        <v>2999</v>
      </c>
      <c r="I46" s="119">
        <v>6804</v>
      </c>
      <c r="J46" s="119">
        <v>3943</v>
      </c>
      <c r="K46" s="119">
        <v>5879</v>
      </c>
    </row>
    <row r="47" spans="1:11" x14ac:dyDescent="0.25">
      <c r="A47" s="120" t="s">
        <v>2343</v>
      </c>
      <c r="B47" s="119">
        <v>23317</v>
      </c>
      <c r="C47" s="119">
        <v>894</v>
      </c>
      <c r="D47" s="119">
        <v>3107</v>
      </c>
      <c r="E47" s="119">
        <v>4581</v>
      </c>
      <c r="F47" s="119">
        <v>2337</v>
      </c>
      <c r="G47" s="119">
        <v>4193</v>
      </c>
      <c r="H47" s="119">
        <v>1222</v>
      </c>
      <c r="I47" s="119">
        <v>2406</v>
      </c>
      <c r="J47" s="119">
        <v>1723</v>
      </c>
      <c r="K47" s="119">
        <v>2853</v>
      </c>
    </row>
    <row r="48" spans="1:11" x14ac:dyDescent="0.25">
      <c r="A48" s="120" t="s">
        <v>2344</v>
      </c>
      <c r="B48" s="119">
        <v>10465</v>
      </c>
      <c r="C48" s="119">
        <v>809</v>
      </c>
      <c r="D48" s="119">
        <v>1584</v>
      </c>
      <c r="E48" s="119">
        <v>2303</v>
      </c>
      <c r="F48" s="119">
        <v>1202</v>
      </c>
      <c r="G48" s="119">
        <v>1836</v>
      </c>
      <c r="H48" s="119">
        <v>498</v>
      </c>
      <c r="I48" s="119">
        <v>817</v>
      </c>
      <c r="J48" s="119">
        <v>592</v>
      </c>
      <c r="K48" s="119">
        <v>822</v>
      </c>
    </row>
    <row r="49" spans="1:11" x14ac:dyDescent="0.25">
      <c r="A49" s="120" t="s">
        <v>2345</v>
      </c>
      <c r="B49" s="119">
        <v>13058</v>
      </c>
      <c r="C49" s="119">
        <v>785</v>
      </c>
      <c r="D49" s="119">
        <v>2528</v>
      </c>
      <c r="E49" s="119">
        <v>1906</v>
      </c>
      <c r="F49" s="119">
        <v>743</v>
      </c>
      <c r="G49" s="119">
        <v>2825</v>
      </c>
      <c r="H49" s="119">
        <v>461</v>
      </c>
      <c r="I49" s="119">
        <v>1168</v>
      </c>
      <c r="J49" s="119">
        <v>813</v>
      </c>
      <c r="K49" s="119">
        <v>1830</v>
      </c>
    </row>
    <row r="50" spans="1:11" x14ac:dyDescent="0.25">
      <c r="A50" s="120" t="s">
        <v>2346</v>
      </c>
      <c r="B50" s="119">
        <v>6000</v>
      </c>
      <c r="C50" s="119">
        <v>162</v>
      </c>
      <c r="D50" s="119">
        <v>1589</v>
      </c>
      <c r="E50" s="119">
        <v>973</v>
      </c>
      <c r="F50" s="119">
        <v>226</v>
      </c>
      <c r="G50" s="119">
        <v>1247</v>
      </c>
      <c r="H50" s="119">
        <v>178</v>
      </c>
      <c r="I50" s="119">
        <v>362</v>
      </c>
      <c r="J50" s="119" t="s">
        <v>2310</v>
      </c>
      <c r="K50" s="119">
        <v>573</v>
      </c>
    </row>
    <row r="51" spans="1:11" ht="33.6" customHeight="1" x14ac:dyDescent="0.25">
      <c r="A51" s="130" t="s">
        <v>2347</v>
      </c>
      <c r="B51" s="124" t="s">
        <v>28</v>
      </c>
      <c r="C51" s="124" t="s">
        <v>28</v>
      </c>
      <c r="D51" s="124" t="s">
        <v>28</v>
      </c>
      <c r="E51" s="124" t="s">
        <v>28</v>
      </c>
      <c r="F51" s="124" t="s">
        <v>28</v>
      </c>
      <c r="G51" s="124" t="s">
        <v>28</v>
      </c>
      <c r="H51" s="124" t="s">
        <v>28</v>
      </c>
      <c r="I51" s="124" t="s">
        <v>28</v>
      </c>
      <c r="J51" s="124" t="s">
        <v>28</v>
      </c>
      <c r="K51" s="124" t="s">
        <v>28</v>
      </c>
    </row>
    <row r="52" spans="1:11" x14ac:dyDescent="0.25">
      <c r="A52" s="120" t="s">
        <v>2348</v>
      </c>
      <c r="B52" s="119">
        <v>36488</v>
      </c>
      <c r="C52" s="119">
        <v>1655</v>
      </c>
      <c r="D52" s="119">
        <v>6532</v>
      </c>
      <c r="E52" s="119">
        <v>6652</v>
      </c>
      <c r="F52" s="119">
        <v>2714</v>
      </c>
      <c r="G52" s="119">
        <v>7280</v>
      </c>
      <c r="H52" s="119">
        <v>1360</v>
      </c>
      <c r="I52" s="119">
        <v>3415</v>
      </c>
      <c r="J52" s="119">
        <v>2873</v>
      </c>
      <c r="K52" s="119">
        <v>4007</v>
      </c>
    </row>
    <row r="53" spans="1:11" x14ac:dyDescent="0.25">
      <c r="A53" s="120" t="s">
        <v>2349</v>
      </c>
      <c r="B53" s="119" t="s">
        <v>28</v>
      </c>
      <c r="C53" s="119" t="s">
        <v>28</v>
      </c>
      <c r="D53" s="119" t="s">
        <v>28</v>
      </c>
      <c r="E53" s="119" t="s">
        <v>28</v>
      </c>
      <c r="F53" s="119" t="s">
        <v>28</v>
      </c>
      <c r="G53" s="119" t="s">
        <v>28</v>
      </c>
      <c r="H53" s="119" t="s">
        <v>28</v>
      </c>
      <c r="I53" s="119" t="s">
        <v>28</v>
      </c>
      <c r="J53" s="119" t="s">
        <v>28</v>
      </c>
      <c r="K53" s="119" t="s">
        <v>28</v>
      </c>
    </row>
    <row r="54" spans="1:11" x14ac:dyDescent="0.25">
      <c r="A54" s="118" t="s">
        <v>2342</v>
      </c>
      <c r="B54" s="119">
        <v>14189</v>
      </c>
      <c r="C54" s="119">
        <v>790</v>
      </c>
      <c r="D54" s="119">
        <v>2318</v>
      </c>
      <c r="E54" s="119">
        <v>2920</v>
      </c>
      <c r="F54" s="119">
        <v>1131</v>
      </c>
      <c r="G54" s="119">
        <v>2794</v>
      </c>
      <c r="H54" s="119">
        <v>602</v>
      </c>
      <c r="I54" s="119">
        <v>1253</v>
      </c>
      <c r="J54" s="119">
        <v>1065</v>
      </c>
      <c r="K54" s="119">
        <v>1315</v>
      </c>
    </row>
    <row r="55" spans="1:11" x14ac:dyDescent="0.25">
      <c r="A55" s="118" t="s">
        <v>2350</v>
      </c>
      <c r="B55" s="119">
        <v>13328</v>
      </c>
      <c r="C55" s="119">
        <v>606</v>
      </c>
      <c r="D55" s="119">
        <v>2387</v>
      </c>
      <c r="E55" s="119">
        <v>2191</v>
      </c>
      <c r="F55" s="119">
        <v>1135</v>
      </c>
      <c r="G55" s="119">
        <v>2490</v>
      </c>
      <c r="H55" s="119">
        <v>488</v>
      </c>
      <c r="I55" s="119">
        <v>1504</v>
      </c>
      <c r="J55" s="119">
        <v>1006</v>
      </c>
      <c r="K55" s="119">
        <v>1521</v>
      </c>
    </row>
    <row r="56" spans="1:11" x14ac:dyDescent="0.25">
      <c r="A56" s="118" t="s">
        <v>2351</v>
      </c>
      <c r="B56" s="119">
        <v>8970</v>
      </c>
      <c r="C56" s="119">
        <v>258</v>
      </c>
      <c r="D56" s="119">
        <v>1827</v>
      </c>
      <c r="E56" s="119">
        <v>1540</v>
      </c>
      <c r="F56" s="119">
        <v>448</v>
      </c>
      <c r="G56" s="119">
        <v>1996</v>
      </c>
      <c r="H56" s="119">
        <v>270</v>
      </c>
      <c r="I56" s="119">
        <v>658</v>
      </c>
      <c r="J56" s="119" t="s">
        <v>2310</v>
      </c>
      <c r="K56" s="119">
        <v>1172</v>
      </c>
    </row>
    <row r="57" spans="1:11" x14ac:dyDescent="0.25">
      <c r="A57" s="120" t="s">
        <v>2352</v>
      </c>
      <c r="B57" s="119">
        <v>3753</v>
      </c>
      <c r="C57" s="119" t="s">
        <v>2310</v>
      </c>
      <c r="D57" s="119">
        <v>826</v>
      </c>
      <c r="E57" s="119">
        <v>502</v>
      </c>
      <c r="F57" s="119" t="s">
        <v>2310</v>
      </c>
      <c r="G57" s="119">
        <v>875</v>
      </c>
      <c r="H57" s="119" t="s">
        <v>2310</v>
      </c>
      <c r="I57" s="119">
        <v>351</v>
      </c>
      <c r="J57" s="119" t="s">
        <v>2310</v>
      </c>
      <c r="K57" s="119">
        <v>286</v>
      </c>
    </row>
    <row r="58" spans="1:11" ht="24" customHeight="1" x14ac:dyDescent="0.25">
      <c r="A58" s="130" t="s">
        <v>2353</v>
      </c>
      <c r="B58" s="124" t="s">
        <v>28</v>
      </c>
      <c r="C58" s="124" t="s">
        <v>28</v>
      </c>
      <c r="D58" s="124" t="s">
        <v>28</v>
      </c>
      <c r="E58" s="124" t="s">
        <v>28</v>
      </c>
      <c r="F58" s="124" t="s">
        <v>28</v>
      </c>
      <c r="G58" s="124" t="s">
        <v>28</v>
      </c>
      <c r="H58" s="124" t="s">
        <v>28</v>
      </c>
      <c r="I58" s="124" t="s">
        <v>28</v>
      </c>
      <c r="J58" s="124" t="s">
        <v>28</v>
      </c>
      <c r="K58" s="124" t="s">
        <v>28</v>
      </c>
    </row>
    <row r="59" spans="1:11" x14ac:dyDescent="0.25">
      <c r="A59" s="120" t="s">
        <v>2354</v>
      </c>
      <c r="B59" s="119">
        <v>21128</v>
      </c>
      <c r="C59" s="119">
        <v>928</v>
      </c>
      <c r="D59" s="119">
        <v>2229</v>
      </c>
      <c r="E59" s="119">
        <v>4258</v>
      </c>
      <c r="F59" s="119">
        <v>2035</v>
      </c>
      <c r="G59" s="119">
        <v>3609</v>
      </c>
      <c r="H59" s="119">
        <v>1492</v>
      </c>
      <c r="I59" s="119">
        <v>2528</v>
      </c>
      <c r="J59" s="119">
        <v>1435</v>
      </c>
      <c r="K59" s="119">
        <v>2615</v>
      </c>
    </row>
    <row r="60" spans="1:11" x14ac:dyDescent="0.25">
      <c r="A60" s="120" t="s">
        <v>2355</v>
      </c>
      <c r="B60" s="119">
        <v>10364</v>
      </c>
      <c r="C60" s="119">
        <v>498</v>
      </c>
      <c r="D60" s="119">
        <v>824</v>
      </c>
      <c r="E60" s="119">
        <v>1914</v>
      </c>
      <c r="F60" s="119">
        <v>865</v>
      </c>
      <c r="G60" s="119">
        <v>2000</v>
      </c>
      <c r="H60" s="119">
        <v>758</v>
      </c>
      <c r="I60" s="119">
        <v>1364</v>
      </c>
      <c r="J60" s="119">
        <v>758</v>
      </c>
      <c r="K60" s="119">
        <v>1382</v>
      </c>
    </row>
    <row r="61" spans="1:11" x14ac:dyDescent="0.25">
      <c r="A61" s="120" t="s">
        <v>2356</v>
      </c>
      <c r="B61" s="119">
        <v>11575</v>
      </c>
      <c r="C61" s="119">
        <v>343</v>
      </c>
      <c r="D61" s="119">
        <v>1128</v>
      </c>
      <c r="E61" s="119">
        <v>2168</v>
      </c>
      <c r="F61" s="119">
        <v>1500</v>
      </c>
      <c r="G61" s="119">
        <v>1907</v>
      </c>
      <c r="H61" s="119">
        <v>470</v>
      </c>
      <c r="I61" s="119">
        <v>1575</v>
      </c>
      <c r="J61" s="119">
        <v>1050</v>
      </c>
      <c r="K61" s="119">
        <v>1436</v>
      </c>
    </row>
    <row r="62" spans="1:11" x14ac:dyDescent="0.25">
      <c r="A62" s="120" t="s">
        <v>2357</v>
      </c>
      <c r="B62" s="119">
        <v>16126</v>
      </c>
      <c r="C62" s="119">
        <v>650</v>
      </c>
      <c r="D62" s="119">
        <v>1625</v>
      </c>
      <c r="E62" s="119">
        <v>2778</v>
      </c>
      <c r="F62" s="119">
        <v>1761</v>
      </c>
      <c r="G62" s="119">
        <v>2757</v>
      </c>
      <c r="H62" s="119">
        <v>1098</v>
      </c>
      <c r="I62" s="119">
        <v>1987</v>
      </c>
      <c r="J62" s="119">
        <v>1319</v>
      </c>
      <c r="K62" s="119">
        <v>2151</v>
      </c>
    </row>
    <row r="63" spans="1:11" x14ac:dyDescent="0.25">
      <c r="A63" s="120" t="s">
        <v>2358</v>
      </c>
      <c r="B63" s="119">
        <v>12956</v>
      </c>
      <c r="C63" s="119">
        <v>518</v>
      </c>
      <c r="D63" s="119">
        <v>1823</v>
      </c>
      <c r="E63" s="119">
        <v>2280</v>
      </c>
      <c r="F63" s="119">
        <v>856</v>
      </c>
      <c r="G63" s="119">
        <v>2677</v>
      </c>
      <c r="H63" s="119">
        <v>614</v>
      </c>
      <c r="I63" s="119">
        <v>1545</v>
      </c>
      <c r="J63" s="119">
        <v>1174</v>
      </c>
      <c r="K63" s="119">
        <v>1468</v>
      </c>
    </row>
    <row r="64" spans="1:11" x14ac:dyDescent="0.25">
      <c r="A64" s="120" t="s">
        <v>2359</v>
      </c>
      <c r="B64" s="119">
        <v>12452</v>
      </c>
      <c r="C64" s="119">
        <v>509</v>
      </c>
      <c r="D64" s="119">
        <v>2143</v>
      </c>
      <c r="E64" s="119">
        <v>2307</v>
      </c>
      <c r="F64" s="119">
        <v>844</v>
      </c>
      <c r="G64" s="119">
        <v>2524</v>
      </c>
      <c r="H64" s="119">
        <v>514</v>
      </c>
      <c r="I64" s="119">
        <v>1377</v>
      </c>
      <c r="J64" s="119">
        <v>864</v>
      </c>
      <c r="K64" s="119">
        <v>1370</v>
      </c>
    </row>
    <row r="65" spans="1:11" x14ac:dyDescent="0.25">
      <c r="A65" s="120" t="s">
        <v>2360</v>
      </c>
      <c r="B65" s="119">
        <v>12156</v>
      </c>
      <c r="C65" s="119">
        <v>303</v>
      </c>
      <c r="D65" s="119">
        <v>2500</v>
      </c>
      <c r="E65" s="119">
        <v>1937</v>
      </c>
      <c r="F65" s="119">
        <v>638</v>
      </c>
      <c r="G65" s="119">
        <v>2487</v>
      </c>
      <c r="H65" s="119">
        <v>414</v>
      </c>
      <c r="I65" s="119">
        <v>1182</v>
      </c>
      <c r="J65" s="119">
        <v>1161</v>
      </c>
      <c r="K65" s="119">
        <v>1534</v>
      </c>
    </row>
    <row r="66" spans="1:11" ht="24" customHeight="1" x14ac:dyDescent="0.25">
      <c r="A66" s="130" t="s">
        <v>2361</v>
      </c>
      <c r="B66" s="124" t="s">
        <v>28</v>
      </c>
      <c r="C66" s="124" t="s">
        <v>28</v>
      </c>
      <c r="D66" s="124" t="s">
        <v>28</v>
      </c>
      <c r="E66" s="124" t="s">
        <v>28</v>
      </c>
      <c r="F66" s="124" t="s">
        <v>28</v>
      </c>
      <c r="G66" s="124" t="s">
        <v>28</v>
      </c>
      <c r="H66" s="124" t="s">
        <v>28</v>
      </c>
      <c r="I66" s="124" t="s">
        <v>28</v>
      </c>
      <c r="J66" s="124" t="s">
        <v>28</v>
      </c>
      <c r="K66" s="124" t="s">
        <v>28</v>
      </c>
    </row>
    <row r="67" spans="1:11" x14ac:dyDescent="0.25">
      <c r="A67" s="120" t="s">
        <v>2362</v>
      </c>
      <c r="B67" s="119">
        <v>11926</v>
      </c>
      <c r="C67" s="119">
        <v>230</v>
      </c>
      <c r="D67" s="119">
        <v>1288</v>
      </c>
      <c r="E67" s="119">
        <v>2319</v>
      </c>
      <c r="F67" s="119">
        <v>1469</v>
      </c>
      <c r="G67" s="119">
        <v>2183</v>
      </c>
      <c r="H67" s="119">
        <v>992</v>
      </c>
      <c r="I67" s="119">
        <v>1231</v>
      </c>
      <c r="J67" s="119">
        <v>581</v>
      </c>
      <c r="K67" s="119">
        <v>1633</v>
      </c>
    </row>
    <row r="68" spans="1:11" x14ac:dyDescent="0.25">
      <c r="A68" s="120" t="s">
        <v>2363</v>
      </c>
      <c r="B68" s="119">
        <v>18580</v>
      </c>
      <c r="C68" s="119">
        <v>720</v>
      </c>
      <c r="D68" s="119">
        <v>1568</v>
      </c>
      <c r="E68" s="119">
        <v>3312</v>
      </c>
      <c r="F68" s="119">
        <v>1472</v>
      </c>
      <c r="G68" s="119">
        <v>3295</v>
      </c>
      <c r="H68" s="119">
        <v>1353</v>
      </c>
      <c r="I68" s="119">
        <v>2731</v>
      </c>
      <c r="J68" s="119">
        <v>1462</v>
      </c>
      <c r="K68" s="119">
        <v>2667</v>
      </c>
    </row>
    <row r="69" spans="1:11" x14ac:dyDescent="0.25">
      <c r="A69" s="120" t="s">
        <v>2364</v>
      </c>
      <c r="B69" s="119">
        <v>22519</v>
      </c>
      <c r="C69" s="119">
        <v>874</v>
      </c>
      <c r="D69" s="119">
        <v>3110</v>
      </c>
      <c r="E69" s="119">
        <v>3760</v>
      </c>
      <c r="F69" s="119">
        <v>1902</v>
      </c>
      <c r="G69" s="119">
        <v>4497</v>
      </c>
      <c r="H69" s="119">
        <v>1128</v>
      </c>
      <c r="I69" s="119">
        <v>2559</v>
      </c>
      <c r="J69" s="119">
        <v>2257</v>
      </c>
      <c r="K69" s="119">
        <v>2432</v>
      </c>
    </row>
    <row r="70" spans="1:11" x14ac:dyDescent="0.25">
      <c r="A70" s="120" t="s">
        <v>2365</v>
      </c>
      <c r="B70" s="119">
        <v>14452</v>
      </c>
      <c r="C70" s="119">
        <v>549</v>
      </c>
      <c r="D70" s="119">
        <v>2180</v>
      </c>
      <c r="E70" s="119">
        <v>2634</v>
      </c>
      <c r="F70" s="119">
        <v>1346</v>
      </c>
      <c r="G70" s="119">
        <v>2486</v>
      </c>
      <c r="H70" s="119">
        <v>467</v>
      </c>
      <c r="I70" s="119">
        <v>1890</v>
      </c>
      <c r="J70" s="119">
        <v>954</v>
      </c>
      <c r="K70" s="119">
        <v>1947</v>
      </c>
    </row>
    <row r="71" spans="1:11" x14ac:dyDescent="0.25">
      <c r="A71" s="120" t="s">
        <v>2366</v>
      </c>
      <c r="B71" s="119">
        <v>10100</v>
      </c>
      <c r="C71" s="119">
        <v>448</v>
      </c>
      <c r="D71" s="119">
        <v>1455</v>
      </c>
      <c r="E71" s="119">
        <v>2127</v>
      </c>
      <c r="F71" s="119">
        <v>801</v>
      </c>
      <c r="G71" s="119">
        <v>1793</v>
      </c>
      <c r="H71" s="119" t="s">
        <v>2310</v>
      </c>
      <c r="I71" s="119">
        <v>837</v>
      </c>
      <c r="J71" s="119">
        <v>910</v>
      </c>
      <c r="K71" s="119">
        <v>1235</v>
      </c>
    </row>
    <row r="72" spans="1:11" x14ac:dyDescent="0.25">
      <c r="A72" s="120" t="s">
        <v>2367</v>
      </c>
      <c r="B72" s="119">
        <v>19180</v>
      </c>
      <c r="C72" s="119">
        <v>926</v>
      </c>
      <c r="D72" s="119">
        <v>2671</v>
      </c>
      <c r="E72" s="119">
        <v>3491</v>
      </c>
      <c r="F72" s="119">
        <v>1509</v>
      </c>
      <c r="G72" s="119">
        <v>3707</v>
      </c>
      <c r="H72" s="119">
        <v>926</v>
      </c>
      <c r="I72" s="119">
        <v>2311</v>
      </c>
      <c r="J72" s="119">
        <v>1597</v>
      </c>
      <c r="K72" s="119">
        <v>2042</v>
      </c>
    </row>
    <row r="73" spans="1:11" ht="24" customHeight="1" x14ac:dyDescent="0.25">
      <c r="A73" s="130" t="s">
        <v>2368</v>
      </c>
      <c r="B73" s="124" t="s">
        <v>28</v>
      </c>
      <c r="C73" s="124" t="s">
        <v>28</v>
      </c>
      <c r="D73" s="124" t="s">
        <v>28</v>
      </c>
      <c r="E73" s="124" t="s">
        <v>28</v>
      </c>
      <c r="F73" s="124" t="s">
        <v>28</v>
      </c>
      <c r="G73" s="124" t="s">
        <v>28</v>
      </c>
      <c r="H73" s="124" t="s">
        <v>28</v>
      </c>
      <c r="I73" s="124" t="s">
        <v>28</v>
      </c>
      <c r="J73" s="124" t="s">
        <v>28</v>
      </c>
      <c r="K73" s="124" t="s">
        <v>28</v>
      </c>
    </row>
    <row r="74" spans="1:11" x14ac:dyDescent="0.25">
      <c r="A74" s="120" t="s">
        <v>2369</v>
      </c>
      <c r="B74" s="119">
        <v>75055</v>
      </c>
      <c r="C74" s="119">
        <v>3058</v>
      </c>
      <c r="D74" s="119">
        <v>9712</v>
      </c>
      <c r="E74" s="119">
        <v>13939</v>
      </c>
      <c r="F74" s="119">
        <v>6711</v>
      </c>
      <c r="G74" s="119">
        <v>13473</v>
      </c>
      <c r="H74" s="119">
        <v>3957</v>
      </c>
      <c r="I74" s="119">
        <v>8805</v>
      </c>
      <c r="J74" s="119">
        <v>5968</v>
      </c>
      <c r="K74" s="119">
        <v>9432</v>
      </c>
    </row>
    <row r="75" spans="1:11" x14ac:dyDescent="0.25">
      <c r="A75" s="118" t="s">
        <v>2370</v>
      </c>
      <c r="B75" s="119">
        <v>45609</v>
      </c>
      <c r="C75" s="119">
        <v>2175</v>
      </c>
      <c r="D75" s="119">
        <v>5520</v>
      </c>
      <c r="E75" s="119">
        <v>8544</v>
      </c>
      <c r="F75" s="119">
        <v>4531</v>
      </c>
      <c r="G75" s="119">
        <v>8616</v>
      </c>
      <c r="H75" s="119">
        <v>2649</v>
      </c>
      <c r="I75" s="119">
        <v>5522</v>
      </c>
      <c r="J75" s="119">
        <v>3362</v>
      </c>
      <c r="K75" s="119">
        <v>4689</v>
      </c>
    </row>
    <row r="76" spans="1:11" x14ac:dyDescent="0.25">
      <c r="A76" s="118" t="s">
        <v>2371</v>
      </c>
      <c r="B76" s="119">
        <v>28456</v>
      </c>
      <c r="C76" s="119">
        <v>875</v>
      </c>
      <c r="D76" s="119">
        <v>4033</v>
      </c>
      <c r="E76" s="119">
        <v>5240</v>
      </c>
      <c r="F76" s="119">
        <v>2048</v>
      </c>
      <c r="G76" s="119">
        <v>4667</v>
      </c>
      <c r="H76" s="119">
        <v>1246</v>
      </c>
      <c r="I76" s="119">
        <v>3209</v>
      </c>
      <c r="J76" s="119">
        <v>2528</v>
      </c>
      <c r="K76" s="119">
        <v>4611</v>
      </c>
    </row>
    <row r="77" spans="1:11" x14ac:dyDescent="0.25">
      <c r="A77" s="118" t="s">
        <v>2373</v>
      </c>
      <c r="B77" s="119">
        <v>990</v>
      </c>
      <c r="C77" s="119" t="s">
        <v>2310</v>
      </c>
      <c r="D77" s="119" t="s">
        <v>2310</v>
      </c>
      <c r="E77" s="119" t="s">
        <v>2310</v>
      </c>
      <c r="F77" s="119" t="s">
        <v>2310</v>
      </c>
      <c r="G77" s="119" t="s">
        <v>2310</v>
      </c>
      <c r="H77" s="119" t="s">
        <v>2310</v>
      </c>
      <c r="I77" s="119" t="s">
        <v>2310</v>
      </c>
      <c r="J77" s="119" t="s">
        <v>2310</v>
      </c>
      <c r="K77" s="119" t="s">
        <v>2310</v>
      </c>
    </row>
    <row r="78" spans="1:11" x14ac:dyDescent="0.25">
      <c r="A78" s="120" t="s">
        <v>2374</v>
      </c>
      <c r="B78" s="119">
        <v>21703</v>
      </c>
      <c r="C78" s="119">
        <v>690</v>
      </c>
      <c r="D78" s="119">
        <v>2560</v>
      </c>
      <c r="E78" s="119">
        <v>3704</v>
      </c>
      <c r="F78" s="119">
        <v>1790</v>
      </c>
      <c r="G78" s="119">
        <v>4488</v>
      </c>
      <c r="H78" s="119">
        <v>1402</v>
      </c>
      <c r="I78" s="119">
        <v>2753</v>
      </c>
      <c r="J78" s="119">
        <v>1793</v>
      </c>
      <c r="K78" s="119">
        <v>2524</v>
      </c>
    </row>
    <row r="79" spans="1:11" x14ac:dyDescent="0.25">
      <c r="A79" s="118" t="s">
        <v>2375</v>
      </c>
      <c r="B79" s="119">
        <v>1946</v>
      </c>
      <c r="C79" s="119" t="s">
        <v>2310</v>
      </c>
      <c r="D79" s="119" t="s">
        <v>2310</v>
      </c>
      <c r="E79" s="119">
        <v>272</v>
      </c>
      <c r="F79" s="119" t="s">
        <v>2310</v>
      </c>
      <c r="G79" s="119">
        <v>554</v>
      </c>
      <c r="H79" s="119" t="s">
        <v>2310</v>
      </c>
      <c r="I79" s="119" t="s">
        <v>2310</v>
      </c>
      <c r="J79" s="119" t="s">
        <v>2310</v>
      </c>
      <c r="K79" s="119">
        <v>257</v>
      </c>
    </row>
    <row r="80" spans="1:11" x14ac:dyDescent="0.25">
      <c r="A80" s="118" t="s">
        <v>238</v>
      </c>
      <c r="B80" s="119">
        <v>6878</v>
      </c>
      <c r="C80" s="119" t="s">
        <v>2310</v>
      </c>
      <c r="D80" s="119">
        <v>775</v>
      </c>
      <c r="E80" s="119">
        <v>984</v>
      </c>
      <c r="F80" s="119">
        <v>345</v>
      </c>
      <c r="G80" s="119">
        <v>1595</v>
      </c>
      <c r="H80" s="119">
        <v>594</v>
      </c>
      <c r="I80" s="119">
        <v>1016</v>
      </c>
      <c r="J80" s="119">
        <v>652</v>
      </c>
      <c r="K80" s="119">
        <v>773</v>
      </c>
    </row>
    <row r="81" spans="1:11" x14ac:dyDescent="0.25">
      <c r="A81" s="118" t="s">
        <v>2376</v>
      </c>
      <c r="B81" s="119">
        <v>12878</v>
      </c>
      <c r="C81" s="119">
        <v>462</v>
      </c>
      <c r="D81" s="119">
        <v>1581</v>
      </c>
      <c r="E81" s="119">
        <v>2448</v>
      </c>
      <c r="F81" s="119">
        <v>1310</v>
      </c>
      <c r="G81" s="119">
        <v>2339</v>
      </c>
      <c r="H81" s="119">
        <v>629</v>
      </c>
      <c r="I81" s="119">
        <v>1555</v>
      </c>
      <c r="J81" s="119">
        <v>1060</v>
      </c>
      <c r="K81" s="119">
        <v>1494</v>
      </c>
    </row>
    <row r="82" spans="1:11" ht="33.950000000000003" customHeight="1" x14ac:dyDescent="0.25">
      <c r="A82" s="130" t="s">
        <v>2869</v>
      </c>
      <c r="B82" s="121" t="s">
        <v>28</v>
      </c>
      <c r="C82" s="121" t="s">
        <v>28</v>
      </c>
      <c r="D82" s="121" t="s">
        <v>28</v>
      </c>
      <c r="E82" s="121" t="s">
        <v>28</v>
      </c>
      <c r="F82" s="121" t="s">
        <v>28</v>
      </c>
      <c r="G82" s="121" t="s">
        <v>28</v>
      </c>
      <c r="H82" s="121" t="s">
        <v>28</v>
      </c>
      <c r="I82" s="121" t="s">
        <v>28</v>
      </c>
      <c r="J82" s="121" t="s">
        <v>28</v>
      </c>
      <c r="K82" s="121" t="s">
        <v>28</v>
      </c>
    </row>
    <row r="83" spans="1:11" x14ac:dyDescent="0.25">
      <c r="A83" s="120" t="s">
        <v>2378</v>
      </c>
      <c r="B83" s="124">
        <v>79515</v>
      </c>
      <c r="C83" s="124">
        <v>3259</v>
      </c>
      <c r="D83" s="124">
        <v>10174</v>
      </c>
      <c r="E83" s="124">
        <v>14782</v>
      </c>
      <c r="F83" s="124">
        <v>7277</v>
      </c>
      <c r="G83" s="124">
        <v>14764</v>
      </c>
      <c r="H83" s="124">
        <v>4361</v>
      </c>
      <c r="I83" s="124">
        <v>9530</v>
      </c>
      <c r="J83" s="124">
        <v>6430</v>
      </c>
      <c r="K83" s="124">
        <v>8937</v>
      </c>
    </row>
    <row r="84" spans="1:11" x14ac:dyDescent="0.25">
      <c r="A84" s="120" t="s">
        <v>2379</v>
      </c>
      <c r="B84" s="119">
        <v>12956</v>
      </c>
      <c r="C84" s="119">
        <v>357</v>
      </c>
      <c r="D84" s="119">
        <v>1760</v>
      </c>
      <c r="E84" s="119">
        <v>2088</v>
      </c>
      <c r="F84" s="119">
        <v>777</v>
      </c>
      <c r="G84" s="119">
        <v>2254</v>
      </c>
      <c r="H84" s="119">
        <v>816</v>
      </c>
      <c r="I84" s="119">
        <v>1604</v>
      </c>
      <c r="J84" s="119">
        <v>966</v>
      </c>
      <c r="K84" s="119">
        <v>2333</v>
      </c>
    </row>
    <row r="85" spans="1:11" x14ac:dyDescent="0.25">
      <c r="A85" s="120" t="s">
        <v>2380</v>
      </c>
      <c r="B85" s="119">
        <v>1994</v>
      </c>
      <c r="C85" s="119" t="s">
        <v>2310</v>
      </c>
      <c r="D85" s="119" t="s">
        <v>2310</v>
      </c>
      <c r="E85" s="119" t="s">
        <v>2310</v>
      </c>
      <c r="F85" s="119" t="s">
        <v>2310</v>
      </c>
      <c r="G85" s="119">
        <v>470</v>
      </c>
      <c r="H85" s="119" t="s">
        <v>2310</v>
      </c>
      <c r="I85" s="119" t="s">
        <v>2310</v>
      </c>
      <c r="J85" s="119" t="s">
        <v>2310</v>
      </c>
      <c r="K85" s="119">
        <v>358</v>
      </c>
    </row>
    <row r="86" spans="1:11" x14ac:dyDescent="0.25">
      <c r="A86" s="120" t="s">
        <v>2381</v>
      </c>
      <c r="B86" s="119">
        <v>2293</v>
      </c>
      <c r="C86" s="119" t="s">
        <v>2310</v>
      </c>
      <c r="D86" s="119" t="s">
        <v>2310</v>
      </c>
      <c r="E86" s="119">
        <v>473</v>
      </c>
      <c r="F86" s="119" t="s">
        <v>2310</v>
      </c>
      <c r="G86" s="119">
        <v>474</v>
      </c>
      <c r="H86" s="119" t="s">
        <v>2310</v>
      </c>
      <c r="I86" s="119" t="s">
        <v>2310</v>
      </c>
      <c r="J86" s="119" t="s">
        <v>2310</v>
      </c>
      <c r="K86" s="119">
        <v>329</v>
      </c>
    </row>
    <row r="87" spans="1:11" ht="33.950000000000003" customHeight="1" x14ac:dyDescent="0.25">
      <c r="A87" s="125" t="s">
        <v>2382</v>
      </c>
      <c r="B87" s="121" t="s">
        <v>28</v>
      </c>
      <c r="C87" s="121" t="s">
        <v>28</v>
      </c>
      <c r="D87" s="121" t="s">
        <v>28</v>
      </c>
      <c r="E87" s="121" t="s">
        <v>28</v>
      </c>
      <c r="F87" s="121" t="s">
        <v>28</v>
      </c>
      <c r="G87" s="121" t="s">
        <v>28</v>
      </c>
      <c r="H87" s="121" t="s">
        <v>28</v>
      </c>
      <c r="I87" s="121" t="s">
        <v>28</v>
      </c>
      <c r="J87" s="121" t="s">
        <v>28</v>
      </c>
      <c r="K87" s="121" t="s">
        <v>28</v>
      </c>
    </row>
    <row r="88" spans="1:11" x14ac:dyDescent="0.25">
      <c r="A88" s="120" t="s">
        <v>2378</v>
      </c>
      <c r="B88" s="124">
        <v>83103</v>
      </c>
      <c r="C88" s="124">
        <v>3282</v>
      </c>
      <c r="D88" s="124">
        <v>10650</v>
      </c>
      <c r="E88" s="124">
        <v>15446</v>
      </c>
      <c r="F88" s="124">
        <v>7449</v>
      </c>
      <c r="G88" s="124">
        <v>15482</v>
      </c>
      <c r="H88" s="124">
        <v>4603</v>
      </c>
      <c r="I88" s="124">
        <v>10145</v>
      </c>
      <c r="J88" s="124">
        <v>6692</v>
      </c>
      <c r="K88" s="124">
        <v>9356</v>
      </c>
    </row>
    <row r="89" spans="1:11" x14ac:dyDescent="0.25">
      <c r="A89" s="120" t="s">
        <v>2379</v>
      </c>
      <c r="B89" s="119">
        <v>7682</v>
      </c>
      <c r="C89" s="119" t="s">
        <v>2310</v>
      </c>
      <c r="D89" s="119">
        <v>1071</v>
      </c>
      <c r="E89" s="119">
        <v>1159</v>
      </c>
      <c r="F89" s="119">
        <v>570</v>
      </c>
      <c r="G89" s="119">
        <v>1336</v>
      </c>
      <c r="H89" s="119">
        <v>556</v>
      </c>
      <c r="I89" s="119">
        <v>811</v>
      </c>
      <c r="J89" s="119">
        <v>634</v>
      </c>
      <c r="K89" s="119">
        <v>1292</v>
      </c>
    </row>
    <row r="90" spans="1:11" x14ac:dyDescent="0.25">
      <c r="A90" s="120" t="s">
        <v>2380</v>
      </c>
      <c r="B90" s="119">
        <v>1069</v>
      </c>
      <c r="C90" s="119" t="s">
        <v>2310</v>
      </c>
      <c r="D90" s="119" t="s">
        <v>2310</v>
      </c>
      <c r="E90" s="119" t="s">
        <v>2310</v>
      </c>
      <c r="F90" s="119" t="s">
        <v>2310</v>
      </c>
      <c r="G90" s="119" t="s">
        <v>2310</v>
      </c>
      <c r="H90" s="119" t="s">
        <v>2310</v>
      </c>
      <c r="I90" s="119" t="s">
        <v>2310</v>
      </c>
      <c r="J90" s="119" t="s">
        <v>2310</v>
      </c>
      <c r="K90" s="119" t="s">
        <v>2310</v>
      </c>
    </row>
    <row r="91" spans="1:11" x14ac:dyDescent="0.25">
      <c r="A91" s="120" t="s">
        <v>2381</v>
      </c>
      <c r="B91" s="119">
        <v>4904</v>
      </c>
      <c r="C91" s="119" t="s">
        <v>2310</v>
      </c>
      <c r="D91" s="119">
        <v>420</v>
      </c>
      <c r="E91" s="119">
        <v>880</v>
      </c>
      <c r="F91" s="119">
        <v>385</v>
      </c>
      <c r="G91" s="119">
        <v>939</v>
      </c>
      <c r="H91" s="119" t="s">
        <v>2310</v>
      </c>
      <c r="I91" s="119">
        <v>473</v>
      </c>
      <c r="J91" s="119">
        <v>345</v>
      </c>
      <c r="K91" s="119">
        <v>1125</v>
      </c>
    </row>
    <row r="92" spans="1:11" ht="24" customHeight="1" x14ac:dyDescent="0.25">
      <c r="A92" s="125" t="s">
        <v>2383</v>
      </c>
      <c r="B92" s="121" t="s">
        <v>28</v>
      </c>
      <c r="C92" s="121" t="s">
        <v>28</v>
      </c>
      <c r="D92" s="121" t="s">
        <v>28</v>
      </c>
      <c r="E92" s="121" t="s">
        <v>28</v>
      </c>
      <c r="F92" s="121" t="s">
        <v>28</v>
      </c>
      <c r="G92" s="121" t="s">
        <v>28</v>
      </c>
      <c r="H92" s="121" t="s">
        <v>28</v>
      </c>
      <c r="I92" s="121" t="s">
        <v>28</v>
      </c>
      <c r="J92" s="121" t="s">
        <v>28</v>
      </c>
      <c r="K92" s="121" t="s">
        <v>28</v>
      </c>
    </row>
    <row r="93" spans="1:11" x14ac:dyDescent="0.25">
      <c r="A93" s="120" t="s">
        <v>2342</v>
      </c>
      <c r="B93" s="124">
        <v>65708</v>
      </c>
      <c r="C93" s="124">
        <v>2699</v>
      </c>
      <c r="D93" s="124">
        <v>7624</v>
      </c>
      <c r="E93" s="124">
        <v>12432</v>
      </c>
      <c r="F93" s="124">
        <v>6425</v>
      </c>
      <c r="G93" s="124">
        <v>11806</v>
      </c>
      <c r="H93" s="124">
        <v>3923</v>
      </c>
      <c r="I93" s="124">
        <v>7979</v>
      </c>
      <c r="J93" s="124">
        <v>4974</v>
      </c>
      <c r="K93" s="124">
        <v>7846</v>
      </c>
    </row>
    <row r="94" spans="1:11" x14ac:dyDescent="0.25">
      <c r="A94" s="120" t="s">
        <v>2384</v>
      </c>
      <c r="B94" s="119">
        <v>16449</v>
      </c>
      <c r="C94" s="119">
        <v>575</v>
      </c>
      <c r="D94" s="119">
        <v>2221</v>
      </c>
      <c r="E94" s="119">
        <v>2865</v>
      </c>
      <c r="F94" s="119">
        <v>1018</v>
      </c>
      <c r="G94" s="119">
        <v>3055</v>
      </c>
      <c r="H94" s="119">
        <v>750</v>
      </c>
      <c r="I94" s="119">
        <v>2147</v>
      </c>
      <c r="J94" s="119">
        <v>1596</v>
      </c>
      <c r="K94" s="119">
        <v>2224</v>
      </c>
    </row>
    <row r="95" spans="1:11" x14ac:dyDescent="0.25">
      <c r="A95" s="120" t="s">
        <v>2385</v>
      </c>
      <c r="B95" s="119">
        <v>5539</v>
      </c>
      <c r="C95" s="119" t="s">
        <v>2310</v>
      </c>
      <c r="D95" s="119">
        <v>890</v>
      </c>
      <c r="E95" s="119">
        <v>934</v>
      </c>
      <c r="F95" s="119">
        <v>377</v>
      </c>
      <c r="G95" s="119">
        <v>1120</v>
      </c>
      <c r="H95" s="119">
        <v>334</v>
      </c>
      <c r="I95" s="119">
        <v>454</v>
      </c>
      <c r="J95" s="119">
        <v>463</v>
      </c>
      <c r="K95" s="119">
        <v>686</v>
      </c>
    </row>
    <row r="96" spans="1:11" x14ac:dyDescent="0.25">
      <c r="A96" s="120" t="s">
        <v>2386</v>
      </c>
      <c r="B96" s="119">
        <v>3894</v>
      </c>
      <c r="C96" s="119" t="s">
        <v>2310</v>
      </c>
      <c r="D96" s="119">
        <v>611</v>
      </c>
      <c r="E96" s="119">
        <v>474</v>
      </c>
      <c r="F96" s="119" t="s">
        <v>2310</v>
      </c>
      <c r="G96" s="119">
        <v>971</v>
      </c>
      <c r="H96" s="119" t="s">
        <v>2310</v>
      </c>
      <c r="I96" s="119">
        <v>394</v>
      </c>
      <c r="J96" s="119">
        <v>336</v>
      </c>
      <c r="K96" s="119">
        <v>530</v>
      </c>
    </row>
    <row r="97" spans="1:11" x14ac:dyDescent="0.25">
      <c r="A97" s="120" t="s">
        <v>2387</v>
      </c>
      <c r="B97" s="119">
        <v>3999</v>
      </c>
      <c r="C97" s="119" t="s">
        <v>2310</v>
      </c>
      <c r="D97" s="119">
        <v>749</v>
      </c>
      <c r="E97" s="119">
        <v>682</v>
      </c>
      <c r="F97" s="119" t="s">
        <v>2310</v>
      </c>
      <c r="G97" s="119">
        <v>808</v>
      </c>
      <c r="H97" s="119" t="s">
        <v>2310</v>
      </c>
      <c r="I97" s="119">
        <v>507</v>
      </c>
      <c r="J97" s="119" t="s">
        <v>2310</v>
      </c>
      <c r="K97" s="119">
        <v>537</v>
      </c>
    </row>
    <row r="98" spans="1:11" x14ac:dyDescent="0.25">
      <c r="A98" s="120" t="s">
        <v>2388</v>
      </c>
      <c r="B98" s="119">
        <v>1168</v>
      </c>
      <c r="C98" s="119" t="s">
        <v>2310</v>
      </c>
      <c r="D98" s="119" t="s">
        <v>2310</v>
      </c>
      <c r="E98" s="119" t="s">
        <v>2310</v>
      </c>
      <c r="F98" s="119" t="s">
        <v>2310</v>
      </c>
      <c r="G98" s="119" t="s">
        <v>2310</v>
      </c>
      <c r="H98" s="119" t="s">
        <v>2310</v>
      </c>
      <c r="I98" s="119" t="s">
        <v>2310</v>
      </c>
      <c r="J98" s="119" t="s">
        <v>2310</v>
      </c>
      <c r="K98" s="119" t="s">
        <v>2310</v>
      </c>
    </row>
    <row r="99" spans="1:11" ht="24" customHeight="1" x14ac:dyDescent="0.25">
      <c r="A99" s="125" t="s">
        <v>2389</v>
      </c>
      <c r="B99" s="121" t="s">
        <v>28</v>
      </c>
      <c r="C99" s="121" t="s">
        <v>28</v>
      </c>
      <c r="D99" s="121" t="s">
        <v>28</v>
      </c>
      <c r="E99" s="121" t="s">
        <v>28</v>
      </c>
      <c r="F99" s="121" t="s">
        <v>28</v>
      </c>
      <c r="G99" s="121" t="s">
        <v>28</v>
      </c>
      <c r="H99" s="121" t="s">
        <v>28</v>
      </c>
      <c r="I99" s="121" t="s">
        <v>28</v>
      </c>
      <c r="J99" s="121" t="s">
        <v>28</v>
      </c>
      <c r="K99" s="121" t="s">
        <v>28</v>
      </c>
    </row>
    <row r="100" spans="1:11" x14ac:dyDescent="0.25">
      <c r="A100" s="120" t="s">
        <v>2390</v>
      </c>
      <c r="B100" s="119">
        <v>56948</v>
      </c>
      <c r="C100" s="119">
        <v>2235</v>
      </c>
      <c r="D100" s="119">
        <v>8003</v>
      </c>
      <c r="E100" s="119">
        <v>11496</v>
      </c>
      <c r="F100" s="119">
        <v>5218</v>
      </c>
      <c r="G100" s="119">
        <v>10214</v>
      </c>
      <c r="H100" s="119">
        <v>2859</v>
      </c>
      <c r="I100" s="119">
        <v>6438</v>
      </c>
      <c r="J100" s="119">
        <v>4643</v>
      </c>
      <c r="K100" s="119">
        <v>5841</v>
      </c>
    </row>
    <row r="101" spans="1:11" x14ac:dyDescent="0.25">
      <c r="A101" s="120" t="s">
        <v>2391</v>
      </c>
      <c r="B101" s="119">
        <v>5134</v>
      </c>
      <c r="C101" s="119" t="s">
        <v>2310</v>
      </c>
      <c r="D101" s="119">
        <v>435</v>
      </c>
      <c r="E101" s="119">
        <v>740</v>
      </c>
      <c r="F101" s="119" t="s">
        <v>2310</v>
      </c>
      <c r="G101" s="119">
        <v>745</v>
      </c>
      <c r="H101" s="119">
        <v>472</v>
      </c>
      <c r="I101" s="119">
        <v>895</v>
      </c>
      <c r="J101" s="119">
        <v>269</v>
      </c>
      <c r="K101" s="119">
        <v>1024</v>
      </c>
    </row>
    <row r="102" spans="1:11" x14ac:dyDescent="0.25">
      <c r="A102" s="120" t="s">
        <v>2392</v>
      </c>
      <c r="B102" s="119">
        <v>3761</v>
      </c>
      <c r="C102" s="119" t="s">
        <v>2310</v>
      </c>
      <c r="D102" s="119">
        <v>578</v>
      </c>
      <c r="E102" s="119">
        <v>445</v>
      </c>
      <c r="F102" s="119" t="s">
        <v>2310</v>
      </c>
      <c r="G102" s="119">
        <v>813</v>
      </c>
      <c r="H102" s="119" t="s">
        <v>2310</v>
      </c>
      <c r="I102" s="119" t="s">
        <v>2310</v>
      </c>
      <c r="J102" s="119">
        <v>151</v>
      </c>
      <c r="K102" s="119">
        <v>520</v>
      </c>
    </row>
    <row r="103" spans="1:11" x14ac:dyDescent="0.25">
      <c r="A103" s="120" t="s">
        <v>2393</v>
      </c>
      <c r="B103" s="119">
        <v>3823</v>
      </c>
      <c r="C103" s="119" t="s">
        <v>2310</v>
      </c>
      <c r="D103" s="119">
        <v>510</v>
      </c>
      <c r="E103" s="119">
        <v>355</v>
      </c>
      <c r="F103" s="119">
        <v>247</v>
      </c>
      <c r="G103" s="119">
        <v>900</v>
      </c>
      <c r="H103" s="119" t="s">
        <v>2310</v>
      </c>
      <c r="I103" s="119">
        <v>441</v>
      </c>
      <c r="J103" s="119">
        <v>338</v>
      </c>
      <c r="K103" s="119">
        <v>748</v>
      </c>
    </row>
    <row r="104" spans="1:11" x14ac:dyDescent="0.25">
      <c r="A104" s="120" t="s">
        <v>2394</v>
      </c>
      <c r="B104" s="119">
        <v>4523</v>
      </c>
      <c r="C104" s="119" t="s">
        <v>2310</v>
      </c>
      <c r="D104" s="119">
        <v>421</v>
      </c>
      <c r="E104" s="119">
        <v>729</v>
      </c>
      <c r="F104" s="119">
        <v>396</v>
      </c>
      <c r="G104" s="119">
        <v>789</v>
      </c>
      <c r="H104" s="119" t="s">
        <v>2310</v>
      </c>
      <c r="I104" s="119">
        <v>673</v>
      </c>
      <c r="J104" s="119">
        <v>544</v>
      </c>
      <c r="K104" s="119">
        <v>678</v>
      </c>
    </row>
    <row r="105" spans="1:11" x14ac:dyDescent="0.25">
      <c r="A105" s="120" t="s">
        <v>2395</v>
      </c>
      <c r="B105" s="119">
        <v>5684</v>
      </c>
      <c r="C105" s="119" t="s">
        <v>2310</v>
      </c>
      <c r="D105" s="119">
        <v>440</v>
      </c>
      <c r="E105" s="119">
        <v>989</v>
      </c>
      <c r="F105" s="119" t="s">
        <v>2310</v>
      </c>
      <c r="G105" s="119">
        <v>907</v>
      </c>
      <c r="H105" s="119" t="s">
        <v>2310</v>
      </c>
      <c r="I105" s="119">
        <v>648</v>
      </c>
      <c r="J105" s="119" t="s">
        <v>2310</v>
      </c>
      <c r="K105" s="119">
        <v>817</v>
      </c>
    </row>
    <row r="106" spans="1:11" x14ac:dyDescent="0.25">
      <c r="A106" s="120" t="s">
        <v>2396</v>
      </c>
      <c r="B106" s="119">
        <v>3257</v>
      </c>
      <c r="C106" s="119" t="s">
        <v>2310</v>
      </c>
      <c r="D106" s="119" t="s">
        <v>2310</v>
      </c>
      <c r="E106" s="119">
        <v>399</v>
      </c>
      <c r="F106" s="119" t="s">
        <v>2310</v>
      </c>
      <c r="G106" s="119">
        <v>1068</v>
      </c>
      <c r="H106" s="119" t="s">
        <v>2310</v>
      </c>
      <c r="I106" s="119">
        <v>524</v>
      </c>
      <c r="J106" s="119" t="s">
        <v>2310</v>
      </c>
      <c r="K106" s="119" t="s">
        <v>2310</v>
      </c>
    </row>
    <row r="107" spans="1:11" x14ac:dyDescent="0.25">
      <c r="A107" s="120" t="s">
        <v>2397</v>
      </c>
      <c r="B107" s="119">
        <v>2819</v>
      </c>
      <c r="C107" s="119" t="s">
        <v>2310</v>
      </c>
      <c r="D107" s="119">
        <v>402</v>
      </c>
      <c r="E107" s="119">
        <v>728</v>
      </c>
      <c r="F107" s="119">
        <v>183</v>
      </c>
      <c r="G107" s="119">
        <v>332</v>
      </c>
      <c r="H107" s="119" t="s">
        <v>2310</v>
      </c>
      <c r="I107" s="119">
        <v>212</v>
      </c>
      <c r="J107" s="119">
        <v>220</v>
      </c>
      <c r="K107" s="119">
        <v>467</v>
      </c>
    </row>
    <row r="108" spans="1:11" x14ac:dyDescent="0.25">
      <c r="A108" s="120" t="s">
        <v>2398</v>
      </c>
      <c r="B108" s="119">
        <v>1602</v>
      </c>
      <c r="C108" s="119" t="s">
        <v>2310</v>
      </c>
      <c r="D108" s="119" t="s">
        <v>2310</v>
      </c>
      <c r="E108" s="119" t="s">
        <v>2310</v>
      </c>
      <c r="F108" s="119" t="s">
        <v>2310</v>
      </c>
      <c r="G108" s="119">
        <v>287</v>
      </c>
      <c r="H108" s="119" t="s">
        <v>2310</v>
      </c>
      <c r="I108" s="119" t="s">
        <v>2310</v>
      </c>
      <c r="J108" s="119" t="s">
        <v>2310</v>
      </c>
      <c r="K108" s="119" t="s">
        <v>2310</v>
      </c>
    </row>
    <row r="109" spans="1:11" x14ac:dyDescent="0.25">
      <c r="A109" s="120" t="s">
        <v>2399</v>
      </c>
      <c r="B109" s="119">
        <v>774</v>
      </c>
      <c r="C109" s="119" t="s">
        <v>2310</v>
      </c>
      <c r="D109" s="119" t="s">
        <v>2310</v>
      </c>
      <c r="E109" s="119" t="s">
        <v>2310</v>
      </c>
      <c r="F109" s="119" t="s">
        <v>2310</v>
      </c>
      <c r="G109" s="119" t="s">
        <v>2310</v>
      </c>
      <c r="H109" s="119" t="s">
        <v>2310</v>
      </c>
      <c r="I109" s="119" t="s">
        <v>2310</v>
      </c>
      <c r="J109" s="119" t="s">
        <v>2310</v>
      </c>
      <c r="K109" s="119" t="s">
        <v>2310</v>
      </c>
    </row>
    <row r="110" spans="1:11" x14ac:dyDescent="0.25">
      <c r="A110" s="120" t="s">
        <v>2401</v>
      </c>
      <c r="B110" s="119">
        <v>1701</v>
      </c>
      <c r="C110" s="119" t="s">
        <v>2310</v>
      </c>
      <c r="D110" s="119" t="s">
        <v>2310</v>
      </c>
      <c r="E110" s="119" t="s">
        <v>2310</v>
      </c>
      <c r="F110" s="119" t="s">
        <v>2310</v>
      </c>
      <c r="G110" s="119">
        <v>290</v>
      </c>
      <c r="H110" s="119" t="s">
        <v>2310</v>
      </c>
      <c r="I110" s="119" t="s">
        <v>2310</v>
      </c>
      <c r="J110" s="119" t="s">
        <v>2310</v>
      </c>
      <c r="K110" s="119">
        <v>199</v>
      </c>
    </row>
    <row r="111" spans="1:11" x14ac:dyDescent="0.25">
      <c r="A111" s="120" t="s">
        <v>2381</v>
      </c>
      <c r="B111" s="119">
        <v>6732</v>
      </c>
      <c r="C111" s="119">
        <v>326</v>
      </c>
      <c r="D111" s="119">
        <v>804</v>
      </c>
      <c r="E111" s="119">
        <v>1204</v>
      </c>
      <c r="F111" s="119">
        <v>669</v>
      </c>
      <c r="G111" s="119">
        <v>1324</v>
      </c>
      <c r="H111" s="119" t="s">
        <v>2310</v>
      </c>
      <c r="I111" s="119">
        <v>642</v>
      </c>
      <c r="J111" s="119">
        <v>567</v>
      </c>
      <c r="K111" s="119">
        <v>931</v>
      </c>
    </row>
    <row r="112" spans="1:11" ht="24" customHeight="1" x14ac:dyDescent="0.25">
      <c r="A112" s="125" t="s">
        <v>2402</v>
      </c>
      <c r="B112" s="121" t="s">
        <v>28</v>
      </c>
      <c r="C112" s="121" t="s">
        <v>28</v>
      </c>
      <c r="D112" s="121" t="s">
        <v>28</v>
      </c>
      <c r="E112" s="121" t="s">
        <v>28</v>
      </c>
      <c r="F112" s="121" t="s">
        <v>28</v>
      </c>
      <c r="G112" s="121" t="s">
        <v>28</v>
      </c>
      <c r="H112" s="121" t="s">
        <v>28</v>
      </c>
      <c r="I112" s="121" t="s">
        <v>28</v>
      </c>
      <c r="J112" s="121" t="s">
        <v>28</v>
      </c>
      <c r="K112" s="121" t="s">
        <v>28</v>
      </c>
    </row>
    <row r="113" spans="1:11" x14ac:dyDescent="0.25">
      <c r="A113" s="120" t="s">
        <v>2403</v>
      </c>
      <c r="B113" s="124">
        <v>46291</v>
      </c>
      <c r="C113" s="124">
        <v>1368</v>
      </c>
      <c r="D113" s="124">
        <v>6695</v>
      </c>
      <c r="E113" s="124">
        <v>8087</v>
      </c>
      <c r="F113" s="124">
        <v>3717</v>
      </c>
      <c r="G113" s="124">
        <v>9289</v>
      </c>
      <c r="H113" s="124">
        <v>3058</v>
      </c>
      <c r="I113" s="124">
        <v>5934</v>
      </c>
      <c r="J113" s="124">
        <v>3709</v>
      </c>
      <c r="K113" s="124">
        <v>4434</v>
      </c>
    </row>
    <row r="114" spans="1:11" x14ac:dyDescent="0.25">
      <c r="A114" s="120" t="s">
        <v>2404</v>
      </c>
      <c r="B114" s="119">
        <v>19565</v>
      </c>
      <c r="C114" s="119">
        <v>721</v>
      </c>
      <c r="D114" s="119">
        <v>2986</v>
      </c>
      <c r="E114" s="119">
        <v>3404</v>
      </c>
      <c r="F114" s="119">
        <v>1256</v>
      </c>
      <c r="G114" s="119">
        <v>3350</v>
      </c>
      <c r="H114" s="119">
        <v>685</v>
      </c>
      <c r="I114" s="119">
        <v>2356</v>
      </c>
      <c r="J114" s="119">
        <v>1964</v>
      </c>
      <c r="K114" s="119">
        <v>2843</v>
      </c>
    </row>
    <row r="115" spans="1:11" x14ac:dyDescent="0.25">
      <c r="A115" s="120" t="s">
        <v>2405</v>
      </c>
      <c r="B115" s="119">
        <v>8331</v>
      </c>
      <c r="C115" s="119" t="s">
        <v>2310</v>
      </c>
      <c r="D115" s="119">
        <v>712</v>
      </c>
      <c r="E115" s="119">
        <v>1599</v>
      </c>
      <c r="F115" s="119">
        <v>511</v>
      </c>
      <c r="G115" s="119">
        <v>1779</v>
      </c>
      <c r="H115" s="119">
        <v>424</v>
      </c>
      <c r="I115" s="119">
        <v>812</v>
      </c>
      <c r="J115" s="119">
        <v>467</v>
      </c>
      <c r="K115" s="119">
        <v>1855</v>
      </c>
    </row>
    <row r="116" spans="1:11" x14ac:dyDescent="0.25">
      <c r="A116" s="120" t="s">
        <v>2406</v>
      </c>
      <c r="B116" s="119">
        <v>5982</v>
      </c>
      <c r="C116" s="119">
        <v>731</v>
      </c>
      <c r="D116" s="119">
        <v>556</v>
      </c>
      <c r="E116" s="119">
        <v>1306</v>
      </c>
      <c r="F116" s="119">
        <v>909</v>
      </c>
      <c r="G116" s="119">
        <v>686</v>
      </c>
      <c r="H116" s="119">
        <v>224</v>
      </c>
      <c r="I116" s="119" t="s">
        <v>2310</v>
      </c>
      <c r="J116" s="119">
        <v>312</v>
      </c>
      <c r="K116" s="119">
        <v>1044</v>
      </c>
    </row>
    <row r="117" spans="1:11" x14ac:dyDescent="0.25">
      <c r="A117" s="120" t="s">
        <v>2407</v>
      </c>
      <c r="B117" s="119">
        <v>12184</v>
      </c>
      <c r="C117" s="119">
        <v>448</v>
      </c>
      <c r="D117" s="119">
        <v>699</v>
      </c>
      <c r="E117" s="119">
        <v>2535</v>
      </c>
      <c r="F117" s="119">
        <v>1879</v>
      </c>
      <c r="G117" s="119">
        <v>2108</v>
      </c>
      <c r="H117" s="119">
        <v>822</v>
      </c>
      <c r="I117" s="119">
        <v>1918</v>
      </c>
      <c r="J117" s="119">
        <v>700</v>
      </c>
      <c r="K117" s="119">
        <v>1075</v>
      </c>
    </row>
    <row r="118" spans="1:11" x14ac:dyDescent="0.25">
      <c r="A118" s="120" t="s">
        <v>2408</v>
      </c>
      <c r="B118" s="119">
        <v>2186</v>
      </c>
      <c r="C118" s="119" t="s">
        <v>2310</v>
      </c>
      <c r="D118" s="119">
        <v>318</v>
      </c>
      <c r="E118" s="119">
        <v>298</v>
      </c>
      <c r="F118" s="119" t="s">
        <v>2310</v>
      </c>
      <c r="G118" s="119">
        <v>431</v>
      </c>
      <c r="H118" s="119" t="s">
        <v>2310</v>
      </c>
      <c r="I118" s="119">
        <v>194</v>
      </c>
      <c r="J118" s="119">
        <v>311</v>
      </c>
      <c r="K118" s="119">
        <v>351</v>
      </c>
    </row>
    <row r="119" spans="1:11" x14ac:dyDescent="0.25">
      <c r="A119" s="120" t="s">
        <v>2381</v>
      </c>
      <c r="B119" s="119">
        <v>2219</v>
      </c>
      <c r="C119" s="119" t="s">
        <v>2310</v>
      </c>
      <c r="D119" s="119" t="s">
        <v>2310</v>
      </c>
      <c r="E119" s="119">
        <v>413</v>
      </c>
      <c r="F119" s="119" t="s">
        <v>2310</v>
      </c>
      <c r="G119" s="119">
        <v>317</v>
      </c>
      <c r="H119" s="119" t="s">
        <v>2310</v>
      </c>
      <c r="I119" s="119" t="s">
        <v>2310</v>
      </c>
      <c r="J119" s="119">
        <v>298</v>
      </c>
      <c r="K119" s="119">
        <v>356</v>
      </c>
    </row>
    <row r="120" spans="1:11" ht="24" customHeight="1" x14ac:dyDescent="0.25">
      <c r="A120" s="125" t="s">
        <v>2410</v>
      </c>
      <c r="B120" s="121" t="s">
        <v>28</v>
      </c>
      <c r="C120" s="121" t="s">
        <v>28</v>
      </c>
      <c r="D120" s="121" t="s">
        <v>28</v>
      </c>
      <c r="E120" s="121" t="s">
        <v>28</v>
      </c>
      <c r="F120" s="121" t="s">
        <v>28</v>
      </c>
      <c r="G120" s="121" t="s">
        <v>28</v>
      </c>
      <c r="H120" s="121" t="s">
        <v>28</v>
      </c>
      <c r="I120" s="121" t="s">
        <v>28</v>
      </c>
      <c r="J120" s="121" t="s">
        <v>28</v>
      </c>
      <c r="K120" s="121" t="s">
        <v>28</v>
      </c>
    </row>
    <row r="121" spans="1:11" x14ac:dyDescent="0.25">
      <c r="A121" s="120" t="s">
        <v>2411</v>
      </c>
      <c r="B121" s="119">
        <v>21013</v>
      </c>
      <c r="C121" s="119">
        <v>577</v>
      </c>
      <c r="D121" s="119">
        <v>1367</v>
      </c>
      <c r="E121" s="119">
        <v>3310</v>
      </c>
      <c r="F121" s="119">
        <v>2428</v>
      </c>
      <c r="G121" s="119">
        <v>4521</v>
      </c>
      <c r="H121" s="119">
        <v>1571</v>
      </c>
      <c r="I121" s="119">
        <v>3610</v>
      </c>
      <c r="J121" s="119">
        <v>1213</v>
      </c>
      <c r="K121" s="119">
        <v>2417</v>
      </c>
    </row>
    <row r="122" spans="1:11" x14ac:dyDescent="0.25">
      <c r="A122" s="120" t="s">
        <v>2412</v>
      </c>
      <c r="B122" s="123">
        <v>31621</v>
      </c>
      <c r="C122" s="123">
        <v>1548</v>
      </c>
      <c r="D122" s="123">
        <v>5469</v>
      </c>
      <c r="E122" s="123">
        <v>5946</v>
      </c>
      <c r="F122" s="123">
        <v>2757</v>
      </c>
      <c r="G122" s="123">
        <v>5873</v>
      </c>
      <c r="H122" s="123">
        <v>1397</v>
      </c>
      <c r="I122" s="123">
        <v>2606</v>
      </c>
      <c r="J122" s="123">
        <v>2825</v>
      </c>
      <c r="K122" s="123">
        <v>3200</v>
      </c>
    </row>
    <row r="123" spans="1:11" x14ac:dyDescent="0.25">
      <c r="A123" s="120" t="s">
        <v>2413</v>
      </c>
      <c r="B123" s="119">
        <v>19286</v>
      </c>
      <c r="C123" s="119">
        <v>402</v>
      </c>
      <c r="D123" s="119">
        <v>2683</v>
      </c>
      <c r="E123" s="119">
        <v>3663</v>
      </c>
      <c r="F123" s="119">
        <v>1457</v>
      </c>
      <c r="G123" s="119">
        <v>3673</v>
      </c>
      <c r="H123" s="119">
        <v>903</v>
      </c>
      <c r="I123" s="119">
        <v>2350</v>
      </c>
      <c r="J123" s="119">
        <v>1571</v>
      </c>
      <c r="K123" s="119">
        <v>2582</v>
      </c>
    </row>
    <row r="124" spans="1:11" x14ac:dyDescent="0.25">
      <c r="A124" s="120" t="s">
        <v>2414</v>
      </c>
      <c r="B124" s="119">
        <v>3997</v>
      </c>
      <c r="C124" s="119" t="s">
        <v>2310</v>
      </c>
      <c r="D124" s="119">
        <v>471</v>
      </c>
      <c r="E124" s="119">
        <v>729</v>
      </c>
      <c r="F124" s="119" t="s">
        <v>2310</v>
      </c>
      <c r="G124" s="119">
        <v>716</v>
      </c>
      <c r="H124" s="119" t="s">
        <v>2310</v>
      </c>
      <c r="I124" s="119">
        <v>415</v>
      </c>
      <c r="J124" s="119" t="s">
        <v>2310</v>
      </c>
      <c r="K124" s="119">
        <v>858</v>
      </c>
    </row>
    <row r="125" spans="1:11" ht="26.25" x14ac:dyDescent="0.25">
      <c r="A125" s="120" t="s">
        <v>2415</v>
      </c>
      <c r="B125" s="119">
        <v>1562</v>
      </c>
      <c r="C125" s="119" t="s">
        <v>2310</v>
      </c>
      <c r="D125" s="119" t="s">
        <v>2310</v>
      </c>
      <c r="E125" s="119" t="s">
        <v>2310</v>
      </c>
      <c r="F125" s="119" t="s">
        <v>2310</v>
      </c>
      <c r="G125" s="119" t="s">
        <v>2310</v>
      </c>
      <c r="H125" s="119" t="s">
        <v>2310</v>
      </c>
      <c r="I125" s="119" t="s">
        <v>2310</v>
      </c>
      <c r="J125" s="119">
        <v>423</v>
      </c>
      <c r="K125" s="119">
        <v>397</v>
      </c>
    </row>
    <row r="126" spans="1:11" ht="26.25" x14ac:dyDescent="0.25">
      <c r="A126" s="120" t="s">
        <v>2416</v>
      </c>
      <c r="B126" s="119">
        <v>14272</v>
      </c>
      <c r="C126" s="119">
        <v>724</v>
      </c>
      <c r="D126" s="119">
        <v>1612</v>
      </c>
      <c r="E126" s="119">
        <v>3286</v>
      </c>
      <c r="F126" s="119">
        <v>1366</v>
      </c>
      <c r="G126" s="119">
        <v>2119</v>
      </c>
      <c r="H126" s="119">
        <v>959</v>
      </c>
      <c r="I126" s="119">
        <v>1532</v>
      </c>
      <c r="J126" s="119">
        <v>1098</v>
      </c>
      <c r="K126" s="119">
        <v>1575</v>
      </c>
    </row>
    <row r="127" spans="1:11" x14ac:dyDescent="0.25">
      <c r="A127" s="120" t="s">
        <v>2417</v>
      </c>
      <c r="B127" s="119">
        <v>1968</v>
      </c>
      <c r="C127" s="119" t="s">
        <v>2310</v>
      </c>
      <c r="D127" s="119">
        <v>229</v>
      </c>
      <c r="E127" s="119" t="s">
        <v>2310</v>
      </c>
      <c r="F127" s="119" t="s">
        <v>2310</v>
      </c>
      <c r="G127" s="119">
        <v>575</v>
      </c>
      <c r="H127" s="119" t="s">
        <v>2310</v>
      </c>
      <c r="I127" s="119">
        <v>232</v>
      </c>
      <c r="J127" s="119" t="s">
        <v>2310</v>
      </c>
      <c r="K127" s="119">
        <v>399</v>
      </c>
    </row>
    <row r="128" spans="1:11" x14ac:dyDescent="0.25">
      <c r="A128" s="120" t="s">
        <v>2381</v>
      </c>
      <c r="B128" s="119">
        <v>3039</v>
      </c>
      <c r="C128" s="119" t="s">
        <v>2310</v>
      </c>
      <c r="D128" s="119">
        <v>381</v>
      </c>
      <c r="E128" s="119">
        <v>342</v>
      </c>
      <c r="F128" s="119" t="s">
        <v>2310</v>
      </c>
      <c r="G128" s="119">
        <v>412</v>
      </c>
      <c r="H128" s="119" t="s">
        <v>2310</v>
      </c>
      <c r="I128" s="119">
        <v>721</v>
      </c>
      <c r="J128" s="119" t="s">
        <v>2310</v>
      </c>
      <c r="K128" s="119">
        <v>528</v>
      </c>
    </row>
    <row r="129" spans="1:11" ht="21" customHeight="1" x14ac:dyDescent="0.25">
      <c r="A129" s="122" t="s">
        <v>2419</v>
      </c>
      <c r="B129" s="121" t="s">
        <v>28</v>
      </c>
      <c r="C129" s="121" t="s">
        <v>28</v>
      </c>
      <c r="D129" s="121" t="s">
        <v>28</v>
      </c>
      <c r="E129" s="121" t="s">
        <v>28</v>
      </c>
      <c r="F129" s="121" t="s">
        <v>28</v>
      </c>
      <c r="G129" s="121" t="s">
        <v>28</v>
      </c>
      <c r="H129" s="121" t="s">
        <v>28</v>
      </c>
      <c r="I129" s="121" t="s">
        <v>28</v>
      </c>
      <c r="J129" s="121" t="s">
        <v>28</v>
      </c>
      <c r="K129" s="121" t="s">
        <v>28</v>
      </c>
    </row>
    <row r="130" spans="1:11" x14ac:dyDescent="0.25">
      <c r="A130" s="128" t="s">
        <v>2420</v>
      </c>
      <c r="B130" s="119">
        <v>54358</v>
      </c>
      <c r="C130" s="119">
        <v>1837</v>
      </c>
      <c r="D130" s="119">
        <v>8896</v>
      </c>
      <c r="E130" s="119">
        <v>9421</v>
      </c>
      <c r="F130" s="119">
        <v>4002</v>
      </c>
      <c r="G130" s="119">
        <v>9719</v>
      </c>
      <c r="H130" s="119">
        <v>2456</v>
      </c>
      <c r="I130" s="119">
        <v>6235</v>
      </c>
      <c r="J130" s="119">
        <v>5018</v>
      </c>
      <c r="K130" s="119">
        <v>6773</v>
      </c>
    </row>
    <row r="131" spans="1:11" x14ac:dyDescent="0.25">
      <c r="A131" s="128" t="s">
        <v>2421</v>
      </c>
      <c r="B131" s="119">
        <v>27714</v>
      </c>
      <c r="C131" s="119">
        <v>911</v>
      </c>
      <c r="D131" s="119">
        <v>1766</v>
      </c>
      <c r="E131" s="119">
        <v>5365</v>
      </c>
      <c r="F131" s="119">
        <v>3247</v>
      </c>
      <c r="G131" s="119">
        <v>5465</v>
      </c>
      <c r="H131" s="119">
        <v>1730</v>
      </c>
      <c r="I131" s="119">
        <v>3642</v>
      </c>
      <c r="J131" s="119">
        <v>2065</v>
      </c>
      <c r="K131" s="119">
        <v>3522</v>
      </c>
    </row>
    <row r="132" spans="1:11" x14ac:dyDescent="0.25">
      <c r="A132" s="128" t="s">
        <v>2422</v>
      </c>
      <c r="B132" s="124">
        <v>14686</v>
      </c>
      <c r="C132" s="124">
        <v>1000</v>
      </c>
      <c r="D132" s="124">
        <v>1610</v>
      </c>
      <c r="E132" s="124">
        <v>2856</v>
      </c>
      <c r="F132" s="124">
        <v>1252</v>
      </c>
      <c r="G132" s="124">
        <v>2777</v>
      </c>
      <c r="H132" s="124">
        <v>1173</v>
      </c>
      <c r="I132" s="124">
        <v>1680</v>
      </c>
      <c r="J132" s="124">
        <v>677</v>
      </c>
      <c r="K132" s="124">
        <v>1661</v>
      </c>
    </row>
    <row r="133" spans="1:11" ht="32.450000000000003" customHeight="1" x14ac:dyDescent="0.25">
      <c r="A133" s="122" t="s">
        <v>2868</v>
      </c>
      <c r="B133" s="121" t="s">
        <v>28</v>
      </c>
      <c r="C133" s="121" t="s">
        <v>28</v>
      </c>
      <c r="D133" s="121" t="s">
        <v>28</v>
      </c>
      <c r="E133" s="121" t="s">
        <v>28</v>
      </c>
      <c r="F133" s="121" t="s">
        <v>28</v>
      </c>
      <c r="G133" s="121" t="s">
        <v>28</v>
      </c>
      <c r="H133" s="121" t="s">
        <v>28</v>
      </c>
      <c r="I133" s="121" t="s">
        <v>28</v>
      </c>
      <c r="J133" s="121" t="s">
        <v>28</v>
      </c>
      <c r="K133" s="121" t="s">
        <v>28</v>
      </c>
    </row>
    <row r="134" spans="1:11" x14ac:dyDescent="0.25">
      <c r="A134" s="120" t="s">
        <v>2867</v>
      </c>
      <c r="B134" s="119">
        <v>32977</v>
      </c>
      <c r="C134" s="119">
        <v>658</v>
      </c>
      <c r="D134" s="119">
        <v>3207</v>
      </c>
      <c r="E134" s="119">
        <v>4855</v>
      </c>
      <c r="F134" s="119">
        <v>2831</v>
      </c>
      <c r="G134" s="119">
        <v>6403</v>
      </c>
      <c r="H134" s="119">
        <v>1791</v>
      </c>
      <c r="I134" s="119">
        <v>4303</v>
      </c>
      <c r="J134" s="119">
        <v>3706</v>
      </c>
      <c r="K134" s="119">
        <v>5223</v>
      </c>
    </row>
    <row r="135" spans="1:11" x14ac:dyDescent="0.25">
      <c r="A135" s="120" t="s">
        <v>2866</v>
      </c>
      <c r="B135" s="119">
        <v>2673</v>
      </c>
      <c r="C135" s="119" t="s">
        <v>2310</v>
      </c>
      <c r="D135" s="119">
        <v>362</v>
      </c>
      <c r="E135" s="119">
        <v>385</v>
      </c>
      <c r="F135" s="119" t="s">
        <v>2310</v>
      </c>
      <c r="G135" s="119">
        <v>606</v>
      </c>
      <c r="H135" s="119" t="s">
        <v>2310</v>
      </c>
      <c r="I135" s="119">
        <v>418</v>
      </c>
      <c r="J135" s="119" t="s">
        <v>2310</v>
      </c>
      <c r="K135" s="119">
        <v>332</v>
      </c>
    </row>
    <row r="136" spans="1:11" x14ac:dyDescent="0.25">
      <c r="A136" s="120" t="s">
        <v>2865</v>
      </c>
      <c r="B136" s="119">
        <v>6149</v>
      </c>
      <c r="C136" s="119" t="s">
        <v>2310</v>
      </c>
      <c r="D136" s="119">
        <v>827</v>
      </c>
      <c r="E136" s="119">
        <v>692</v>
      </c>
      <c r="F136" s="119">
        <v>264</v>
      </c>
      <c r="G136" s="119">
        <v>1578</v>
      </c>
      <c r="H136" s="119">
        <v>467</v>
      </c>
      <c r="I136" s="119">
        <v>1055</v>
      </c>
      <c r="J136" s="119">
        <v>348</v>
      </c>
      <c r="K136" s="119">
        <v>630</v>
      </c>
    </row>
    <row r="137" spans="1:11" x14ac:dyDescent="0.25">
      <c r="A137" s="120" t="s">
        <v>2864</v>
      </c>
      <c r="B137" s="119">
        <v>6277</v>
      </c>
      <c r="C137" s="119">
        <v>184</v>
      </c>
      <c r="D137" s="119">
        <v>1089</v>
      </c>
      <c r="E137" s="119">
        <v>1767</v>
      </c>
      <c r="F137" s="119">
        <v>528</v>
      </c>
      <c r="G137" s="119">
        <v>1115</v>
      </c>
      <c r="H137" s="119" t="s">
        <v>2310</v>
      </c>
      <c r="I137" s="119">
        <v>391</v>
      </c>
      <c r="J137" s="119">
        <v>815</v>
      </c>
      <c r="K137" s="119">
        <v>270</v>
      </c>
    </row>
    <row r="138" spans="1:11" x14ac:dyDescent="0.25">
      <c r="A138" s="120" t="s">
        <v>2863</v>
      </c>
      <c r="B138" s="123">
        <v>1603</v>
      </c>
      <c r="C138" s="123" t="s">
        <v>2310</v>
      </c>
      <c r="D138" s="123" t="s">
        <v>2310</v>
      </c>
      <c r="E138" s="123" t="s">
        <v>2310</v>
      </c>
      <c r="F138" s="123" t="s">
        <v>2310</v>
      </c>
      <c r="G138" s="123">
        <v>489</v>
      </c>
      <c r="H138" s="123" t="s">
        <v>2310</v>
      </c>
      <c r="I138" s="123" t="s">
        <v>2310</v>
      </c>
      <c r="J138" s="123" t="s">
        <v>2310</v>
      </c>
      <c r="K138" s="123" t="s">
        <v>2310</v>
      </c>
    </row>
    <row r="139" spans="1:11" ht="33.950000000000003" customHeight="1" x14ac:dyDescent="0.25">
      <c r="A139" s="130" t="s">
        <v>2862</v>
      </c>
      <c r="B139" s="121" t="s">
        <v>28</v>
      </c>
      <c r="C139" s="121" t="s">
        <v>28</v>
      </c>
      <c r="D139" s="121" t="s">
        <v>28</v>
      </c>
      <c r="E139" s="121" t="s">
        <v>28</v>
      </c>
      <c r="F139" s="121" t="s">
        <v>28</v>
      </c>
      <c r="G139" s="121" t="s">
        <v>28</v>
      </c>
      <c r="H139" s="121" t="s">
        <v>28</v>
      </c>
      <c r="I139" s="121" t="s">
        <v>28</v>
      </c>
      <c r="J139" s="121" t="s">
        <v>28</v>
      </c>
      <c r="K139" s="121" t="s">
        <v>28</v>
      </c>
    </row>
    <row r="140" spans="1:11" x14ac:dyDescent="0.25">
      <c r="A140" s="120" t="s">
        <v>2425</v>
      </c>
      <c r="B140" s="119">
        <v>45296</v>
      </c>
      <c r="C140" s="119">
        <v>1790</v>
      </c>
      <c r="D140" s="119">
        <v>6616</v>
      </c>
      <c r="E140" s="119">
        <v>8953</v>
      </c>
      <c r="F140" s="119">
        <v>3797</v>
      </c>
      <c r="G140" s="119">
        <v>8344</v>
      </c>
      <c r="H140" s="119">
        <v>2255</v>
      </c>
      <c r="I140" s="119">
        <v>5311</v>
      </c>
      <c r="J140" s="119">
        <v>3390</v>
      </c>
      <c r="K140" s="119">
        <v>4840</v>
      </c>
    </row>
    <row r="141" spans="1:11" x14ac:dyDescent="0.25">
      <c r="A141" s="118" t="s">
        <v>2426</v>
      </c>
      <c r="B141" s="119">
        <v>10845</v>
      </c>
      <c r="C141" s="119">
        <v>467</v>
      </c>
      <c r="D141" s="119">
        <v>1425</v>
      </c>
      <c r="E141" s="119">
        <v>2753</v>
      </c>
      <c r="F141" s="119">
        <v>1274</v>
      </c>
      <c r="G141" s="119">
        <v>1719</v>
      </c>
      <c r="H141" s="119">
        <v>560</v>
      </c>
      <c r="I141" s="119">
        <v>1119</v>
      </c>
      <c r="J141" s="119">
        <v>778</v>
      </c>
      <c r="K141" s="119">
        <v>751</v>
      </c>
    </row>
    <row r="142" spans="1:11" x14ac:dyDescent="0.25">
      <c r="A142" s="118" t="s">
        <v>2427</v>
      </c>
      <c r="B142" s="119">
        <v>1784</v>
      </c>
      <c r="C142" s="119" t="s">
        <v>2310</v>
      </c>
      <c r="D142" s="119">
        <v>420</v>
      </c>
      <c r="E142" s="119">
        <v>478</v>
      </c>
      <c r="F142" s="119" t="s">
        <v>2310</v>
      </c>
      <c r="G142" s="119">
        <v>332</v>
      </c>
      <c r="H142" s="119" t="s">
        <v>2310</v>
      </c>
      <c r="I142" s="119" t="s">
        <v>2310</v>
      </c>
      <c r="J142" s="119" t="s">
        <v>2310</v>
      </c>
      <c r="K142" s="119" t="s">
        <v>2310</v>
      </c>
    </row>
    <row r="143" spans="1:11" x14ac:dyDescent="0.25">
      <c r="A143" s="118" t="s">
        <v>2428</v>
      </c>
      <c r="B143" s="119">
        <v>20872</v>
      </c>
      <c r="C143" s="119">
        <v>880</v>
      </c>
      <c r="D143" s="119">
        <v>3514</v>
      </c>
      <c r="E143" s="119">
        <v>4336</v>
      </c>
      <c r="F143" s="119">
        <v>1614</v>
      </c>
      <c r="G143" s="119">
        <v>3914</v>
      </c>
      <c r="H143" s="119">
        <v>1020</v>
      </c>
      <c r="I143" s="119">
        <v>2312</v>
      </c>
      <c r="J143" s="119">
        <v>1378</v>
      </c>
      <c r="K143" s="119">
        <v>1903</v>
      </c>
    </row>
    <row r="144" spans="1:11" x14ac:dyDescent="0.25">
      <c r="A144" s="118" t="s">
        <v>2430</v>
      </c>
      <c r="B144" s="119">
        <v>21286</v>
      </c>
      <c r="C144" s="119">
        <v>744</v>
      </c>
      <c r="D144" s="119">
        <v>3459</v>
      </c>
      <c r="E144" s="119">
        <v>4679</v>
      </c>
      <c r="F144" s="119">
        <v>1679</v>
      </c>
      <c r="G144" s="119">
        <v>3798</v>
      </c>
      <c r="H144" s="119">
        <v>871</v>
      </c>
      <c r="I144" s="119">
        <v>2395</v>
      </c>
      <c r="J144" s="119">
        <v>1701</v>
      </c>
      <c r="K144" s="119">
        <v>1961</v>
      </c>
    </row>
    <row r="145" spans="1:11" x14ac:dyDescent="0.25">
      <c r="A145" s="118" t="s">
        <v>2431</v>
      </c>
      <c r="B145" s="119">
        <v>10980</v>
      </c>
      <c r="C145" s="119">
        <v>646</v>
      </c>
      <c r="D145" s="119">
        <v>2021</v>
      </c>
      <c r="E145" s="119">
        <v>2374</v>
      </c>
      <c r="F145" s="119">
        <v>890</v>
      </c>
      <c r="G145" s="119">
        <v>1810</v>
      </c>
      <c r="H145" s="119">
        <v>399</v>
      </c>
      <c r="I145" s="119">
        <v>916</v>
      </c>
      <c r="J145" s="119">
        <v>973</v>
      </c>
      <c r="K145" s="119">
        <v>953</v>
      </c>
    </row>
    <row r="146" spans="1:11" x14ac:dyDescent="0.25">
      <c r="A146" s="118" t="s">
        <v>2432</v>
      </c>
      <c r="B146" s="119">
        <v>27591</v>
      </c>
      <c r="C146" s="119">
        <v>1276</v>
      </c>
      <c r="D146" s="119">
        <v>4616</v>
      </c>
      <c r="E146" s="119">
        <v>5243</v>
      </c>
      <c r="F146" s="119">
        <v>2009</v>
      </c>
      <c r="G146" s="119">
        <v>5131</v>
      </c>
      <c r="H146" s="119">
        <v>1335</v>
      </c>
      <c r="I146" s="119">
        <v>3150</v>
      </c>
      <c r="J146" s="119">
        <v>2149</v>
      </c>
      <c r="K146" s="119">
        <v>2681</v>
      </c>
    </row>
    <row r="147" spans="1:11" x14ac:dyDescent="0.25">
      <c r="A147" s="118" t="s">
        <v>2433</v>
      </c>
      <c r="B147" s="119">
        <v>29087</v>
      </c>
      <c r="C147" s="119">
        <v>1325</v>
      </c>
      <c r="D147" s="119">
        <v>4625</v>
      </c>
      <c r="E147" s="119">
        <v>5995</v>
      </c>
      <c r="F147" s="119">
        <v>2393</v>
      </c>
      <c r="G147" s="119">
        <v>5173</v>
      </c>
      <c r="H147" s="119">
        <v>1161</v>
      </c>
      <c r="I147" s="119">
        <v>2967</v>
      </c>
      <c r="J147" s="119">
        <v>2311</v>
      </c>
      <c r="K147" s="119">
        <v>3138</v>
      </c>
    </row>
    <row r="148" spans="1:11" x14ac:dyDescent="0.25">
      <c r="A148" s="118" t="s">
        <v>2434</v>
      </c>
      <c r="B148" s="119">
        <v>15772</v>
      </c>
      <c r="C148" s="119">
        <v>897</v>
      </c>
      <c r="D148" s="119">
        <v>2968</v>
      </c>
      <c r="E148" s="119">
        <v>3335</v>
      </c>
      <c r="F148" s="119">
        <v>1160</v>
      </c>
      <c r="G148" s="119">
        <v>2647</v>
      </c>
      <c r="H148" s="119">
        <v>737</v>
      </c>
      <c r="I148" s="119">
        <v>1528</v>
      </c>
      <c r="J148" s="119">
        <v>1152</v>
      </c>
      <c r="K148" s="119">
        <v>1347</v>
      </c>
    </row>
    <row r="149" spans="1:11" x14ac:dyDescent="0.25">
      <c r="A149" s="118" t="s">
        <v>2435</v>
      </c>
      <c r="B149" s="119">
        <v>15500</v>
      </c>
      <c r="C149" s="119">
        <v>839</v>
      </c>
      <c r="D149" s="119">
        <v>2920</v>
      </c>
      <c r="E149" s="119">
        <v>2924</v>
      </c>
      <c r="F149" s="119">
        <v>1231</v>
      </c>
      <c r="G149" s="119">
        <v>2713</v>
      </c>
      <c r="H149" s="119">
        <v>645</v>
      </c>
      <c r="I149" s="119">
        <v>1522</v>
      </c>
      <c r="J149" s="119">
        <v>1198</v>
      </c>
      <c r="K149" s="119">
        <v>1508</v>
      </c>
    </row>
    <row r="150" spans="1:11" x14ac:dyDescent="0.25">
      <c r="A150" s="118" t="s">
        <v>2436</v>
      </c>
      <c r="B150" s="119">
        <v>7963</v>
      </c>
      <c r="C150" s="119">
        <v>391</v>
      </c>
      <c r="D150" s="119">
        <v>1865</v>
      </c>
      <c r="E150" s="119">
        <v>1569</v>
      </c>
      <c r="F150" s="119">
        <v>473</v>
      </c>
      <c r="G150" s="119">
        <v>1270</v>
      </c>
      <c r="H150" s="119">
        <v>375</v>
      </c>
      <c r="I150" s="119">
        <v>760</v>
      </c>
      <c r="J150" s="119">
        <v>790</v>
      </c>
      <c r="K150" s="119">
        <v>468</v>
      </c>
    </row>
    <row r="151" spans="1:11" x14ac:dyDescent="0.25">
      <c r="A151" s="118" t="s">
        <v>2437</v>
      </c>
      <c r="B151" s="119">
        <v>20007</v>
      </c>
      <c r="C151" s="119">
        <v>976</v>
      </c>
      <c r="D151" s="119">
        <v>3422</v>
      </c>
      <c r="E151" s="119">
        <v>4018</v>
      </c>
      <c r="F151" s="119">
        <v>1653</v>
      </c>
      <c r="G151" s="119">
        <v>3499</v>
      </c>
      <c r="H151" s="119">
        <v>803</v>
      </c>
      <c r="I151" s="119">
        <v>2258</v>
      </c>
      <c r="J151" s="119">
        <v>1432</v>
      </c>
      <c r="K151" s="119">
        <v>1947</v>
      </c>
    </row>
    <row r="152" spans="1:11" x14ac:dyDescent="0.25">
      <c r="A152" s="118" t="s">
        <v>2438</v>
      </c>
      <c r="B152" s="119">
        <v>4203</v>
      </c>
      <c r="C152" s="119">
        <v>223</v>
      </c>
      <c r="D152" s="119">
        <v>822</v>
      </c>
      <c r="E152" s="119">
        <v>915</v>
      </c>
      <c r="F152" s="119">
        <v>235</v>
      </c>
      <c r="G152" s="119">
        <v>556</v>
      </c>
      <c r="H152" s="119" t="s">
        <v>2310</v>
      </c>
      <c r="I152" s="119">
        <v>324</v>
      </c>
      <c r="J152" s="119" t="s">
        <v>2310</v>
      </c>
      <c r="K152" s="119">
        <v>466</v>
      </c>
    </row>
    <row r="153" spans="1:11" x14ac:dyDescent="0.25">
      <c r="A153" s="118" t="s">
        <v>2381</v>
      </c>
      <c r="B153" s="119">
        <v>1296</v>
      </c>
      <c r="C153" s="119" t="s">
        <v>2310</v>
      </c>
      <c r="D153" s="119" t="s">
        <v>2310</v>
      </c>
      <c r="E153" s="119" t="s">
        <v>2310</v>
      </c>
      <c r="F153" s="119" t="s">
        <v>2310</v>
      </c>
      <c r="G153" s="119">
        <v>312</v>
      </c>
      <c r="H153" s="119" t="s">
        <v>2310</v>
      </c>
      <c r="I153" s="119">
        <v>160</v>
      </c>
      <c r="J153" s="119" t="s">
        <v>2310</v>
      </c>
      <c r="K153" s="119" t="s">
        <v>2310</v>
      </c>
    </row>
    <row r="154" spans="1:11" x14ac:dyDescent="0.25">
      <c r="A154" s="120" t="s">
        <v>2439</v>
      </c>
      <c r="B154" s="119">
        <v>44013</v>
      </c>
      <c r="C154" s="119">
        <v>1834</v>
      </c>
      <c r="D154" s="119">
        <v>4868</v>
      </c>
      <c r="E154" s="119">
        <v>7310</v>
      </c>
      <c r="F154" s="119">
        <v>4212</v>
      </c>
      <c r="G154" s="119">
        <v>8567</v>
      </c>
      <c r="H154" s="119">
        <v>2680</v>
      </c>
      <c r="I154" s="119">
        <v>5091</v>
      </c>
      <c r="J154" s="119">
        <v>3512</v>
      </c>
      <c r="K154" s="119">
        <v>5940</v>
      </c>
    </row>
    <row r="155" spans="1:11" x14ac:dyDescent="0.25">
      <c r="A155" s="120" t="s">
        <v>2861</v>
      </c>
      <c r="B155" s="119">
        <v>7449</v>
      </c>
      <c r="C155" s="119" t="s">
        <v>2310</v>
      </c>
      <c r="D155" s="119">
        <v>789</v>
      </c>
      <c r="E155" s="119">
        <v>1379</v>
      </c>
      <c r="F155" s="119">
        <v>492</v>
      </c>
      <c r="G155" s="119">
        <v>1050</v>
      </c>
      <c r="H155" s="119" t="s">
        <v>2310</v>
      </c>
      <c r="I155" s="119">
        <v>1156</v>
      </c>
      <c r="J155" s="119">
        <v>859</v>
      </c>
      <c r="K155" s="119">
        <v>1177</v>
      </c>
    </row>
    <row r="156" spans="1:11" ht="32.1" customHeight="1" x14ac:dyDescent="0.25">
      <c r="A156" s="130" t="s">
        <v>2441</v>
      </c>
      <c r="B156" s="124" t="s">
        <v>28</v>
      </c>
      <c r="C156" s="124" t="s">
        <v>28</v>
      </c>
      <c r="D156" s="124" t="s">
        <v>28</v>
      </c>
      <c r="E156" s="124" t="s">
        <v>28</v>
      </c>
      <c r="F156" s="124" t="s">
        <v>28</v>
      </c>
      <c r="G156" s="124" t="s">
        <v>28</v>
      </c>
      <c r="H156" s="124" t="s">
        <v>28</v>
      </c>
      <c r="I156" s="124" t="s">
        <v>28</v>
      </c>
      <c r="J156" s="124" t="s">
        <v>28</v>
      </c>
      <c r="K156" s="124" t="s">
        <v>28</v>
      </c>
    </row>
    <row r="157" spans="1:11" x14ac:dyDescent="0.25">
      <c r="A157" s="120" t="s">
        <v>2442</v>
      </c>
      <c r="B157" s="119">
        <v>95179</v>
      </c>
      <c r="C157" s="119">
        <v>3736</v>
      </c>
      <c r="D157" s="119">
        <v>12144</v>
      </c>
      <c r="E157" s="119">
        <v>17456</v>
      </c>
      <c r="F157" s="119">
        <v>8243</v>
      </c>
      <c r="G157" s="119">
        <v>17770</v>
      </c>
      <c r="H157" s="119">
        <v>5227</v>
      </c>
      <c r="I157" s="119">
        <v>11327</v>
      </c>
      <c r="J157" s="119">
        <v>7492</v>
      </c>
      <c r="K157" s="119">
        <v>11785</v>
      </c>
    </row>
    <row r="158" spans="1:11" x14ac:dyDescent="0.25">
      <c r="A158" s="120" t="s">
        <v>2443</v>
      </c>
      <c r="B158" s="119">
        <v>67994</v>
      </c>
      <c r="C158" s="119">
        <v>1861</v>
      </c>
      <c r="D158" s="119">
        <v>9541</v>
      </c>
      <c r="E158" s="119">
        <v>14552</v>
      </c>
      <c r="F158" s="119">
        <v>6048</v>
      </c>
      <c r="G158" s="119">
        <v>10274</v>
      </c>
      <c r="H158" s="119">
        <v>4077</v>
      </c>
      <c r="I158" s="119">
        <v>7452</v>
      </c>
      <c r="J158" s="119">
        <v>6046</v>
      </c>
      <c r="K158" s="119">
        <v>8142</v>
      </c>
    </row>
    <row r="159" spans="1:11" x14ac:dyDescent="0.25">
      <c r="A159" s="120" t="s">
        <v>2444</v>
      </c>
      <c r="B159" s="119">
        <v>21198</v>
      </c>
      <c r="C159" s="119">
        <v>1639</v>
      </c>
      <c r="D159" s="119">
        <v>4269</v>
      </c>
      <c r="E159" s="119">
        <v>2962</v>
      </c>
      <c r="F159" s="119">
        <v>1661</v>
      </c>
      <c r="G159" s="119">
        <v>4355</v>
      </c>
      <c r="H159" s="119">
        <v>803</v>
      </c>
      <c r="I159" s="119">
        <v>1632</v>
      </c>
      <c r="J159" s="119">
        <v>1894</v>
      </c>
      <c r="K159" s="119">
        <v>1983</v>
      </c>
    </row>
    <row r="160" spans="1:11" x14ac:dyDescent="0.25">
      <c r="A160" s="120" t="s">
        <v>2445</v>
      </c>
      <c r="B160" s="119">
        <v>6750</v>
      </c>
      <c r="C160" s="119">
        <v>394</v>
      </c>
      <c r="D160" s="119">
        <v>1430</v>
      </c>
      <c r="E160" s="119">
        <v>1209</v>
      </c>
      <c r="F160" s="119">
        <v>303</v>
      </c>
      <c r="G160" s="119">
        <v>1234</v>
      </c>
      <c r="H160" s="119">
        <v>294</v>
      </c>
      <c r="I160" s="119" t="s">
        <v>2310</v>
      </c>
      <c r="J160" s="119">
        <v>401</v>
      </c>
      <c r="K160" s="119">
        <v>883</v>
      </c>
    </row>
    <row r="161" spans="1:11" x14ac:dyDescent="0.25">
      <c r="A161" s="120" t="s">
        <v>2446</v>
      </c>
      <c r="B161" s="119">
        <v>4288</v>
      </c>
      <c r="C161" s="119" t="s">
        <v>2310</v>
      </c>
      <c r="D161" s="119">
        <v>365</v>
      </c>
      <c r="E161" s="119">
        <v>656</v>
      </c>
      <c r="F161" s="119" t="s">
        <v>2310</v>
      </c>
      <c r="G161" s="119">
        <v>1027</v>
      </c>
      <c r="H161" s="119" t="s">
        <v>2310</v>
      </c>
      <c r="I161" s="119">
        <v>721</v>
      </c>
      <c r="J161" s="119">
        <v>267</v>
      </c>
      <c r="K161" s="119">
        <v>696</v>
      </c>
    </row>
    <row r="162" spans="1:11" x14ac:dyDescent="0.25">
      <c r="A162" s="120" t="s">
        <v>2447</v>
      </c>
      <c r="B162" s="119">
        <v>10157</v>
      </c>
      <c r="C162" s="119">
        <v>1154</v>
      </c>
      <c r="D162" s="119">
        <v>1316</v>
      </c>
      <c r="E162" s="119">
        <v>1293</v>
      </c>
      <c r="F162" s="119">
        <v>1088</v>
      </c>
      <c r="G162" s="119">
        <v>2260</v>
      </c>
      <c r="H162" s="119">
        <v>376</v>
      </c>
      <c r="I162" s="119">
        <v>722</v>
      </c>
      <c r="J162" s="119">
        <v>700</v>
      </c>
      <c r="K162" s="119">
        <v>1248</v>
      </c>
    </row>
    <row r="163" spans="1:11" x14ac:dyDescent="0.25">
      <c r="A163" s="120" t="s">
        <v>2860</v>
      </c>
      <c r="B163" s="119">
        <v>3814</v>
      </c>
      <c r="C163" s="119">
        <v>268</v>
      </c>
      <c r="D163" s="119">
        <v>941</v>
      </c>
      <c r="E163" s="119">
        <v>425</v>
      </c>
      <c r="F163" s="119" t="s">
        <v>2310</v>
      </c>
      <c r="G163" s="119">
        <v>378</v>
      </c>
      <c r="H163" s="119" t="s">
        <v>2310</v>
      </c>
      <c r="I163" s="119" t="s">
        <v>2310</v>
      </c>
      <c r="J163" s="119">
        <v>396</v>
      </c>
      <c r="K163" s="119">
        <v>1028</v>
      </c>
    </row>
    <row r="164" spans="1:11" x14ac:dyDescent="0.25">
      <c r="A164" s="120" t="s">
        <v>2859</v>
      </c>
      <c r="B164" s="119">
        <v>2113</v>
      </c>
      <c r="C164" s="119" t="s">
        <v>2310</v>
      </c>
      <c r="D164" s="119" t="s">
        <v>2310</v>
      </c>
      <c r="E164" s="119">
        <v>412</v>
      </c>
      <c r="F164" s="119" t="s">
        <v>2310</v>
      </c>
      <c r="G164" s="119">
        <v>404</v>
      </c>
      <c r="H164" s="119" t="s">
        <v>2310</v>
      </c>
      <c r="I164" s="119" t="s">
        <v>2310</v>
      </c>
      <c r="J164" s="119" t="s">
        <v>2310</v>
      </c>
      <c r="K164" s="119" t="s">
        <v>2310</v>
      </c>
    </row>
    <row r="165" spans="1:11" ht="32.1" customHeight="1" x14ac:dyDescent="0.25">
      <c r="A165" s="127" t="s">
        <v>2448</v>
      </c>
      <c r="B165" s="126" t="s">
        <v>28</v>
      </c>
      <c r="C165" s="126" t="s">
        <v>28</v>
      </c>
      <c r="D165" s="126" t="s">
        <v>28</v>
      </c>
      <c r="E165" s="126" t="s">
        <v>28</v>
      </c>
      <c r="F165" s="126" t="s">
        <v>28</v>
      </c>
      <c r="G165" s="126" t="s">
        <v>28</v>
      </c>
      <c r="H165" s="126" t="s">
        <v>28</v>
      </c>
      <c r="I165" s="126" t="s">
        <v>28</v>
      </c>
      <c r="J165" s="126" t="s">
        <v>28</v>
      </c>
      <c r="K165" s="126" t="s">
        <v>28</v>
      </c>
    </row>
    <row r="166" spans="1:11" x14ac:dyDescent="0.25">
      <c r="A166" s="120" t="s">
        <v>2442</v>
      </c>
      <c r="B166" s="119">
        <v>45645</v>
      </c>
      <c r="C166" s="119">
        <v>1263</v>
      </c>
      <c r="D166" s="119">
        <v>5110</v>
      </c>
      <c r="E166" s="119">
        <v>6136</v>
      </c>
      <c r="F166" s="119">
        <v>3496</v>
      </c>
      <c r="G166" s="119">
        <v>10654</v>
      </c>
      <c r="H166" s="119">
        <v>2807</v>
      </c>
      <c r="I166" s="119">
        <v>6502</v>
      </c>
      <c r="J166" s="119">
        <v>3858</v>
      </c>
      <c r="K166" s="119">
        <v>5820</v>
      </c>
    </row>
    <row r="167" spans="1:11" x14ac:dyDescent="0.25">
      <c r="A167" s="120" t="s">
        <v>2443</v>
      </c>
      <c r="B167" s="119">
        <v>58306</v>
      </c>
      <c r="C167" s="119">
        <v>1654</v>
      </c>
      <c r="D167" s="119">
        <v>8417</v>
      </c>
      <c r="E167" s="119">
        <v>13439</v>
      </c>
      <c r="F167" s="119">
        <v>5572</v>
      </c>
      <c r="G167" s="119">
        <v>7878</v>
      </c>
      <c r="H167" s="119">
        <v>3587</v>
      </c>
      <c r="I167" s="119">
        <v>5914</v>
      </c>
      <c r="J167" s="119">
        <v>5324</v>
      </c>
      <c r="K167" s="119">
        <v>6521</v>
      </c>
    </row>
    <row r="168" spans="1:11" x14ac:dyDescent="0.25">
      <c r="A168" s="120" t="s">
        <v>2444</v>
      </c>
      <c r="B168" s="119">
        <v>4126</v>
      </c>
      <c r="C168" s="119">
        <v>763</v>
      </c>
      <c r="D168" s="119">
        <v>1745</v>
      </c>
      <c r="E168" s="119">
        <v>395</v>
      </c>
      <c r="F168" s="119">
        <v>315</v>
      </c>
      <c r="G168" s="119">
        <v>544</v>
      </c>
      <c r="H168" s="119" t="s">
        <v>2310</v>
      </c>
      <c r="I168" s="119" t="s">
        <v>2310</v>
      </c>
      <c r="J168" s="119" t="s">
        <v>2310</v>
      </c>
      <c r="K168" s="119" t="s">
        <v>2310</v>
      </c>
    </row>
    <row r="169" spans="1:11" x14ac:dyDescent="0.25">
      <c r="A169" s="120" t="s">
        <v>2445</v>
      </c>
      <c r="B169" s="124">
        <v>6552</v>
      </c>
      <c r="C169" s="124">
        <v>394</v>
      </c>
      <c r="D169" s="124">
        <v>1385</v>
      </c>
      <c r="E169" s="124">
        <v>1133</v>
      </c>
      <c r="F169" s="124">
        <v>300</v>
      </c>
      <c r="G169" s="124">
        <v>1231</v>
      </c>
      <c r="H169" s="124">
        <v>294</v>
      </c>
      <c r="I169" s="124" t="s">
        <v>2310</v>
      </c>
      <c r="J169" s="124">
        <v>373</v>
      </c>
      <c r="K169" s="124">
        <v>874</v>
      </c>
    </row>
    <row r="170" spans="1:11" x14ac:dyDescent="0.25">
      <c r="A170" s="120" t="s">
        <v>2447</v>
      </c>
      <c r="B170" s="119">
        <v>3896</v>
      </c>
      <c r="C170" s="119">
        <v>633</v>
      </c>
      <c r="D170" s="119" t="s">
        <v>2310</v>
      </c>
      <c r="E170" s="119">
        <v>478</v>
      </c>
      <c r="F170" s="119">
        <v>632</v>
      </c>
      <c r="G170" s="119">
        <v>887</v>
      </c>
      <c r="H170" s="119" t="s">
        <v>2310</v>
      </c>
      <c r="I170" s="119">
        <v>274</v>
      </c>
      <c r="J170" s="119" t="s">
        <v>2310</v>
      </c>
      <c r="K170" s="119">
        <v>247</v>
      </c>
    </row>
    <row r="171" spans="1:11" ht="15.75" x14ac:dyDescent="0.25">
      <c r="A171" s="120" t="s">
        <v>2858</v>
      </c>
      <c r="B171" s="119">
        <v>927</v>
      </c>
      <c r="C171" s="119" t="s">
        <v>2310</v>
      </c>
      <c r="D171" s="119" t="s">
        <v>2310</v>
      </c>
      <c r="E171" s="119" t="s">
        <v>2310</v>
      </c>
      <c r="F171" s="119" t="s">
        <v>2310</v>
      </c>
      <c r="G171" s="119" t="s">
        <v>2310</v>
      </c>
      <c r="H171" s="119" t="s">
        <v>2310</v>
      </c>
      <c r="I171" s="119" t="s">
        <v>2310</v>
      </c>
      <c r="J171" s="119" t="s">
        <v>2310</v>
      </c>
      <c r="K171" s="119" t="s">
        <v>2310</v>
      </c>
    </row>
    <row r="172" spans="1:11" ht="32.450000000000003" customHeight="1" x14ac:dyDescent="0.25">
      <c r="A172" s="127" t="s">
        <v>2449</v>
      </c>
      <c r="B172" s="126" t="s">
        <v>28</v>
      </c>
      <c r="C172" s="126" t="s">
        <v>28</v>
      </c>
      <c r="D172" s="126" t="s">
        <v>28</v>
      </c>
      <c r="E172" s="126" t="s">
        <v>28</v>
      </c>
      <c r="F172" s="126" t="s">
        <v>28</v>
      </c>
      <c r="G172" s="126" t="s">
        <v>28</v>
      </c>
      <c r="H172" s="126" t="s">
        <v>28</v>
      </c>
      <c r="I172" s="126" t="s">
        <v>28</v>
      </c>
      <c r="J172" s="126" t="s">
        <v>28</v>
      </c>
      <c r="K172" s="126" t="s">
        <v>28</v>
      </c>
    </row>
    <row r="173" spans="1:11" x14ac:dyDescent="0.25">
      <c r="A173" s="120" t="s">
        <v>2442</v>
      </c>
      <c r="B173" s="133">
        <v>27654</v>
      </c>
      <c r="C173" s="133">
        <v>633</v>
      </c>
      <c r="D173" s="133">
        <v>2015</v>
      </c>
      <c r="E173" s="133">
        <v>2750</v>
      </c>
      <c r="F173" s="133">
        <v>1923</v>
      </c>
      <c r="G173" s="133">
        <v>7954</v>
      </c>
      <c r="H173" s="133">
        <v>1586</v>
      </c>
      <c r="I173" s="133">
        <v>4744</v>
      </c>
      <c r="J173" s="133">
        <v>2198</v>
      </c>
      <c r="K173" s="133">
        <v>3852</v>
      </c>
    </row>
    <row r="174" spans="1:11" x14ac:dyDescent="0.25">
      <c r="A174" s="120" t="s">
        <v>2443</v>
      </c>
      <c r="B174" s="119">
        <v>50368</v>
      </c>
      <c r="C174" s="119">
        <v>1430</v>
      </c>
      <c r="D174" s="119">
        <v>7556</v>
      </c>
      <c r="E174" s="119">
        <v>12152</v>
      </c>
      <c r="F174" s="119">
        <v>5139</v>
      </c>
      <c r="G174" s="119">
        <v>6007</v>
      </c>
      <c r="H174" s="119">
        <v>3105</v>
      </c>
      <c r="I174" s="119">
        <v>4970</v>
      </c>
      <c r="J174" s="119">
        <v>4605</v>
      </c>
      <c r="K174" s="119">
        <v>5404</v>
      </c>
    </row>
    <row r="175" spans="1:11" x14ac:dyDescent="0.25">
      <c r="A175" s="120" t="s">
        <v>2444</v>
      </c>
      <c r="B175" s="119">
        <v>2216</v>
      </c>
      <c r="C175" s="119">
        <v>642</v>
      </c>
      <c r="D175" s="119">
        <v>983</v>
      </c>
      <c r="E175" s="119" t="s">
        <v>2310</v>
      </c>
      <c r="F175" s="119" t="s">
        <v>2400</v>
      </c>
      <c r="G175" s="119">
        <v>261</v>
      </c>
      <c r="H175" s="119" t="s">
        <v>2310</v>
      </c>
      <c r="I175" s="119" t="s">
        <v>2310</v>
      </c>
      <c r="J175" s="119" t="s">
        <v>2310</v>
      </c>
      <c r="K175" s="119" t="s">
        <v>2310</v>
      </c>
    </row>
    <row r="176" spans="1:11" x14ac:dyDescent="0.25">
      <c r="A176" s="120" t="s">
        <v>2445</v>
      </c>
      <c r="B176" s="119">
        <v>6095</v>
      </c>
      <c r="C176" s="119">
        <v>388</v>
      </c>
      <c r="D176" s="119">
        <v>1307</v>
      </c>
      <c r="E176" s="119">
        <v>1113</v>
      </c>
      <c r="F176" s="119">
        <v>255</v>
      </c>
      <c r="G176" s="119">
        <v>1131</v>
      </c>
      <c r="H176" s="119">
        <v>216</v>
      </c>
      <c r="I176" s="119" t="s">
        <v>2310</v>
      </c>
      <c r="J176" s="119">
        <v>362</v>
      </c>
      <c r="K176" s="119">
        <v>797</v>
      </c>
    </row>
    <row r="177" spans="1:11" x14ac:dyDescent="0.25">
      <c r="A177" s="120" t="s">
        <v>2447</v>
      </c>
      <c r="B177" s="123">
        <v>2290</v>
      </c>
      <c r="C177" s="123">
        <v>453</v>
      </c>
      <c r="D177" s="123" t="s">
        <v>2310</v>
      </c>
      <c r="E177" s="123">
        <v>380</v>
      </c>
      <c r="F177" s="123">
        <v>417</v>
      </c>
      <c r="G177" s="123" t="s">
        <v>2310</v>
      </c>
      <c r="H177" s="123" t="s">
        <v>2310</v>
      </c>
      <c r="I177" s="123" t="s">
        <v>2310</v>
      </c>
      <c r="J177" s="123" t="s">
        <v>2310</v>
      </c>
      <c r="K177" s="123" t="s">
        <v>2310</v>
      </c>
    </row>
    <row r="178" spans="1:11" ht="15.75" x14ac:dyDescent="0.25">
      <c r="A178" s="120" t="s">
        <v>2858</v>
      </c>
      <c r="B178" s="119">
        <v>380</v>
      </c>
      <c r="C178" s="119" t="s">
        <v>2310</v>
      </c>
      <c r="D178" s="119" t="s">
        <v>2310</v>
      </c>
      <c r="E178" s="119" t="s">
        <v>2310</v>
      </c>
      <c r="F178" s="119" t="s">
        <v>2310</v>
      </c>
      <c r="G178" s="119" t="s">
        <v>2310</v>
      </c>
      <c r="H178" s="119" t="s">
        <v>2400</v>
      </c>
      <c r="I178" s="119" t="s">
        <v>2310</v>
      </c>
      <c r="J178" s="119" t="s">
        <v>2310</v>
      </c>
      <c r="K178" s="119" t="s">
        <v>2310</v>
      </c>
    </row>
    <row r="179" spans="1:11" ht="33.6" customHeight="1" x14ac:dyDescent="0.25">
      <c r="A179" s="125" t="s">
        <v>2450</v>
      </c>
      <c r="B179" s="121" t="s">
        <v>28</v>
      </c>
      <c r="C179" s="121" t="s">
        <v>28</v>
      </c>
      <c r="D179" s="121" t="s">
        <v>28</v>
      </c>
      <c r="E179" s="121" t="s">
        <v>28</v>
      </c>
      <c r="F179" s="121" t="s">
        <v>28</v>
      </c>
      <c r="G179" s="121" t="s">
        <v>28</v>
      </c>
      <c r="H179" s="121" t="s">
        <v>28</v>
      </c>
      <c r="I179" s="121" t="s">
        <v>28</v>
      </c>
      <c r="J179" s="121" t="s">
        <v>28</v>
      </c>
      <c r="K179" s="121" t="s">
        <v>28</v>
      </c>
    </row>
    <row r="180" spans="1:11" x14ac:dyDescent="0.25">
      <c r="A180" s="120" t="s">
        <v>2442</v>
      </c>
      <c r="B180" s="119">
        <v>84861</v>
      </c>
      <c r="C180" s="119">
        <v>3051</v>
      </c>
      <c r="D180" s="119">
        <v>11072</v>
      </c>
      <c r="E180" s="119">
        <v>15146</v>
      </c>
      <c r="F180" s="119">
        <v>7225</v>
      </c>
      <c r="G180" s="119">
        <v>16512</v>
      </c>
      <c r="H180" s="119">
        <v>4940</v>
      </c>
      <c r="I180" s="119">
        <v>10424</v>
      </c>
      <c r="J180" s="119">
        <v>6870</v>
      </c>
      <c r="K180" s="119">
        <v>9620</v>
      </c>
    </row>
    <row r="181" spans="1:11" x14ac:dyDescent="0.25">
      <c r="A181" s="120" t="s">
        <v>2443</v>
      </c>
      <c r="B181" s="123">
        <v>400</v>
      </c>
      <c r="C181" s="123" t="s">
        <v>2310</v>
      </c>
      <c r="D181" s="123" t="s">
        <v>2310</v>
      </c>
      <c r="E181" s="123" t="s">
        <v>2310</v>
      </c>
      <c r="F181" s="123" t="s">
        <v>2310</v>
      </c>
      <c r="G181" s="123" t="s">
        <v>2310</v>
      </c>
      <c r="H181" s="123" t="s">
        <v>2310</v>
      </c>
      <c r="I181" s="123" t="s">
        <v>2400</v>
      </c>
      <c r="J181" s="123" t="s">
        <v>2310</v>
      </c>
      <c r="K181" s="123" t="s">
        <v>2310</v>
      </c>
    </row>
    <row r="182" spans="1:11" x14ac:dyDescent="0.25">
      <c r="A182" s="120" t="s">
        <v>2446</v>
      </c>
      <c r="B182" s="119">
        <v>4288</v>
      </c>
      <c r="C182" s="119" t="s">
        <v>2310</v>
      </c>
      <c r="D182" s="119">
        <v>365</v>
      </c>
      <c r="E182" s="119">
        <v>656</v>
      </c>
      <c r="F182" s="119" t="s">
        <v>2310</v>
      </c>
      <c r="G182" s="119">
        <v>1027</v>
      </c>
      <c r="H182" s="119" t="s">
        <v>2310</v>
      </c>
      <c r="I182" s="119">
        <v>721</v>
      </c>
      <c r="J182" s="119">
        <v>267</v>
      </c>
      <c r="K182" s="119">
        <v>696</v>
      </c>
    </row>
    <row r="183" spans="1:11" ht="32.450000000000003" customHeight="1" x14ac:dyDescent="0.25">
      <c r="A183" s="125" t="s">
        <v>2451</v>
      </c>
      <c r="B183" s="121" t="s">
        <v>28</v>
      </c>
      <c r="C183" s="121" t="s">
        <v>28</v>
      </c>
      <c r="D183" s="121" t="s">
        <v>28</v>
      </c>
      <c r="E183" s="121" t="s">
        <v>28</v>
      </c>
      <c r="F183" s="121" t="s">
        <v>28</v>
      </c>
      <c r="G183" s="121" t="s">
        <v>28</v>
      </c>
      <c r="H183" s="121" t="s">
        <v>28</v>
      </c>
      <c r="I183" s="121" t="s">
        <v>28</v>
      </c>
      <c r="J183" s="121" t="s">
        <v>28</v>
      </c>
      <c r="K183" s="121" t="s">
        <v>28</v>
      </c>
    </row>
    <row r="184" spans="1:11" x14ac:dyDescent="0.25">
      <c r="A184" s="120" t="s">
        <v>2442</v>
      </c>
      <c r="B184" s="134">
        <v>47354</v>
      </c>
      <c r="C184" s="134">
        <v>1808</v>
      </c>
      <c r="D184" s="134">
        <v>5945</v>
      </c>
      <c r="E184" s="134">
        <v>7041</v>
      </c>
      <c r="F184" s="134">
        <v>3940</v>
      </c>
      <c r="G184" s="134">
        <v>10882</v>
      </c>
      <c r="H184" s="134">
        <v>2815</v>
      </c>
      <c r="I184" s="134">
        <v>6180</v>
      </c>
      <c r="J184" s="134">
        <v>3155</v>
      </c>
      <c r="K184" s="134">
        <v>5587</v>
      </c>
    </row>
    <row r="185" spans="1:11" x14ac:dyDescent="0.25">
      <c r="A185" s="120" t="s">
        <v>2443</v>
      </c>
      <c r="B185" s="133">
        <v>46783</v>
      </c>
      <c r="C185" s="133">
        <v>1124</v>
      </c>
      <c r="D185" s="133">
        <v>5841</v>
      </c>
      <c r="E185" s="133">
        <v>10175</v>
      </c>
      <c r="F185" s="133">
        <v>4055</v>
      </c>
      <c r="G185" s="133">
        <v>6816</v>
      </c>
      <c r="H185" s="133">
        <v>2520</v>
      </c>
      <c r="I185" s="133">
        <v>5425</v>
      </c>
      <c r="J185" s="133">
        <v>4583</v>
      </c>
      <c r="K185" s="133">
        <v>6244</v>
      </c>
    </row>
    <row r="186" spans="1:11" x14ac:dyDescent="0.25">
      <c r="A186" s="120" t="s">
        <v>2444</v>
      </c>
      <c r="B186" s="119">
        <v>1807</v>
      </c>
      <c r="C186" s="119">
        <v>498</v>
      </c>
      <c r="D186" s="119">
        <v>657</v>
      </c>
      <c r="E186" s="119" t="s">
        <v>2310</v>
      </c>
      <c r="F186" s="119" t="s">
        <v>2310</v>
      </c>
      <c r="G186" s="119" t="s">
        <v>2310</v>
      </c>
      <c r="H186" s="119" t="s">
        <v>2310</v>
      </c>
      <c r="I186" s="119" t="s">
        <v>2310</v>
      </c>
      <c r="J186" s="119" t="s">
        <v>2310</v>
      </c>
      <c r="K186" s="119" t="s">
        <v>2310</v>
      </c>
    </row>
    <row r="187" spans="1:11" x14ac:dyDescent="0.25">
      <c r="A187" s="120" t="s">
        <v>2445</v>
      </c>
      <c r="B187" s="119">
        <v>4206</v>
      </c>
      <c r="C187" s="119">
        <v>203</v>
      </c>
      <c r="D187" s="119">
        <v>1177</v>
      </c>
      <c r="E187" s="119">
        <v>817</v>
      </c>
      <c r="F187" s="119" t="s">
        <v>2310</v>
      </c>
      <c r="G187" s="119">
        <v>668</v>
      </c>
      <c r="H187" s="119" t="s">
        <v>2310</v>
      </c>
      <c r="I187" s="119" t="s">
        <v>2310</v>
      </c>
      <c r="J187" s="119">
        <v>169</v>
      </c>
      <c r="K187" s="119">
        <v>531</v>
      </c>
    </row>
    <row r="188" spans="1:11" x14ac:dyDescent="0.25">
      <c r="A188" s="120" t="s">
        <v>2447</v>
      </c>
      <c r="B188" s="119">
        <v>1947</v>
      </c>
      <c r="C188" s="119">
        <v>444</v>
      </c>
      <c r="D188" s="119" t="s">
        <v>2310</v>
      </c>
      <c r="E188" s="119" t="s">
        <v>2310</v>
      </c>
      <c r="F188" s="119" t="s">
        <v>2310</v>
      </c>
      <c r="G188" s="119">
        <v>608</v>
      </c>
      <c r="H188" s="119" t="s">
        <v>2310</v>
      </c>
      <c r="I188" s="119" t="s">
        <v>2310</v>
      </c>
      <c r="J188" s="119" t="s">
        <v>2310</v>
      </c>
      <c r="K188" s="119" t="s">
        <v>2310</v>
      </c>
    </row>
    <row r="189" spans="1:11" ht="33.6" customHeight="1" x14ac:dyDescent="0.25">
      <c r="A189" s="125" t="s">
        <v>2452</v>
      </c>
      <c r="B189" s="121" t="s">
        <v>28</v>
      </c>
      <c r="C189" s="121" t="s">
        <v>28</v>
      </c>
      <c r="D189" s="121" t="s">
        <v>28</v>
      </c>
      <c r="E189" s="121" t="s">
        <v>28</v>
      </c>
      <c r="F189" s="121" t="s">
        <v>28</v>
      </c>
      <c r="G189" s="121" t="s">
        <v>28</v>
      </c>
      <c r="H189" s="121" t="s">
        <v>28</v>
      </c>
      <c r="I189" s="121" t="s">
        <v>28</v>
      </c>
      <c r="J189" s="121" t="s">
        <v>28</v>
      </c>
      <c r="K189" s="121" t="s">
        <v>28</v>
      </c>
    </row>
    <row r="190" spans="1:11" x14ac:dyDescent="0.25">
      <c r="A190" s="120" t="s">
        <v>2442</v>
      </c>
      <c r="B190" s="119">
        <v>30592</v>
      </c>
      <c r="C190" s="119">
        <v>1437</v>
      </c>
      <c r="D190" s="119">
        <v>3753</v>
      </c>
      <c r="E190" s="119">
        <v>6408</v>
      </c>
      <c r="F190" s="119">
        <v>2798</v>
      </c>
      <c r="G190" s="119">
        <v>5472</v>
      </c>
      <c r="H190" s="119">
        <v>1462</v>
      </c>
      <c r="I190" s="119">
        <v>3664</v>
      </c>
      <c r="J190" s="119">
        <v>2787</v>
      </c>
      <c r="K190" s="119">
        <v>2812</v>
      </c>
    </row>
    <row r="191" spans="1:11" x14ac:dyDescent="0.25">
      <c r="A191" s="120" t="s">
        <v>2443</v>
      </c>
      <c r="B191" s="119">
        <v>27656</v>
      </c>
      <c r="C191" s="119">
        <v>818</v>
      </c>
      <c r="D191" s="119">
        <v>4389</v>
      </c>
      <c r="E191" s="119">
        <v>5337</v>
      </c>
      <c r="F191" s="119">
        <v>2331</v>
      </c>
      <c r="G191" s="119">
        <v>4731</v>
      </c>
      <c r="H191" s="119">
        <v>1339</v>
      </c>
      <c r="I191" s="119">
        <v>3094</v>
      </c>
      <c r="J191" s="119">
        <v>2544</v>
      </c>
      <c r="K191" s="119">
        <v>3072</v>
      </c>
    </row>
    <row r="192" spans="1:11" x14ac:dyDescent="0.25">
      <c r="A192" s="120" t="s">
        <v>2447</v>
      </c>
      <c r="B192" s="124">
        <v>3101</v>
      </c>
      <c r="C192" s="124">
        <v>503</v>
      </c>
      <c r="D192" s="124" t="s">
        <v>2310</v>
      </c>
      <c r="E192" s="124" t="s">
        <v>2310</v>
      </c>
      <c r="F192" s="124" t="s">
        <v>2310</v>
      </c>
      <c r="G192" s="124">
        <v>963</v>
      </c>
      <c r="H192" s="124" t="s">
        <v>2310</v>
      </c>
      <c r="I192" s="124" t="s">
        <v>2310</v>
      </c>
      <c r="J192" s="124" t="s">
        <v>2310</v>
      </c>
      <c r="K192" s="124">
        <v>453</v>
      </c>
    </row>
    <row r="193" spans="1:11" ht="33.950000000000003" customHeight="1" x14ac:dyDescent="0.25">
      <c r="A193" s="125" t="s">
        <v>2453</v>
      </c>
      <c r="B193" s="121" t="s">
        <v>28</v>
      </c>
      <c r="C193" s="121" t="s">
        <v>28</v>
      </c>
      <c r="D193" s="121" t="s">
        <v>28</v>
      </c>
      <c r="E193" s="121" t="s">
        <v>28</v>
      </c>
      <c r="F193" s="121" t="s">
        <v>28</v>
      </c>
      <c r="G193" s="121" t="s">
        <v>28</v>
      </c>
      <c r="H193" s="121" t="s">
        <v>28</v>
      </c>
      <c r="I193" s="121" t="s">
        <v>28</v>
      </c>
      <c r="J193" s="121" t="s">
        <v>28</v>
      </c>
      <c r="K193" s="121" t="s">
        <v>28</v>
      </c>
    </row>
    <row r="194" spans="1:11" x14ac:dyDescent="0.25">
      <c r="A194" s="120" t="s">
        <v>2454</v>
      </c>
      <c r="B194" s="119">
        <v>89003</v>
      </c>
      <c r="C194" s="119">
        <v>3603</v>
      </c>
      <c r="D194" s="119">
        <v>11946</v>
      </c>
      <c r="E194" s="119">
        <v>16531</v>
      </c>
      <c r="F194" s="119">
        <v>7775</v>
      </c>
      <c r="G194" s="119">
        <v>15991</v>
      </c>
      <c r="H194" s="119">
        <v>5031</v>
      </c>
      <c r="I194" s="119">
        <v>10476</v>
      </c>
      <c r="J194" s="119">
        <v>7287</v>
      </c>
      <c r="K194" s="119">
        <v>10363</v>
      </c>
    </row>
    <row r="195" spans="1:11" x14ac:dyDescent="0.25">
      <c r="A195" s="120" t="s">
        <v>2455</v>
      </c>
      <c r="B195" s="119">
        <v>87841</v>
      </c>
      <c r="C195" s="119">
        <v>3161</v>
      </c>
      <c r="D195" s="119">
        <v>11465</v>
      </c>
      <c r="E195" s="119">
        <v>15529</v>
      </c>
      <c r="F195" s="119">
        <v>7259</v>
      </c>
      <c r="G195" s="119">
        <v>17171</v>
      </c>
      <c r="H195" s="119">
        <v>5073</v>
      </c>
      <c r="I195" s="119">
        <v>10980</v>
      </c>
      <c r="J195" s="119">
        <v>6992</v>
      </c>
      <c r="K195" s="119">
        <v>10210</v>
      </c>
    </row>
    <row r="196" spans="1:11" x14ac:dyDescent="0.25">
      <c r="A196" s="120" t="s">
        <v>2456</v>
      </c>
      <c r="B196" s="119">
        <v>88076</v>
      </c>
      <c r="C196" s="119">
        <v>3474</v>
      </c>
      <c r="D196" s="119">
        <v>11603</v>
      </c>
      <c r="E196" s="119">
        <v>16363</v>
      </c>
      <c r="F196" s="119">
        <v>7483</v>
      </c>
      <c r="G196" s="119">
        <v>16592</v>
      </c>
      <c r="H196" s="119">
        <v>4695</v>
      </c>
      <c r="I196" s="119">
        <v>10464</v>
      </c>
      <c r="J196" s="119">
        <v>6823</v>
      </c>
      <c r="K196" s="119">
        <v>10580</v>
      </c>
    </row>
    <row r="197" spans="1:11" x14ac:dyDescent="0.25">
      <c r="A197" s="120" t="s">
        <v>2457</v>
      </c>
      <c r="B197" s="123">
        <v>43633</v>
      </c>
      <c r="C197" s="123">
        <v>2050</v>
      </c>
      <c r="D197" s="123">
        <v>6013</v>
      </c>
      <c r="E197" s="123">
        <v>8326</v>
      </c>
      <c r="F197" s="123">
        <v>3964</v>
      </c>
      <c r="G197" s="123">
        <v>7981</v>
      </c>
      <c r="H197" s="123">
        <v>2071</v>
      </c>
      <c r="I197" s="123">
        <v>5092</v>
      </c>
      <c r="J197" s="123">
        <v>3620</v>
      </c>
      <c r="K197" s="123">
        <v>4517</v>
      </c>
    </row>
    <row r="198" spans="1:11" x14ac:dyDescent="0.25">
      <c r="A198" s="120" t="s">
        <v>2458</v>
      </c>
      <c r="B198" s="119">
        <v>6871</v>
      </c>
      <c r="C198" s="119" t="s">
        <v>2310</v>
      </c>
      <c r="D198" s="119">
        <v>789</v>
      </c>
      <c r="E198" s="119">
        <v>1489</v>
      </c>
      <c r="F198" s="119">
        <v>813</v>
      </c>
      <c r="G198" s="119">
        <v>1006</v>
      </c>
      <c r="H198" s="119">
        <v>307</v>
      </c>
      <c r="I198" s="119">
        <v>754</v>
      </c>
      <c r="J198" s="119">
        <v>599</v>
      </c>
      <c r="K198" s="119">
        <v>923</v>
      </c>
    </row>
    <row r="199" spans="1:11" ht="26.25" x14ac:dyDescent="0.25">
      <c r="A199" s="120" t="s">
        <v>2857</v>
      </c>
      <c r="B199" s="119">
        <v>29439</v>
      </c>
      <c r="C199" s="119">
        <v>1692</v>
      </c>
      <c r="D199" s="119">
        <v>5086</v>
      </c>
      <c r="E199" s="119">
        <v>5281</v>
      </c>
      <c r="F199" s="119">
        <v>1950</v>
      </c>
      <c r="G199" s="119">
        <v>5854</v>
      </c>
      <c r="H199" s="119">
        <v>1153</v>
      </c>
      <c r="I199" s="119">
        <v>2709</v>
      </c>
      <c r="J199" s="119">
        <v>2542</v>
      </c>
      <c r="K199" s="119">
        <v>3173</v>
      </c>
    </row>
    <row r="200" spans="1:11" ht="24" customHeight="1" x14ac:dyDescent="0.25">
      <c r="A200" s="125" t="s">
        <v>2856</v>
      </c>
      <c r="B200" s="121" t="s">
        <v>28</v>
      </c>
      <c r="C200" s="121" t="s">
        <v>28</v>
      </c>
      <c r="D200" s="121" t="s">
        <v>28</v>
      </c>
      <c r="E200" s="121" t="s">
        <v>28</v>
      </c>
      <c r="F200" s="121" t="s">
        <v>28</v>
      </c>
      <c r="G200" s="121" t="s">
        <v>28</v>
      </c>
      <c r="H200" s="121" t="s">
        <v>28</v>
      </c>
      <c r="I200" s="121" t="s">
        <v>28</v>
      </c>
      <c r="J200" s="121" t="s">
        <v>28</v>
      </c>
      <c r="K200" s="121" t="s">
        <v>28</v>
      </c>
    </row>
    <row r="201" spans="1:11" x14ac:dyDescent="0.25">
      <c r="A201" s="120" t="s">
        <v>2461</v>
      </c>
      <c r="B201" s="119">
        <v>7754</v>
      </c>
      <c r="C201" s="119" t="s">
        <v>2310</v>
      </c>
      <c r="D201" s="119">
        <v>325</v>
      </c>
      <c r="E201" s="119">
        <v>1111</v>
      </c>
      <c r="F201" s="119">
        <v>726</v>
      </c>
      <c r="G201" s="119">
        <v>1970</v>
      </c>
      <c r="H201" s="119">
        <v>328</v>
      </c>
      <c r="I201" s="119">
        <v>1082</v>
      </c>
      <c r="J201" s="119">
        <v>474</v>
      </c>
      <c r="K201" s="119">
        <v>1593</v>
      </c>
    </row>
    <row r="202" spans="1:11" x14ac:dyDescent="0.25">
      <c r="A202" s="120" t="s">
        <v>2462</v>
      </c>
      <c r="B202" s="124">
        <v>10617</v>
      </c>
      <c r="C202" s="124" t="s">
        <v>2310</v>
      </c>
      <c r="D202" s="124">
        <v>769</v>
      </c>
      <c r="E202" s="124">
        <v>1210</v>
      </c>
      <c r="F202" s="124">
        <v>451</v>
      </c>
      <c r="G202" s="124">
        <v>2299</v>
      </c>
      <c r="H202" s="124">
        <v>854</v>
      </c>
      <c r="I202" s="124">
        <v>1663</v>
      </c>
      <c r="J202" s="124">
        <v>611</v>
      </c>
      <c r="K202" s="124">
        <v>2436</v>
      </c>
    </row>
    <row r="203" spans="1:11" x14ac:dyDescent="0.25">
      <c r="A203" s="120" t="s">
        <v>2463</v>
      </c>
      <c r="B203" s="119">
        <v>20244</v>
      </c>
      <c r="C203" s="119">
        <v>910</v>
      </c>
      <c r="D203" s="119">
        <v>2301</v>
      </c>
      <c r="E203" s="119">
        <v>3018</v>
      </c>
      <c r="F203" s="119">
        <v>1021</v>
      </c>
      <c r="G203" s="119">
        <v>4328</v>
      </c>
      <c r="H203" s="119">
        <v>1378</v>
      </c>
      <c r="I203" s="119">
        <v>2576</v>
      </c>
      <c r="J203" s="119">
        <v>1976</v>
      </c>
      <c r="K203" s="119">
        <v>2736</v>
      </c>
    </row>
    <row r="204" spans="1:11" x14ac:dyDescent="0.25">
      <c r="A204" s="132" t="s">
        <v>2464</v>
      </c>
      <c r="B204" s="119">
        <v>58143</v>
      </c>
      <c r="C204" s="119">
        <v>2368</v>
      </c>
      <c r="D204" s="119">
        <v>8876</v>
      </c>
      <c r="E204" s="119">
        <v>12303</v>
      </c>
      <c r="F204" s="119">
        <v>6303</v>
      </c>
      <c r="G204" s="119">
        <v>9364</v>
      </c>
      <c r="H204" s="119">
        <v>2799</v>
      </c>
      <c r="I204" s="119">
        <v>6237</v>
      </c>
      <c r="J204" s="119">
        <v>4700</v>
      </c>
      <c r="K204" s="119">
        <v>5191</v>
      </c>
    </row>
    <row r="205" spans="1:11" ht="24" customHeight="1" x14ac:dyDescent="0.25">
      <c r="A205" s="127" t="s">
        <v>2855</v>
      </c>
      <c r="B205" s="126" t="s">
        <v>28</v>
      </c>
      <c r="C205" s="126" t="s">
        <v>28</v>
      </c>
      <c r="D205" s="126" t="s">
        <v>28</v>
      </c>
      <c r="E205" s="126" t="s">
        <v>28</v>
      </c>
      <c r="F205" s="126" t="s">
        <v>28</v>
      </c>
      <c r="G205" s="126" t="s">
        <v>28</v>
      </c>
      <c r="H205" s="126" t="s">
        <v>28</v>
      </c>
      <c r="I205" s="126" t="s">
        <v>28</v>
      </c>
      <c r="J205" s="126" t="s">
        <v>28</v>
      </c>
      <c r="K205" s="126" t="s">
        <v>28</v>
      </c>
    </row>
    <row r="206" spans="1:11" x14ac:dyDescent="0.25">
      <c r="A206" s="120" t="s">
        <v>2466</v>
      </c>
      <c r="B206" s="119">
        <v>8917</v>
      </c>
      <c r="C206" s="119">
        <v>587</v>
      </c>
      <c r="D206" s="119">
        <v>807</v>
      </c>
      <c r="E206" s="119">
        <v>2114</v>
      </c>
      <c r="F206" s="119">
        <v>1242</v>
      </c>
      <c r="G206" s="119">
        <v>790</v>
      </c>
      <c r="H206" s="119">
        <v>285</v>
      </c>
      <c r="I206" s="119">
        <v>578</v>
      </c>
      <c r="J206" s="119">
        <v>769</v>
      </c>
      <c r="K206" s="119">
        <v>1746</v>
      </c>
    </row>
    <row r="207" spans="1:11" x14ac:dyDescent="0.25">
      <c r="A207" s="120" t="s">
        <v>2462</v>
      </c>
      <c r="B207" s="119">
        <v>19747</v>
      </c>
      <c r="C207" s="119">
        <v>862</v>
      </c>
      <c r="D207" s="119">
        <v>2760</v>
      </c>
      <c r="E207" s="119">
        <v>3731</v>
      </c>
      <c r="F207" s="119">
        <v>1718</v>
      </c>
      <c r="G207" s="119">
        <v>3367</v>
      </c>
      <c r="H207" s="119">
        <v>1230</v>
      </c>
      <c r="I207" s="119">
        <v>1924</v>
      </c>
      <c r="J207" s="119">
        <v>1129</v>
      </c>
      <c r="K207" s="119">
        <v>3026</v>
      </c>
    </row>
    <row r="208" spans="1:11" x14ac:dyDescent="0.25">
      <c r="A208" s="120" t="s">
        <v>2463</v>
      </c>
      <c r="B208" s="124">
        <v>26388</v>
      </c>
      <c r="C208" s="124">
        <v>1226</v>
      </c>
      <c r="D208" s="124">
        <v>4001</v>
      </c>
      <c r="E208" s="124">
        <v>4744</v>
      </c>
      <c r="F208" s="124">
        <v>1911</v>
      </c>
      <c r="G208" s="124">
        <v>5526</v>
      </c>
      <c r="H208" s="124">
        <v>1415</v>
      </c>
      <c r="I208" s="124">
        <v>2839</v>
      </c>
      <c r="J208" s="124">
        <v>2033</v>
      </c>
      <c r="K208" s="124">
        <v>2692</v>
      </c>
    </row>
    <row r="209" spans="1:11" x14ac:dyDescent="0.25">
      <c r="A209" s="132" t="s">
        <v>2464</v>
      </c>
      <c r="B209" s="119">
        <v>41706</v>
      </c>
      <c r="C209" s="119">
        <v>1073</v>
      </c>
      <c r="D209" s="119">
        <v>4703</v>
      </c>
      <c r="E209" s="119">
        <v>7054</v>
      </c>
      <c r="F209" s="119">
        <v>3630</v>
      </c>
      <c r="G209" s="119">
        <v>8278</v>
      </c>
      <c r="H209" s="119">
        <v>2429</v>
      </c>
      <c r="I209" s="119">
        <v>6217</v>
      </c>
      <c r="J209" s="119">
        <v>3830</v>
      </c>
      <c r="K209" s="119">
        <v>4492</v>
      </c>
    </row>
    <row r="210" spans="1:11" ht="24" customHeight="1" x14ac:dyDescent="0.25">
      <c r="A210" s="127" t="s">
        <v>2854</v>
      </c>
      <c r="B210" s="126" t="s">
        <v>28</v>
      </c>
      <c r="C210" s="126" t="s">
        <v>28</v>
      </c>
      <c r="D210" s="126" t="s">
        <v>28</v>
      </c>
      <c r="E210" s="126" t="s">
        <v>28</v>
      </c>
      <c r="F210" s="126" t="s">
        <v>28</v>
      </c>
      <c r="G210" s="126" t="s">
        <v>28</v>
      </c>
      <c r="H210" s="126" t="s">
        <v>28</v>
      </c>
      <c r="I210" s="126" t="s">
        <v>28</v>
      </c>
      <c r="J210" s="126" t="s">
        <v>28</v>
      </c>
      <c r="K210" s="126" t="s">
        <v>28</v>
      </c>
    </row>
    <row r="211" spans="1:11" x14ac:dyDescent="0.25">
      <c r="A211" s="120" t="s">
        <v>2468</v>
      </c>
      <c r="B211" s="119" t="s">
        <v>2310</v>
      </c>
      <c r="C211" s="119" t="s">
        <v>2400</v>
      </c>
      <c r="D211" s="119" t="s">
        <v>2400</v>
      </c>
      <c r="E211" s="119" t="s">
        <v>2310</v>
      </c>
      <c r="F211" s="119" t="s">
        <v>2310</v>
      </c>
      <c r="G211" s="119" t="s">
        <v>2310</v>
      </c>
      <c r="H211" s="119" t="s">
        <v>2310</v>
      </c>
      <c r="I211" s="119" t="s">
        <v>2310</v>
      </c>
      <c r="J211" s="119" t="s">
        <v>2310</v>
      </c>
      <c r="K211" s="119" t="s">
        <v>2310</v>
      </c>
    </row>
    <row r="212" spans="1:11" x14ac:dyDescent="0.25">
      <c r="A212" s="120" t="s">
        <v>2462</v>
      </c>
      <c r="B212" s="119">
        <v>14213</v>
      </c>
      <c r="C212" s="119">
        <v>637</v>
      </c>
      <c r="D212" s="119">
        <v>1382</v>
      </c>
      <c r="E212" s="119">
        <v>3137</v>
      </c>
      <c r="F212" s="119">
        <v>1656</v>
      </c>
      <c r="G212" s="119">
        <v>2214</v>
      </c>
      <c r="H212" s="119">
        <v>835</v>
      </c>
      <c r="I212" s="119">
        <v>1968</v>
      </c>
      <c r="J212" s="119">
        <v>822</v>
      </c>
      <c r="K212" s="119">
        <v>1563</v>
      </c>
    </row>
    <row r="213" spans="1:11" x14ac:dyDescent="0.25">
      <c r="A213" s="120" t="s">
        <v>2463</v>
      </c>
      <c r="B213" s="119">
        <v>39002</v>
      </c>
      <c r="C213" s="119">
        <v>1736</v>
      </c>
      <c r="D213" s="119">
        <v>4685</v>
      </c>
      <c r="E213" s="119">
        <v>7250</v>
      </c>
      <c r="F213" s="119">
        <v>3421</v>
      </c>
      <c r="G213" s="119">
        <v>7431</v>
      </c>
      <c r="H213" s="119">
        <v>1879</v>
      </c>
      <c r="I213" s="119">
        <v>4574</v>
      </c>
      <c r="J213" s="119">
        <v>3149</v>
      </c>
      <c r="K213" s="119">
        <v>4876</v>
      </c>
    </row>
    <row r="214" spans="1:11" x14ac:dyDescent="0.25">
      <c r="A214" s="132" t="s">
        <v>2464</v>
      </c>
      <c r="B214" s="123">
        <v>40015</v>
      </c>
      <c r="C214" s="123">
        <v>1355</v>
      </c>
      <c r="D214" s="123">
        <v>5859</v>
      </c>
      <c r="E214" s="123">
        <v>6500</v>
      </c>
      <c r="F214" s="123">
        <v>2890</v>
      </c>
      <c r="G214" s="123">
        <v>7841</v>
      </c>
      <c r="H214" s="123">
        <v>2276</v>
      </c>
      <c r="I214" s="123">
        <v>4668</v>
      </c>
      <c r="J214" s="123">
        <v>3471</v>
      </c>
      <c r="K214" s="123">
        <v>5155</v>
      </c>
    </row>
    <row r="215" spans="1:11" ht="26.25" x14ac:dyDescent="0.25">
      <c r="A215" s="132" t="s">
        <v>2469</v>
      </c>
      <c r="B215" s="119">
        <v>2998</v>
      </c>
      <c r="C215" s="119" t="s">
        <v>2310</v>
      </c>
      <c r="D215" s="119">
        <v>346</v>
      </c>
      <c r="E215" s="119">
        <v>523</v>
      </c>
      <c r="F215" s="119" t="s">
        <v>2310</v>
      </c>
      <c r="G215" s="119">
        <v>422</v>
      </c>
      <c r="H215" s="119" t="s">
        <v>2310</v>
      </c>
      <c r="I215" s="119">
        <v>333</v>
      </c>
      <c r="J215" s="119" t="s">
        <v>2310</v>
      </c>
      <c r="K215" s="119" t="s">
        <v>2310</v>
      </c>
    </row>
    <row r="216" spans="1:11" ht="24" customHeight="1" x14ac:dyDescent="0.25">
      <c r="A216" s="127" t="s">
        <v>2853</v>
      </c>
      <c r="B216" s="126" t="s">
        <v>28</v>
      </c>
      <c r="C216" s="126" t="s">
        <v>28</v>
      </c>
      <c r="D216" s="126" t="s">
        <v>28</v>
      </c>
      <c r="E216" s="126" t="s">
        <v>28</v>
      </c>
      <c r="F216" s="126" t="s">
        <v>28</v>
      </c>
      <c r="G216" s="126" t="s">
        <v>28</v>
      </c>
      <c r="H216" s="126" t="s">
        <v>28</v>
      </c>
      <c r="I216" s="126" t="s">
        <v>28</v>
      </c>
      <c r="J216" s="126" t="s">
        <v>28</v>
      </c>
      <c r="K216" s="126" t="s">
        <v>28</v>
      </c>
    </row>
    <row r="217" spans="1:11" x14ac:dyDescent="0.25">
      <c r="A217" s="120" t="s">
        <v>2468</v>
      </c>
      <c r="B217" s="119">
        <v>15602</v>
      </c>
      <c r="C217" s="119">
        <v>760</v>
      </c>
      <c r="D217" s="119">
        <v>1474</v>
      </c>
      <c r="E217" s="119">
        <v>2958</v>
      </c>
      <c r="F217" s="119">
        <v>1383</v>
      </c>
      <c r="G217" s="119">
        <v>2586</v>
      </c>
      <c r="H217" s="119">
        <v>1084</v>
      </c>
      <c r="I217" s="119">
        <v>1797</v>
      </c>
      <c r="J217" s="119">
        <v>948</v>
      </c>
      <c r="K217" s="119">
        <v>2612</v>
      </c>
    </row>
    <row r="218" spans="1:11" x14ac:dyDescent="0.25">
      <c r="A218" s="120" t="s">
        <v>2462</v>
      </c>
      <c r="B218" s="119">
        <v>70060</v>
      </c>
      <c r="C218" s="119">
        <v>2574</v>
      </c>
      <c r="D218" s="119">
        <v>9120</v>
      </c>
      <c r="E218" s="119">
        <v>12953</v>
      </c>
      <c r="F218" s="119">
        <v>6398</v>
      </c>
      <c r="G218" s="119">
        <v>13111</v>
      </c>
      <c r="H218" s="119">
        <v>3632</v>
      </c>
      <c r="I218" s="119">
        <v>8413</v>
      </c>
      <c r="J218" s="119">
        <v>5921</v>
      </c>
      <c r="K218" s="119">
        <v>7937</v>
      </c>
    </row>
    <row r="219" spans="1:11" x14ac:dyDescent="0.25">
      <c r="A219" s="120" t="s">
        <v>2471</v>
      </c>
      <c r="B219" s="119">
        <v>7211</v>
      </c>
      <c r="C219" s="119">
        <v>395</v>
      </c>
      <c r="D219" s="119">
        <v>1065</v>
      </c>
      <c r="E219" s="119">
        <v>1092</v>
      </c>
      <c r="F219" s="119">
        <v>421</v>
      </c>
      <c r="G219" s="119">
        <v>1501</v>
      </c>
      <c r="H219" s="119">
        <v>389</v>
      </c>
      <c r="I219" s="119">
        <v>888</v>
      </c>
      <c r="J219" s="119">
        <v>484</v>
      </c>
      <c r="K219" s="119">
        <v>975</v>
      </c>
    </row>
    <row r="220" spans="1:11" ht="26.25" x14ac:dyDescent="0.25">
      <c r="A220" s="132" t="s">
        <v>2472</v>
      </c>
      <c r="B220" s="119">
        <v>2306</v>
      </c>
      <c r="C220" s="119" t="s">
        <v>2310</v>
      </c>
      <c r="D220" s="119">
        <v>485</v>
      </c>
      <c r="E220" s="119">
        <v>453</v>
      </c>
      <c r="F220" s="119" t="s">
        <v>2310</v>
      </c>
      <c r="G220" s="119">
        <v>572</v>
      </c>
      <c r="H220" s="119" t="s">
        <v>2310</v>
      </c>
      <c r="I220" s="119" t="s">
        <v>2310</v>
      </c>
      <c r="J220" s="119" t="s">
        <v>2310</v>
      </c>
      <c r="K220" s="119">
        <v>260</v>
      </c>
    </row>
    <row r="221" spans="1:11" x14ac:dyDescent="0.25">
      <c r="A221" s="132" t="s">
        <v>2473</v>
      </c>
      <c r="B221" s="119">
        <v>1579</v>
      </c>
      <c r="C221" s="119" t="s">
        <v>2310</v>
      </c>
      <c r="D221" s="119" t="s">
        <v>2310</v>
      </c>
      <c r="E221" s="119" t="s">
        <v>2310</v>
      </c>
      <c r="F221" s="119" t="s">
        <v>2310</v>
      </c>
      <c r="G221" s="119" t="s">
        <v>2310</v>
      </c>
      <c r="H221" s="119" t="s">
        <v>2310</v>
      </c>
      <c r="I221" s="119" t="s">
        <v>2310</v>
      </c>
      <c r="J221" s="119" t="s">
        <v>2310</v>
      </c>
      <c r="K221" s="119" t="s">
        <v>2310</v>
      </c>
    </row>
    <row r="222" spans="1:11" ht="31.5" customHeight="1" x14ac:dyDescent="0.25">
      <c r="A222" s="130" t="s">
        <v>2474</v>
      </c>
      <c r="B222" s="124" t="s">
        <v>28</v>
      </c>
      <c r="C222" s="124" t="s">
        <v>28</v>
      </c>
      <c r="D222" s="124" t="s">
        <v>28</v>
      </c>
      <c r="E222" s="124" t="s">
        <v>28</v>
      </c>
      <c r="F222" s="124" t="s">
        <v>28</v>
      </c>
      <c r="G222" s="124" t="s">
        <v>28</v>
      </c>
      <c r="H222" s="124" t="s">
        <v>28</v>
      </c>
      <c r="I222" s="124" t="s">
        <v>28</v>
      </c>
      <c r="J222" s="124" t="s">
        <v>28</v>
      </c>
      <c r="K222" s="124" t="s">
        <v>28</v>
      </c>
    </row>
    <row r="223" spans="1:11" x14ac:dyDescent="0.25">
      <c r="A223" s="120" t="s">
        <v>2479</v>
      </c>
      <c r="B223" s="119">
        <v>48113</v>
      </c>
      <c r="C223" s="119">
        <v>1323</v>
      </c>
      <c r="D223" s="119">
        <v>5330</v>
      </c>
      <c r="E223" s="119">
        <v>8423</v>
      </c>
      <c r="F223" s="119">
        <v>4026</v>
      </c>
      <c r="G223" s="119">
        <v>8609</v>
      </c>
      <c r="H223" s="119">
        <v>3262</v>
      </c>
      <c r="I223" s="119">
        <v>6599</v>
      </c>
      <c r="J223" s="119">
        <v>4839</v>
      </c>
      <c r="K223" s="119">
        <v>5702</v>
      </c>
    </row>
    <row r="224" spans="1:11" x14ac:dyDescent="0.25">
      <c r="A224" s="120" t="s">
        <v>2476</v>
      </c>
      <c r="B224" s="119">
        <v>17449</v>
      </c>
      <c r="C224" s="119">
        <v>465</v>
      </c>
      <c r="D224" s="119">
        <v>2090</v>
      </c>
      <c r="E224" s="119">
        <v>4754</v>
      </c>
      <c r="F224" s="119">
        <v>2521</v>
      </c>
      <c r="G224" s="119">
        <v>1651</v>
      </c>
      <c r="H224" s="119">
        <v>955</v>
      </c>
      <c r="I224" s="119">
        <v>1914</v>
      </c>
      <c r="J224" s="119">
        <v>1362</v>
      </c>
      <c r="K224" s="119">
        <v>1736</v>
      </c>
    </row>
    <row r="225" spans="1:11" x14ac:dyDescent="0.25">
      <c r="A225" s="120" t="s">
        <v>2477</v>
      </c>
      <c r="B225" s="119">
        <v>21143</v>
      </c>
      <c r="C225" s="119">
        <v>788</v>
      </c>
      <c r="D225" s="119">
        <v>3011</v>
      </c>
      <c r="E225" s="119">
        <v>4523</v>
      </c>
      <c r="F225" s="119">
        <v>1783</v>
      </c>
      <c r="G225" s="119">
        <v>3560</v>
      </c>
      <c r="H225" s="119">
        <v>1231</v>
      </c>
      <c r="I225" s="119">
        <v>2011</v>
      </c>
      <c r="J225" s="119">
        <v>1790</v>
      </c>
      <c r="K225" s="119">
        <v>2445</v>
      </c>
    </row>
    <row r="226" spans="1:11" x14ac:dyDescent="0.25">
      <c r="A226" s="120" t="s">
        <v>2478</v>
      </c>
      <c r="B226" s="119">
        <v>28902</v>
      </c>
      <c r="C226" s="119">
        <v>1725</v>
      </c>
      <c r="D226" s="119">
        <v>5648</v>
      </c>
      <c r="E226" s="119">
        <v>5887</v>
      </c>
      <c r="F226" s="119">
        <v>2743</v>
      </c>
      <c r="G226" s="119">
        <v>4164</v>
      </c>
      <c r="H226" s="119">
        <v>1100</v>
      </c>
      <c r="I226" s="119">
        <v>2199</v>
      </c>
      <c r="J226" s="119">
        <v>2579</v>
      </c>
      <c r="K226" s="119">
        <v>2857</v>
      </c>
    </row>
    <row r="227" spans="1:11" x14ac:dyDescent="0.25">
      <c r="A227" s="120" t="s">
        <v>2475</v>
      </c>
      <c r="B227" s="119">
        <v>15146</v>
      </c>
      <c r="C227" s="119">
        <v>512</v>
      </c>
      <c r="D227" s="119">
        <v>1990</v>
      </c>
      <c r="E227" s="119">
        <v>1953</v>
      </c>
      <c r="F227" s="119">
        <v>1058</v>
      </c>
      <c r="G227" s="119">
        <v>4265</v>
      </c>
      <c r="H227" s="119">
        <v>853</v>
      </c>
      <c r="I227" s="119">
        <v>1200</v>
      </c>
      <c r="J227" s="119">
        <v>1341</v>
      </c>
      <c r="K227" s="119">
        <v>1974</v>
      </c>
    </row>
    <row r="228" spans="1:11" x14ac:dyDescent="0.25">
      <c r="A228" s="120" t="s">
        <v>2445</v>
      </c>
      <c r="B228" s="119">
        <v>6552</v>
      </c>
      <c r="C228" s="119">
        <v>394</v>
      </c>
      <c r="D228" s="119">
        <v>1385</v>
      </c>
      <c r="E228" s="119">
        <v>1133</v>
      </c>
      <c r="F228" s="119">
        <v>300</v>
      </c>
      <c r="G228" s="119">
        <v>1231</v>
      </c>
      <c r="H228" s="119">
        <v>294</v>
      </c>
      <c r="I228" s="119" t="s">
        <v>2310</v>
      </c>
      <c r="J228" s="119">
        <v>373</v>
      </c>
      <c r="K228" s="119">
        <v>874</v>
      </c>
    </row>
    <row r="229" spans="1:11" x14ac:dyDescent="0.25">
      <c r="A229" s="120" t="s">
        <v>2852</v>
      </c>
      <c r="B229" s="119">
        <v>7466</v>
      </c>
      <c r="C229" s="119" t="s">
        <v>2310</v>
      </c>
      <c r="D229" s="119">
        <v>841</v>
      </c>
      <c r="E229" s="119">
        <v>1209</v>
      </c>
      <c r="F229" s="119">
        <v>484</v>
      </c>
      <c r="G229" s="119">
        <v>2448</v>
      </c>
      <c r="H229" s="119" t="s">
        <v>2310</v>
      </c>
      <c r="I229" s="119">
        <v>1049</v>
      </c>
      <c r="J229" s="119">
        <v>367</v>
      </c>
      <c r="K229" s="119">
        <v>628</v>
      </c>
    </row>
    <row r="230" spans="1:11" x14ac:dyDescent="0.25">
      <c r="A230" s="120" t="s">
        <v>2381</v>
      </c>
      <c r="B230" s="119">
        <v>821</v>
      </c>
      <c r="C230" s="119" t="s">
        <v>2310</v>
      </c>
      <c r="D230" s="119" t="s">
        <v>2310</v>
      </c>
      <c r="E230" s="119" t="s">
        <v>2310</v>
      </c>
      <c r="F230" s="119" t="s">
        <v>2310</v>
      </c>
      <c r="G230" s="119" t="s">
        <v>2310</v>
      </c>
      <c r="H230" s="119" t="s">
        <v>2310</v>
      </c>
      <c r="I230" s="119" t="s">
        <v>2310</v>
      </c>
      <c r="J230" s="119" t="s">
        <v>2310</v>
      </c>
      <c r="K230" s="119" t="s">
        <v>2310</v>
      </c>
    </row>
    <row r="231" spans="1:11" ht="33" customHeight="1" x14ac:dyDescent="0.25">
      <c r="A231" s="130" t="s">
        <v>2480</v>
      </c>
      <c r="B231" s="124" t="s">
        <v>28</v>
      </c>
      <c r="C231" s="124" t="s">
        <v>28</v>
      </c>
      <c r="D231" s="124" t="s">
        <v>28</v>
      </c>
      <c r="E231" s="124" t="s">
        <v>28</v>
      </c>
      <c r="F231" s="124" t="s">
        <v>28</v>
      </c>
      <c r="G231" s="124" t="s">
        <v>28</v>
      </c>
      <c r="H231" s="124" t="s">
        <v>28</v>
      </c>
      <c r="I231" s="124" t="s">
        <v>28</v>
      </c>
      <c r="J231" s="124" t="s">
        <v>28</v>
      </c>
      <c r="K231" s="124" t="s">
        <v>28</v>
      </c>
    </row>
    <row r="232" spans="1:11" x14ac:dyDescent="0.25">
      <c r="A232" s="120" t="s">
        <v>2851</v>
      </c>
      <c r="B232" s="119">
        <v>56416</v>
      </c>
      <c r="C232" s="119">
        <v>2050</v>
      </c>
      <c r="D232" s="119">
        <v>7385</v>
      </c>
      <c r="E232" s="119">
        <v>9551</v>
      </c>
      <c r="F232" s="119">
        <v>4502</v>
      </c>
      <c r="G232" s="119">
        <v>10407</v>
      </c>
      <c r="H232" s="119">
        <v>3657</v>
      </c>
      <c r="I232" s="119">
        <v>7201</v>
      </c>
      <c r="J232" s="119">
        <v>4810</v>
      </c>
      <c r="K232" s="119">
        <v>6853</v>
      </c>
    </row>
    <row r="233" spans="1:11" ht="26.25" x14ac:dyDescent="0.25">
      <c r="A233" s="120" t="s">
        <v>2481</v>
      </c>
      <c r="B233" s="119">
        <v>18437</v>
      </c>
      <c r="C233" s="119">
        <v>799</v>
      </c>
      <c r="D233" s="119">
        <v>1985</v>
      </c>
      <c r="E233" s="119">
        <v>4473</v>
      </c>
      <c r="F233" s="119">
        <v>2410</v>
      </c>
      <c r="G233" s="119">
        <v>3118</v>
      </c>
      <c r="H233" s="119">
        <v>918</v>
      </c>
      <c r="I233" s="119">
        <v>2175</v>
      </c>
      <c r="J233" s="119">
        <v>1022</v>
      </c>
      <c r="K233" s="119">
        <v>1536</v>
      </c>
    </row>
    <row r="234" spans="1:11" x14ac:dyDescent="0.25">
      <c r="A234" s="120" t="s">
        <v>2482</v>
      </c>
      <c r="B234" s="124">
        <v>13767</v>
      </c>
      <c r="C234" s="124">
        <v>936</v>
      </c>
      <c r="D234" s="124">
        <v>2720</v>
      </c>
      <c r="E234" s="124">
        <v>2382</v>
      </c>
      <c r="F234" s="124">
        <v>1133</v>
      </c>
      <c r="G234" s="124">
        <v>2362</v>
      </c>
      <c r="H234" s="124">
        <v>815</v>
      </c>
      <c r="I234" s="124">
        <v>1278</v>
      </c>
      <c r="J234" s="124">
        <v>649</v>
      </c>
      <c r="K234" s="124">
        <v>1492</v>
      </c>
    </row>
    <row r="235" spans="1:11" x14ac:dyDescent="0.25">
      <c r="A235" s="120" t="s">
        <v>2483</v>
      </c>
      <c r="B235" s="119">
        <v>17910</v>
      </c>
      <c r="C235" s="119">
        <v>534</v>
      </c>
      <c r="D235" s="119">
        <v>3182</v>
      </c>
      <c r="E235" s="119">
        <v>3484</v>
      </c>
      <c r="F235" s="119">
        <v>1091</v>
      </c>
      <c r="G235" s="119">
        <v>4087</v>
      </c>
      <c r="H235" s="119">
        <v>722</v>
      </c>
      <c r="I235" s="119">
        <v>1703</v>
      </c>
      <c r="J235" s="119">
        <v>1114</v>
      </c>
      <c r="K235" s="119">
        <v>1993</v>
      </c>
    </row>
    <row r="236" spans="1:11" x14ac:dyDescent="0.25">
      <c r="A236" s="120" t="s">
        <v>2475</v>
      </c>
      <c r="B236" s="119">
        <v>11138</v>
      </c>
      <c r="C236" s="119">
        <v>550</v>
      </c>
      <c r="D236" s="119">
        <v>1844</v>
      </c>
      <c r="E236" s="119">
        <v>1149</v>
      </c>
      <c r="F236" s="119">
        <v>874</v>
      </c>
      <c r="G236" s="119">
        <v>3094</v>
      </c>
      <c r="H236" s="119">
        <v>616</v>
      </c>
      <c r="I236" s="119">
        <v>508</v>
      </c>
      <c r="J236" s="119">
        <v>1075</v>
      </c>
      <c r="K236" s="119">
        <v>1428</v>
      </c>
    </row>
    <row r="237" spans="1:11" x14ac:dyDescent="0.25">
      <c r="A237" s="120" t="s">
        <v>2446</v>
      </c>
      <c r="B237" s="119">
        <v>4288</v>
      </c>
      <c r="C237" s="119" t="s">
        <v>2310</v>
      </c>
      <c r="D237" s="119">
        <v>365</v>
      </c>
      <c r="E237" s="119">
        <v>656</v>
      </c>
      <c r="F237" s="119" t="s">
        <v>2310</v>
      </c>
      <c r="G237" s="119">
        <v>1027</v>
      </c>
      <c r="H237" s="119" t="s">
        <v>2310</v>
      </c>
      <c r="I237" s="119">
        <v>721</v>
      </c>
      <c r="J237" s="119">
        <v>267</v>
      </c>
      <c r="K237" s="119">
        <v>696</v>
      </c>
    </row>
    <row r="238" spans="1:11" x14ac:dyDescent="0.25">
      <c r="A238" s="120" t="s">
        <v>2485</v>
      </c>
      <c r="B238" s="123">
        <v>2070</v>
      </c>
      <c r="C238" s="123" t="s">
        <v>2310</v>
      </c>
      <c r="D238" s="123" t="s">
        <v>2310</v>
      </c>
      <c r="E238" s="123" t="s">
        <v>2310</v>
      </c>
      <c r="F238" s="123" t="s">
        <v>2310</v>
      </c>
      <c r="G238" s="123" t="s">
        <v>2310</v>
      </c>
      <c r="H238" s="123" t="s">
        <v>2310</v>
      </c>
      <c r="I238" s="123" t="s">
        <v>2310</v>
      </c>
      <c r="J238" s="123">
        <v>578</v>
      </c>
      <c r="K238" s="123">
        <v>734</v>
      </c>
    </row>
    <row r="239" spans="1:11" x14ac:dyDescent="0.25">
      <c r="A239" s="120" t="s">
        <v>2381</v>
      </c>
      <c r="B239" s="119" t="s">
        <v>2310</v>
      </c>
      <c r="C239" s="119" t="s">
        <v>2400</v>
      </c>
      <c r="D239" s="119" t="s">
        <v>2310</v>
      </c>
      <c r="E239" s="119" t="s">
        <v>2400</v>
      </c>
      <c r="F239" s="119" t="s">
        <v>2400</v>
      </c>
      <c r="G239" s="119" t="s">
        <v>2310</v>
      </c>
      <c r="H239" s="119" t="s">
        <v>2310</v>
      </c>
      <c r="I239" s="119" t="s">
        <v>2310</v>
      </c>
      <c r="J239" s="119" t="s">
        <v>2310</v>
      </c>
      <c r="K239" s="119" t="s">
        <v>2310</v>
      </c>
    </row>
    <row r="240" spans="1:11" ht="34.5" customHeight="1" x14ac:dyDescent="0.25">
      <c r="A240" s="130" t="s">
        <v>2850</v>
      </c>
      <c r="B240" s="124" t="s">
        <v>28</v>
      </c>
      <c r="C240" s="124" t="s">
        <v>28</v>
      </c>
      <c r="D240" s="124" t="s">
        <v>28</v>
      </c>
      <c r="E240" s="124" t="s">
        <v>28</v>
      </c>
      <c r="F240" s="124" t="s">
        <v>28</v>
      </c>
      <c r="G240" s="124" t="s">
        <v>28</v>
      </c>
      <c r="H240" s="124" t="s">
        <v>28</v>
      </c>
      <c r="I240" s="124" t="s">
        <v>28</v>
      </c>
      <c r="J240" s="124" t="s">
        <v>28</v>
      </c>
      <c r="K240" s="124" t="s">
        <v>28</v>
      </c>
    </row>
    <row r="241" spans="1:11" x14ac:dyDescent="0.25">
      <c r="A241" s="120" t="s">
        <v>2541</v>
      </c>
      <c r="B241" s="119">
        <v>34219</v>
      </c>
      <c r="C241" s="119">
        <v>1376</v>
      </c>
      <c r="D241" s="119">
        <v>5544</v>
      </c>
      <c r="E241" s="119">
        <v>7112</v>
      </c>
      <c r="F241" s="119">
        <v>3001</v>
      </c>
      <c r="G241" s="119">
        <v>5315</v>
      </c>
      <c r="H241" s="119">
        <v>1065</v>
      </c>
      <c r="I241" s="119">
        <v>3049</v>
      </c>
      <c r="J241" s="119">
        <v>3278</v>
      </c>
      <c r="K241" s="119">
        <v>4479</v>
      </c>
    </row>
    <row r="242" spans="1:11" x14ac:dyDescent="0.25">
      <c r="A242" s="120" t="s">
        <v>2849</v>
      </c>
      <c r="B242" s="119">
        <v>29172</v>
      </c>
      <c r="C242" s="119">
        <v>960</v>
      </c>
      <c r="D242" s="119">
        <v>4212</v>
      </c>
      <c r="E242" s="119">
        <v>5708</v>
      </c>
      <c r="F242" s="119">
        <v>2233</v>
      </c>
      <c r="G242" s="119">
        <v>5961</v>
      </c>
      <c r="H242" s="119">
        <v>980</v>
      </c>
      <c r="I242" s="119">
        <v>3188</v>
      </c>
      <c r="J242" s="119">
        <v>2616</v>
      </c>
      <c r="K242" s="119">
        <v>3313</v>
      </c>
    </row>
    <row r="243" spans="1:11" ht="12.95" customHeight="1" x14ac:dyDescent="0.25">
      <c r="A243" s="120" t="s">
        <v>2848</v>
      </c>
      <c r="B243" s="119">
        <v>9027</v>
      </c>
      <c r="C243" s="119">
        <v>449</v>
      </c>
      <c r="D243" s="119">
        <v>1294</v>
      </c>
      <c r="E243" s="119">
        <v>1367</v>
      </c>
      <c r="F243" s="119">
        <v>836</v>
      </c>
      <c r="G243" s="119">
        <v>2099</v>
      </c>
      <c r="H243" s="119">
        <v>361</v>
      </c>
      <c r="I243" s="119">
        <v>965</v>
      </c>
      <c r="J243" s="119" t="s">
        <v>2310</v>
      </c>
      <c r="K243" s="119">
        <v>945</v>
      </c>
    </row>
    <row r="244" spans="1:11" ht="14.45" customHeight="1" x14ac:dyDescent="0.25">
      <c r="A244" s="120" t="s">
        <v>2847</v>
      </c>
      <c r="B244" s="119">
        <v>10652</v>
      </c>
      <c r="C244" s="119">
        <v>607</v>
      </c>
      <c r="D244" s="119">
        <v>2150</v>
      </c>
      <c r="E244" s="119">
        <v>1881</v>
      </c>
      <c r="F244" s="119">
        <v>665</v>
      </c>
      <c r="G244" s="119">
        <v>1855</v>
      </c>
      <c r="H244" s="119">
        <v>529</v>
      </c>
      <c r="I244" s="119">
        <v>1016</v>
      </c>
      <c r="J244" s="119">
        <v>814</v>
      </c>
      <c r="K244" s="119">
        <v>1136</v>
      </c>
    </row>
    <row r="245" spans="1:11" x14ac:dyDescent="0.25">
      <c r="A245" s="120" t="s">
        <v>2542</v>
      </c>
      <c r="B245" s="119">
        <v>78343</v>
      </c>
      <c r="C245" s="119">
        <v>3108</v>
      </c>
      <c r="D245" s="119">
        <v>10364</v>
      </c>
      <c r="E245" s="119">
        <v>13671</v>
      </c>
      <c r="F245" s="119">
        <v>6341</v>
      </c>
      <c r="G245" s="119">
        <v>15377</v>
      </c>
      <c r="H245" s="119">
        <v>4004</v>
      </c>
      <c r="I245" s="119">
        <v>9438</v>
      </c>
      <c r="J245" s="119">
        <v>6717</v>
      </c>
      <c r="K245" s="119">
        <v>9325</v>
      </c>
    </row>
    <row r="246" spans="1:11" ht="26.25" x14ac:dyDescent="0.25">
      <c r="A246" s="120" t="s">
        <v>2846</v>
      </c>
      <c r="B246" s="123">
        <v>40697</v>
      </c>
      <c r="C246" s="123">
        <v>1702</v>
      </c>
      <c r="D246" s="123">
        <v>6034</v>
      </c>
      <c r="E246" s="123">
        <v>7196</v>
      </c>
      <c r="F246" s="123">
        <v>3010</v>
      </c>
      <c r="G246" s="123">
        <v>7921</v>
      </c>
      <c r="H246" s="123">
        <v>1653</v>
      </c>
      <c r="I246" s="123">
        <v>4720</v>
      </c>
      <c r="J246" s="123">
        <v>3636</v>
      </c>
      <c r="K246" s="123">
        <v>4826</v>
      </c>
    </row>
    <row r="247" spans="1:11" ht="26.25" x14ac:dyDescent="0.25">
      <c r="A247" s="120" t="s">
        <v>2845</v>
      </c>
      <c r="B247" s="119">
        <v>6017</v>
      </c>
      <c r="C247" s="119" t="s">
        <v>2310</v>
      </c>
      <c r="D247" s="119">
        <v>479</v>
      </c>
      <c r="E247" s="119">
        <v>835</v>
      </c>
      <c r="F247" s="119">
        <v>392</v>
      </c>
      <c r="G247" s="119">
        <v>1283</v>
      </c>
      <c r="H247" s="119">
        <v>511</v>
      </c>
      <c r="I247" s="119">
        <v>1166</v>
      </c>
      <c r="J247" s="119">
        <v>504</v>
      </c>
      <c r="K247" s="119">
        <v>674</v>
      </c>
    </row>
    <row r="248" spans="1:11" x14ac:dyDescent="0.25">
      <c r="A248" s="131" t="s">
        <v>2844</v>
      </c>
      <c r="B248" s="119">
        <v>20937</v>
      </c>
      <c r="C248" s="119">
        <v>763</v>
      </c>
      <c r="D248" s="119">
        <v>2970</v>
      </c>
      <c r="E248" s="119">
        <v>4038</v>
      </c>
      <c r="F248" s="119">
        <v>1852</v>
      </c>
      <c r="G248" s="119">
        <v>3074</v>
      </c>
      <c r="H248" s="119">
        <v>1077</v>
      </c>
      <c r="I248" s="119">
        <v>2274</v>
      </c>
      <c r="J248" s="119">
        <v>1739</v>
      </c>
      <c r="K248" s="119">
        <v>3150</v>
      </c>
    </row>
    <row r="249" spans="1:11" ht="30.95" customHeight="1" x14ac:dyDescent="0.25">
      <c r="A249" s="130" t="s">
        <v>2843</v>
      </c>
      <c r="B249" s="126" t="s">
        <v>28</v>
      </c>
      <c r="C249" s="126" t="s">
        <v>28</v>
      </c>
      <c r="D249" s="126" t="s">
        <v>28</v>
      </c>
      <c r="E249" s="126" t="s">
        <v>28</v>
      </c>
      <c r="F249" s="126" t="s">
        <v>28</v>
      </c>
      <c r="G249" s="126" t="s">
        <v>28</v>
      </c>
      <c r="H249" s="126" t="s">
        <v>28</v>
      </c>
      <c r="I249" s="126" t="s">
        <v>28</v>
      </c>
      <c r="J249" s="126" t="s">
        <v>28</v>
      </c>
      <c r="K249" s="126" t="s">
        <v>28</v>
      </c>
    </row>
    <row r="250" spans="1:11" x14ac:dyDescent="0.25">
      <c r="A250" s="120" t="s">
        <v>2487</v>
      </c>
      <c r="B250" s="119">
        <v>32688</v>
      </c>
      <c r="C250" s="119">
        <v>1449</v>
      </c>
      <c r="D250" s="119">
        <v>4569</v>
      </c>
      <c r="E250" s="119">
        <v>6312</v>
      </c>
      <c r="F250" s="119">
        <v>3324</v>
      </c>
      <c r="G250" s="119">
        <v>5756</v>
      </c>
      <c r="H250" s="119">
        <v>1713</v>
      </c>
      <c r="I250" s="119">
        <v>3815</v>
      </c>
      <c r="J250" s="119">
        <v>2138</v>
      </c>
      <c r="K250" s="119">
        <v>3612</v>
      </c>
    </row>
    <row r="251" spans="1:11" x14ac:dyDescent="0.25">
      <c r="A251" s="120" t="s">
        <v>2488</v>
      </c>
      <c r="B251" s="119">
        <v>23084</v>
      </c>
      <c r="C251" s="119">
        <v>1167</v>
      </c>
      <c r="D251" s="119">
        <v>4146</v>
      </c>
      <c r="E251" s="119">
        <v>4553</v>
      </c>
      <c r="F251" s="119">
        <v>1650</v>
      </c>
      <c r="G251" s="119">
        <v>4160</v>
      </c>
      <c r="H251" s="119">
        <v>1170</v>
      </c>
      <c r="I251" s="119">
        <v>2341</v>
      </c>
      <c r="J251" s="119">
        <v>1607</v>
      </c>
      <c r="K251" s="119">
        <v>2289</v>
      </c>
    </row>
    <row r="252" spans="1:11" ht="24" customHeight="1" x14ac:dyDescent="0.25">
      <c r="A252" s="127" t="s">
        <v>2489</v>
      </c>
      <c r="B252" s="126" t="s">
        <v>28</v>
      </c>
      <c r="C252" s="126" t="s">
        <v>28</v>
      </c>
      <c r="D252" s="126" t="s">
        <v>28</v>
      </c>
      <c r="E252" s="126" t="s">
        <v>28</v>
      </c>
      <c r="F252" s="126" t="s">
        <v>28</v>
      </c>
      <c r="G252" s="126" t="s">
        <v>28</v>
      </c>
      <c r="H252" s="126" t="s">
        <v>28</v>
      </c>
      <c r="I252" s="126" t="s">
        <v>28</v>
      </c>
      <c r="J252" s="126" t="s">
        <v>28</v>
      </c>
      <c r="K252" s="126" t="s">
        <v>28</v>
      </c>
    </row>
    <row r="253" spans="1:11" x14ac:dyDescent="0.25">
      <c r="A253" s="120" t="s">
        <v>2490</v>
      </c>
      <c r="B253" s="119">
        <v>59621</v>
      </c>
      <c r="C253" s="119">
        <v>2456</v>
      </c>
      <c r="D253" s="119">
        <v>7516</v>
      </c>
      <c r="E253" s="119">
        <v>11856</v>
      </c>
      <c r="F253" s="119">
        <v>5337</v>
      </c>
      <c r="G253" s="119">
        <v>11252</v>
      </c>
      <c r="H253" s="119">
        <v>3208</v>
      </c>
      <c r="I253" s="119">
        <v>6573</v>
      </c>
      <c r="J253" s="119">
        <v>5044</v>
      </c>
      <c r="K253" s="119">
        <v>6379</v>
      </c>
    </row>
    <row r="254" spans="1:11" x14ac:dyDescent="0.25">
      <c r="A254" s="120" t="s">
        <v>2491</v>
      </c>
      <c r="B254" s="119">
        <v>14326</v>
      </c>
      <c r="C254" s="119">
        <v>566</v>
      </c>
      <c r="D254" s="119">
        <v>2305</v>
      </c>
      <c r="E254" s="119">
        <v>2148</v>
      </c>
      <c r="F254" s="119">
        <v>1062</v>
      </c>
      <c r="G254" s="119">
        <v>2406</v>
      </c>
      <c r="H254" s="119">
        <v>591</v>
      </c>
      <c r="I254" s="119">
        <v>2159</v>
      </c>
      <c r="J254" s="119">
        <v>880</v>
      </c>
      <c r="K254" s="119">
        <v>2208</v>
      </c>
    </row>
    <row r="255" spans="1:11" ht="26.25" x14ac:dyDescent="0.25">
      <c r="A255" s="120" t="s">
        <v>2492</v>
      </c>
      <c r="B255" s="123">
        <v>14129</v>
      </c>
      <c r="C255" s="123">
        <v>452</v>
      </c>
      <c r="D255" s="123">
        <v>1782</v>
      </c>
      <c r="E255" s="123">
        <v>2359</v>
      </c>
      <c r="F255" s="123">
        <v>1083</v>
      </c>
      <c r="G255" s="123">
        <v>2933</v>
      </c>
      <c r="H255" s="123">
        <v>896</v>
      </c>
      <c r="I255" s="123">
        <v>1732</v>
      </c>
      <c r="J255" s="123">
        <v>899</v>
      </c>
      <c r="K255" s="123">
        <v>1993</v>
      </c>
    </row>
    <row r="256" spans="1:11" ht="33.6" customHeight="1" x14ac:dyDescent="0.25">
      <c r="A256" s="129" t="s">
        <v>2842</v>
      </c>
      <c r="B256" s="126" t="s">
        <v>28</v>
      </c>
      <c r="C256" s="126" t="s">
        <v>28</v>
      </c>
      <c r="D256" s="126" t="s">
        <v>28</v>
      </c>
      <c r="E256" s="126" t="s">
        <v>28</v>
      </c>
      <c r="F256" s="126" t="s">
        <v>28</v>
      </c>
      <c r="G256" s="126" t="s">
        <v>28</v>
      </c>
      <c r="H256" s="126" t="s">
        <v>28</v>
      </c>
      <c r="I256" s="126" t="s">
        <v>28</v>
      </c>
      <c r="J256" s="126" t="s">
        <v>28</v>
      </c>
      <c r="K256" s="126" t="s">
        <v>28</v>
      </c>
    </row>
    <row r="257" spans="1:11" x14ac:dyDescent="0.25">
      <c r="A257" s="120" t="s">
        <v>2841</v>
      </c>
      <c r="B257" s="119">
        <v>24861</v>
      </c>
      <c r="C257" s="119">
        <v>1409</v>
      </c>
      <c r="D257" s="119">
        <v>4291</v>
      </c>
      <c r="E257" s="119">
        <v>4621</v>
      </c>
      <c r="F257" s="119">
        <v>1752</v>
      </c>
      <c r="G257" s="119">
        <v>5300</v>
      </c>
      <c r="H257" s="119">
        <v>1007</v>
      </c>
      <c r="I257" s="119">
        <v>2445</v>
      </c>
      <c r="J257" s="119">
        <v>2038</v>
      </c>
      <c r="K257" s="119">
        <v>1998</v>
      </c>
    </row>
    <row r="258" spans="1:11" x14ac:dyDescent="0.25">
      <c r="A258" s="120" t="s">
        <v>2840</v>
      </c>
      <c r="B258" s="119">
        <v>3745</v>
      </c>
      <c r="C258" s="119">
        <v>264</v>
      </c>
      <c r="D258" s="119">
        <v>941</v>
      </c>
      <c r="E258" s="119">
        <v>414</v>
      </c>
      <c r="F258" s="119" t="s">
        <v>2310</v>
      </c>
      <c r="G258" s="119">
        <v>367</v>
      </c>
      <c r="H258" s="119" t="s">
        <v>2310</v>
      </c>
      <c r="I258" s="119" t="s">
        <v>2310</v>
      </c>
      <c r="J258" s="119">
        <v>396</v>
      </c>
      <c r="K258" s="119">
        <v>988</v>
      </c>
    </row>
    <row r="259" spans="1:11" x14ac:dyDescent="0.25">
      <c r="A259" s="120" t="s">
        <v>2839</v>
      </c>
      <c r="B259" s="119">
        <v>2040</v>
      </c>
      <c r="C259" s="119" t="s">
        <v>2310</v>
      </c>
      <c r="D259" s="119">
        <v>327</v>
      </c>
      <c r="E259" s="119">
        <v>533</v>
      </c>
      <c r="F259" s="119" t="s">
        <v>2310</v>
      </c>
      <c r="G259" s="119" t="s">
        <v>2310</v>
      </c>
      <c r="H259" s="119" t="s">
        <v>2310</v>
      </c>
      <c r="I259" s="119" t="s">
        <v>2310</v>
      </c>
      <c r="J259" s="119" t="s">
        <v>2310</v>
      </c>
      <c r="K259" s="119">
        <v>370</v>
      </c>
    </row>
    <row r="260" spans="1:11" ht="31.5" customHeight="1" x14ac:dyDescent="0.25">
      <c r="A260" s="127" t="s">
        <v>2493</v>
      </c>
      <c r="B260" s="126" t="s">
        <v>28</v>
      </c>
      <c r="C260" s="126" t="s">
        <v>28</v>
      </c>
      <c r="D260" s="126" t="s">
        <v>28</v>
      </c>
      <c r="E260" s="126" t="s">
        <v>28</v>
      </c>
      <c r="F260" s="126" t="s">
        <v>28</v>
      </c>
      <c r="G260" s="126" t="s">
        <v>28</v>
      </c>
      <c r="H260" s="126" t="s">
        <v>28</v>
      </c>
      <c r="I260" s="126" t="s">
        <v>28</v>
      </c>
      <c r="J260" s="126" t="s">
        <v>28</v>
      </c>
      <c r="K260" s="126" t="s">
        <v>28</v>
      </c>
    </row>
    <row r="261" spans="1:11" x14ac:dyDescent="0.25">
      <c r="A261" s="120" t="s">
        <v>2494</v>
      </c>
      <c r="B261" s="119">
        <v>21148</v>
      </c>
      <c r="C261" s="119">
        <v>802</v>
      </c>
      <c r="D261" s="119">
        <v>3339</v>
      </c>
      <c r="E261" s="119">
        <v>4162</v>
      </c>
      <c r="F261" s="119">
        <v>1751</v>
      </c>
      <c r="G261" s="119">
        <v>4035</v>
      </c>
      <c r="H261" s="119">
        <v>1159</v>
      </c>
      <c r="I261" s="119">
        <v>2080</v>
      </c>
      <c r="J261" s="119">
        <v>1443</v>
      </c>
      <c r="K261" s="119">
        <v>2376</v>
      </c>
    </row>
    <row r="262" spans="1:11" x14ac:dyDescent="0.25">
      <c r="A262" s="120" t="s">
        <v>2495</v>
      </c>
      <c r="B262" s="119">
        <v>73157</v>
      </c>
      <c r="C262" s="119">
        <v>2763</v>
      </c>
      <c r="D262" s="119">
        <v>9563</v>
      </c>
      <c r="E262" s="119">
        <v>13254</v>
      </c>
      <c r="F262" s="119">
        <v>6112</v>
      </c>
      <c r="G262" s="119">
        <v>14219</v>
      </c>
      <c r="H262" s="119">
        <v>3962</v>
      </c>
      <c r="I262" s="119">
        <v>8426</v>
      </c>
      <c r="J262" s="119">
        <v>5744</v>
      </c>
      <c r="K262" s="119">
        <v>9116</v>
      </c>
    </row>
    <row r="263" spans="1:11" x14ac:dyDescent="0.25">
      <c r="A263" s="120" t="s">
        <v>2496</v>
      </c>
      <c r="B263" s="119">
        <v>33655</v>
      </c>
      <c r="C263" s="119">
        <v>1370</v>
      </c>
      <c r="D263" s="119">
        <v>4941</v>
      </c>
      <c r="E263" s="119">
        <v>6452</v>
      </c>
      <c r="F263" s="119">
        <v>2526</v>
      </c>
      <c r="G263" s="119">
        <v>6481</v>
      </c>
      <c r="H263" s="119">
        <v>1361</v>
      </c>
      <c r="I263" s="119">
        <v>3653</v>
      </c>
      <c r="J263" s="119">
        <v>2537</v>
      </c>
      <c r="K263" s="119">
        <v>4335</v>
      </c>
    </row>
    <row r="264" spans="1:11" x14ac:dyDescent="0.25">
      <c r="A264" s="120" t="s">
        <v>2497</v>
      </c>
      <c r="B264" s="123">
        <v>11352</v>
      </c>
      <c r="C264" s="123">
        <v>355</v>
      </c>
      <c r="D264" s="123">
        <v>1740</v>
      </c>
      <c r="E264" s="123">
        <v>2184</v>
      </c>
      <c r="F264" s="123">
        <v>890</v>
      </c>
      <c r="G264" s="123">
        <v>2597</v>
      </c>
      <c r="H264" s="123">
        <v>798</v>
      </c>
      <c r="I264" s="123">
        <v>830</v>
      </c>
      <c r="J264" s="123">
        <v>983</v>
      </c>
      <c r="K264" s="123">
        <v>974</v>
      </c>
    </row>
    <row r="265" spans="1:11" x14ac:dyDescent="0.25">
      <c r="A265" s="120" t="s">
        <v>2498</v>
      </c>
      <c r="B265" s="119">
        <v>14963</v>
      </c>
      <c r="C265" s="119">
        <v>491</v>
      </c>
      <c r="D265" s="119">
        <v>2078</v>
      </c>
      <c r="E265" s="119">
        <v>2265</v>
      </c>
      <c r="F265" s="119">
        <v>1021</v>
      </c>
      <c r="G265" s="119">
        <v>3011</v>
      </c>
      <c r="H265" s="119">
        <v>839</v>
      </c>
      <c r="I265" s="119">
        <v>2087</v>
      </c>
      <c r="J265" s="119">
        <v>1344</v>
      </c>
      <c r="K265" s="119">
        <v>1829</v>
      </c>
    </row>
    <row r="266" spans="1:11" x14ac:dyDescent="0.25">
      <c r="A266" s="120" t="s">
        <v>2499</v>
      </c>
      <c r="B266" s="119">
        <v>62061</v>
      </c>
      <c r="C266" s="119">
        <v>2679</v>
      </c>
      <c r="D266" s="119">
        <v>9039</v>
      </c>
      <c r="E266" s="119">
        <v>11590</v>
      </c>
      <c r="F266" s="119">
        <v>5091</v>
      </c>
      <c r="G266" s="119">
        <v>11326</v>
      </c>
      <c r="H266" s="119">
        <v>2870</v>
      </c>
      <c r="I266" s="119">
        <v>6533</v>
      </c>
      <c r="J266" s="119">
        <v>5164</v>
      </c>
      <c r="K266" s="119">
        <v>7770</v>
      </c>
    </row>
    <row r="267" spans="1:11" x14ac:dyDescent="0.25">
      <c r="A267" s="120" t="s">
        <v>2381</v>
      </c>
      <c r="B267" s="119" t="s">
        <v>2310</v>
      </c>
      <c r="C267" s="119" t="s">
        <v>2400</v>
      </c>
      <c r="D267" s="119" t="s">
        <v>2400</v>
      </c>
      <c r="E267" s="119" t="s">
        <v>2310</v>
      </c>
      <c r="F267" s="119" t="s">
        <v>2400</v>
      </c>
      <c r="G267" s="119" t="s">
        <v>2310</v>
      </c>
      <c r="H267" s="119" t="s">
        <v>2400</v>
      </c>
      <c r="I267" s="119" t="s">
        <v>2310</v>
      </c>
      <c r="J267" s="119" t="s">
        <v>2400</v>
      </c>
      <c r="K267" s="119" t="s">
        <v>2310</v>
      </c>
    </row>
    <row r="268" spans="1:11" ht="32.450000000000003" customHeight="1" x14ac:dyDescent="0.25">
      <c r="A268" s="127" t="s">
        <v>2500</v>
      </c>
      <c r="B268" s="126" t="s">
        <v>28</v>
      </c>
      <c r="C268" s="126" t="s">
        <v>28</v>
      </c>
      <c r="D268" s="126" t="s">
        <v>28</v>
      </c>
      <c r="E268" s="126" t="s">
        <v>28</v>
      </c>
      <c r="F268" s="126" t="s">
        <v>28</v>
      </c>
      <c r="G268" s="126" t="s">
        <v>28</v>
      </c>
      <c r="H268" s="126" t="s">
        <v>28</v>
      </c>
      <c r="I268" s="126" t="s">
        <v>28</v>
      </c>
      <c r="J268" s="126" t="s">
        <v>28</v>
      </c>
      <c r="K268" s="126" t="s">
        <v>28</v>
      </c>
    </row>
    <row r="269" spans="1:11" x14ac:dyDescent="0.25">
      <c r="A269" s="120" t="s">
        <v>2501</v>
      </c>
      <c r="B269" s="119">
        <v>77951</v>
      </c>
      <c r="C269" s="119">
        <v>2934</v>
      </c>
      <c r="D269" s="119">
        <v>10104</v>
      </c>
      <c r="E269" s="119">
        <v>14370</v>
      </c>
      <c r="F269" s="119">
        <v>6852</v>
      </c>
      <c r="G269" s="119">
        <v>15022</v>
      </c>
      <c r="H269" s="119">
        <v>4019</v>
      </c>
      <c r="I269" s="119">
        <v>9627</v>
      </c>
      <c r="J269" s="119">
        <v>6166</v>
      </c>
      <c r="K269" s="119">
        <v>8858</v>
      </c>
    </row>
    <row r="270" spans="1:11" x14ac:dyDescent="0.25">
      <c r="A270" s="118" t="s">
        <v>2502</v>
      </c>
      <c r="B270" s="119">
        <v>29386</v>
      </c>
      <c r="C270" s="119">
        <v>1268</v>
      </c>
      <c r="D270" s="119">
        <v>4217</v>
      </c>
      <c r="E270" s="119">
        <v>5505</v>
      </c>
      <c r="F270" s="119">
        <v>2546</v>
      </c>
      <c r="G270" s="119">
        <v>5989</v>
      </c>
      <c r="H270" s="119">
        <v>1317</v>
      </c>
      <c r="I270" s="119">
        <v>3063</v>
      </c>
      <c r="J270" s="119">
        <v>2503</v>
      </c>
      <c r="K270" s="119">
        <v>2979</v>
      </c>
    </row>
    <row r="271" spans="1:11" x14ac:dyDescent="0.25">
      <c r="A271" s="118" t="s">
        <v>2503</v>
      </c>
      <c r="B271" s="119">
        <v>28586</v>
      </c>
      <c r="C271" s="119">
        <v>1012</v>
      </c>
      <c r="D271" s="119">
        <v>4403</v>
      </c>
      <c r="E271" s="119">
        <v>5366</v>
      </c>
      <c r="F271" s="119">
        <v>2262</v>
      </c>
      <c r="G271" s="119">
        <v>5591</v>
      </c>
      <c r="H271" s="119">
        <v>1376</v>
      </c>
      <c r="I271" s="119">
        <v>3250</v>
      </c>
      <c r="J271" s="119">
        <v>2260</v>
      </c>
      <c r="K271" s="119">
        <v>3066</v>
      </c>
    </row>
    <row r="272" spans="1:11" x14ac:dyDescent="0.25">
      <c r="A272" s="118" t="s">
        <v>2504</v>
      </c>
      <c r="B272" s="119">
        <v>3577</v>
      </c>
      <c r="C272" s="119" t="s">
        <v>2310</v>
      </c>
      <c r="D272" s="119">
        <v>461</v>
      </c>
      <c r="E272" s="119">
        <v>416</v>
      </c>
      <c r="F272" s="119" t="s">
        <v>2310</v>
      </c>
      <c r="G272" s="119">
        <v>829</v>
      </c>
      <c r="H272" s="119" t="s">
        <v>2310</v>
      </c>
      <c r="I272" s="119">
        <v>350</v>
      </c>
      <c r="J272" s="119" t="s">
        <v>2310</v>
      </c>
      <c r="K272" s="119">
        <v>456</v>
      </c>
    </row>
    <row r="273" spans="1:11" x14ac:dyDescent="0.25">
      <c r="A273" s="118" t="s">
        <v>2505</v>
      </c>
      <c r="B273" s="119">
        <v>34710</v>
      </c>
      <c r="C273" s="119">
        <v>978</v>
      </c>
      <c r="D273" s="119">
        <v>4170</v>
      </c>
      <c r="E273" s="119">
        <v>5934</v>
      </c>
      <c r="F273" s="119">
        <v>2866</v>
      </c>
      <c r="G273" s="119">
        <v>7530</v>
      </c>
      <c r="H273" s="119">
        <v>1890</v>
      </c>
      <c r="I273" s="119">
        <v>4516</v>
      </c>
      <c r="J273" s="119">
        <v>3252</v>
      </c>
      <c r="K273" s="119">
        <v>3572</v>
      </c>
    </row>
    <row r="274" spans="1:11" x14ac:dyDescent="0.25">
      <c r="A274" s="118" t="s">
        <v>2506</v>
      </c>
      <c r="B274" s="124">
        <v>64963</v>
      </c>
      <c r="C274" s="124">
        <v>2450</v>
      </c>
      <c r="D274" s="124">
        <v>8280</v>
      </c>
      <c r="E274" s="124">
        <v>12049</v>
      </c>
      <c r="F274" s="124">
        <v>5931</v>
      </c>
      <c r="G274" s="124">
        <v>12529</v>
      </c>
      <c r="H274" s="124">
        <v>2887</v>
      </c>
      <c r="I274" s="124">
        <v>8249</v>
      </c>
      <c r="J274" s="124">
        <v>5120</v>
      </c>
      <c r="K274" s="124">
        <v>7467</v>
      </c>
    </row>
    <row r="275" spans="1:11" x14ac:dyDescent="0.25">
      <c r="A275" s="118" t="s">
        <v>2507</v>
      </c>
      <c r="B275" s="119">
        <v>42071</v>
      </c>
      <c r="C275" s="119">
        <v>1490</v>
      </c>
      <c r="D275" s="119">
        <v>5662</v>
      </c>
      <c r="E275" s="119">
        <v>8121</v>
      </c>
      <c r="F275" s="119">
        <v>3279</v>
      </c>
      <c r="G275" s="119">
        <v>8630</v>
      </c>
      <c r="H275" s="119">
        <v>2245</v>
      </c>
      <c r="I275" s="119">
        <v>5154</v>
      </c>
      <c r="J275" s="119">
        <v>3406</v>
      </c>
      <c r="K275" s="119">
        <v>4084</v>
      </c>
    </row>
    <row r="276" spans="1:11" x14ac:dyDescent="0.25">
      <c r="A276" s="120" t="s">
        <v>2508</v>
      </c>
      <c r="B276" s="119">
        <v>18806</v>
      </c>
      <c r="C276" s="119">
        <v>814</v>
      </c>
      <c r="D276" s="119">
        <v>2168</v>
      </c>
      <c r="E276" s="119">
        <v>3272</v>
      </c>
      <c r="F276" s="119">
        <v>1649</v>
      </c>
      <c r="G276" s="119">
        <v>2939</v>
      </c>
      <c r="H276" s="119">
        <v>1340</v>
      </c>
      <c r="I276" s="119">
        <v>1931</v>
      </c>
      <c r="J276" s="119">
        <v>1595</v>
      </c>
      <c r="K276" s="119">
        <v>3098</v>
      </c>
    </row>
    <row r="277" spans="1:11" ht="31.5" customHeight="1" x14ac:dyDescent="0.25">
      <c r="A277" s="127" t="s">
        <v>2509</v>
      </c>
      <c r="B277" s="126" t="s">
        <v>28</v>
      </c>
      <c r="C277" s="126" t="s">
        <v>28</v>
      </c>
      <c r="D277" s="126" t="s">
        <v>28</v>
      </c>
      <c r="E277" s="126" t="s">
        <v>28</v>
      </c>
      <c r="F277" s="126" t="s">
        <v>28</v>
      </c>
      <c r="G277" s="126" t="s">
        <v>28</v>
      </c>
      <c r="H277" s="126" t="s">
        <v>28</v>
      </c>
      <c r="I277" s="126" t="s">
        <v>28</v>
      </c>
      <c r="J277" s="126" t="s">
        <v>28</v>
      </c>
      <c r="K277" s="126" t="s">
        <v>28</v>
      </c>
    </row>
    <row r="278" spans="1:11" x14ac:dyDescent="0.25">
      <c r="A278" s="120" t="s">
        <v>2510</v>
      </c>
      <c r="B278" s="119">
        <v>82281</v>
      </c>
      <c r="C278" s="119">
        <v>3102</v>
      </c>
      <c r="D278" s="119">
        <v>10872</v>
      </c>
      <c r="E278" s="119">
        <v>14890</v>
      </c>
      <c r="F278" s="119">
        <v>6719</v>
      </c>
      <c r="G278" s="119">
        <v>15609</v>
      </c>
      <c r="H278" s="119">
        <v>4454</v>
      </c>
      <c r="I278" s="119">
        <v>10070</v>
      </c>
      <c r="J278" s="119">
        <v>6555</v>
      </c>
      <c r="K278" s="119">
        <v>10011</v>
      </c>
    </row>
    <row r="279" spans="1:11" x14ac:dyDescent="0.25">
      <c r="A279" s="118" t="s">
        <v>2512</v>
      </c>
      <c r="B279" s="119">
        <v>50806</v>
      </c>
      <c r="C279" s="119">
        <v>1864</v>
      </c>
      <c r="D279" s="119">
        <v>7044</v>
      </c>
      <c r="E279" s="119">
        <v>8907</v>
      </c>
      <c r="F279" s="119">
        <v>3995</v>
      </c>
      <c r="G279" s="119">
        <v>10226</v>
      </c>
      <c r="H279" s="119">
        <v>2477</v>
      </c>
      <c r="I279" s="119">
        <v>5586</v>
      </c>
      <c r="J279" s="119">
        <v>4271</v>
      </c>
      <c r="K279" s="119">
        <v>6436</v>
      </c>
    </row>
    <row r="280" spans="1:11" x14ac:dyDescent="0.25">
      <c r="A280" s="128" t="s">
        <v>2513</v>
      </c>
      <c r="B280" s="119">
        <v>69618</v>
      </c>
      <c r="C280" s="119">
        <v>2722</v>
      </c>
      <c r="D280" s="119">
        <v>9341</v>
      </c>
      <c r="E280" s="119">
        <v>13255</v>
      </c>
      <c r="F280" s="119">
        <v>5626</v>
      </c>
      <c r="G280" s="119">
        <v>13221</v>
      </c>
      <c r="H280" s="119">
        <v>3590</v>
      </c>
      <c r="I280" s="119">
        <v>8300</v>
      </c>
      <c r="J280" s="119">
        <v>5422</v>
      </c>
      <c r="K280" s="119">
        <v>8140</v>
      </c>
    </row>
    <row r="281" spans="1:11" x14ac:dyDescent="0.25">
      <c r="A281" s="128" t="s">
        <v>2514</v>
      </c>
      <c r="B281" s="119">
        <v>51691</v>
      </c>
      <c r="C281" s="119">
        <v>1993</v>
      </c>
      <c r="D281" s="119">
        <v>7553</v>
      </c>
      <c r="E281" s="119">
        <v>9717</v>
      </c>
      <c r="F281" s="119">
        <v>4041</v>
      </c>
      <c r="G281" s="119">
        <v>9141</v>
      </c>
      <c r="H281" s="119">
        <v>2400</v>
      </c>
      <c r="I281" s="119">
        <v>6161</v>
      </c>
      <c r="J281" s="119">
        <v>4161</v>
      </c>
      <c r="K281" s="119">
        <v>6524</v>
      </c>
    </row>
    <row r="282" spans="1:11" x14ac:dyDescent="0.25">
      <c r="A282" s="128" t="s">
        <v>2838</v>
      </c>
      <c r="B282" s="119">
        <v>48792</v>
      </c>
      <c r="C282" s="119">
        <v>1968</v>
      </c>
      <c r="D282" s="119">
        <v>6450</v>
      </c>
      <c r="E282" s="119">
        <v>8926</v>
      </c>
      <c r="F282" s="119">
        <v>3887</v>
      </c>
      <c r="G282" s="119">
        <v>9400</v>
      </c>
      <c r="H282" s="119">
        <v>2331</v>
      </c>
      <c r="I282" s="119">
        <v>5927</v>
      </c>
      <c r="J282" s="119">
        <v>4375</v>
      </c>
      <c r="K282" s="119">
        <v>5527</v>
      </c>
    </row>
    <row r="283" spans="1:11" ht="15.75" x14ac:dyDescent="0.25">
      <c r="A283" s="128" t="s">
        <v>2837</v>
      </c>
      <c r="B283" s="123">
        <v>54108</v>
      </c>
      <c r="C283" s="123">
        <v>1978</v>
      </c>
      <c r="D283" s="123">
        <v>7847</v>
      </c>
      <c r="E283" s="123">
        <v>9991</v>
      </c>
      <c r="F283" s="123">
        <v>4104</v>
      </c>
      <c r="G283" s="123">
        <v>10719</v>
      </c>
      <c r="H283" s="123">
        <v>2463</v>
      </c>
      <c r="I283" s="123">
        <v>6292</v>
      </c>
      <c r="J283" s="123">
        <v>4506</v>
      </c>
      <c r="K283" s="123">
        <v>6208</v>
      </c>
    </row>
    <row r="284" spans="1:11" ht="15.75" x14ac:dyDescent="0.25">
      <c r="A284" s="128" t="s">
        <v>2836</v>
      </c>
      <c r="B284" s="119">
        <v>74817</v>
      </c>
      <c r="C284" s="119">
        <v>2975</v>
      </c>
      <c r="D284" s="119">
        <v>10239</v>
      </c>
      <c r="E284" s="119">
        <v>13424</v>
      </c>
      <c r="F284" s="119">
        <v>5974</v>
      </c>
      <c r="G284" s="119">
        <v>14126</v>
      </c>
      <c r="H284" s="119">
        <v>3797</v>
      </c>
      <c r="I284" s="119">
        <v>9483</v>
      </c>
      <c r="J284" s="119">
        <v>5888</v>
      </c>
      <c r="K284" s="119">
        <v>8911</v>
      </c>
    </row>
    <row r="285" spans="1:11" x14ac:dyDescent="0.25">
      <c r="A285" s="128" t="s">
        <v>2835</v>
      </c>
      <c r="B285" s="119">
        <v>17000</v>
      </c>
      <c r="C285" s="119">
        <v>727</v>
      </c>
      <c r="D285" s="119">
        <v>2808</v>
      </c>
      <c r="E285" s="119">
        <v>3364</v>
      </c>
      <c r="F285" s="119">
        <v>1331</v>
      </c>
      <c r="G285" s="119">
        <v>3351</v>
      </c>
      <c r="H285" s="119">
        <v>964</v>
      </c>
      <c r="I285" s="119">
        <v>1567</v>
      </c>
      <c r="J285" s="119">
        <v>1518</v>
      </c>
      <c r="K285" s="119">
        <v>1371</v>
      </c>
    </row>
    <row r="286" spans="1:11" x14ac:dyDescent="0.25">
      <c r="A286" s="128" t="s">
        <v>2834</v>
      </c>
      <c r="B286" s="119">
        <v>63871</v>
      </c>
      <c r="C286" s="119">
        <v>2413</v>
      </c>
      <c r="D286" s="119">
        <v>8888</v>
      </c>
      <c r="E286" s="119">
        <v>11183</v>
      </c>
      <c r="F286" s="119">
        <v>5169</v>
      </c>
      <c r="G286" s="119">
        <v>12197</v>
      </c>
      <c r="H286" s="119">
        <v>3190</v>
      </c>
      <c r="I286" s="119">
        <v>8259</v>
      </c>
      <c r="J286" s="119">
        <v>5310</v>
      </c>
      <c r="K286" s="119">
        <v>7263</v>
      </c>
    </row>
    <row r="287" spans="1:11" ht="26.25" x14ac:dyDescent="0.25">
      <c r="A287" s="128" t="s">
        <v>2833</v>
      </c>
      <c r="B287" s="119">
        <v>33796</v>
      </c>
      <c r="C287" s="119">
        <v>1528</v>
      </c>
      <c r="D287" s="119">
        <v>4684</v>
      </c>
      <c r="E287" s="119">
        <v>6441</v>
      </c>
      <c r="F287" s="119">
        <v>2711</v>
      </c>
      <c r="G287" s="119">
        <v>6059</v>
      </c>
      <c r="H287" s="119">
        <v>1618</v>
      </c>
      <c r="I287" s="119">
        <v>3915</v>
      </c>
      <c r="J287" s="119">
        <v>3429</v>
      </c>
      <c r="K287" s="119">
        <v>3411</v>
      </c>
    </row>
    <row r="288" spans="1:11" ht="46.5" customHeight="1" x14ac:dyDescent="0.25">
      <c r="A288" s="127" t="s">
        <v>2530</v>
      </c>
      <c r="B288" s="126" t="s">
        <v>28</v>
      </c>
      <c r="C288" s="126" t="s">
        <v>28</v>
      </c>
      <c r="D288" s="126" t="s">
        <v>28</v>
      </c>
      <c r="E288" s="126" t="s">
        <v>28</v>
      </c>
      <c r="F288" s="126" t="s">
        <v>28</v>
      </c>
      <c r="G288" s="126" t="s">
        <v>28</v>
      </c>
      <c r="H288" s="126" t="s">
        <v>28</v>
      </c>
      <c r="I288" s="126" t="s">
        <v>28</v>
      </c>
      <c r="J288" s="126" t="s">
        <v>28</v>
      </c>
      <c r="K288" s="126" t="s">
        <v>28</v>
      </c>
    </row>
    <row r="289" spans="1:11" ht="26.25" x14ac:dyDescent="0.25">
      <c r="A289" s="120" t="s">
        <v>2832</v>
      </c>
      <c r="B289" s="119">
        <v>10356</v>
      </c>
      <c r="C289" s="119">
        <v>329</v>
      </c>
      <c r="D289" s="119">
        <v>1285</v>
      </c>
      <c r="E289" s="119">
        <v>1998</v>
      </c>
      <c r="F289" s="119">
        <v>936</v>
      </c>
      <c r="G289" s="119">
        <v>2019</v>
      </c>
      <c r="H289" s="119">
        <v>340</v>
      </c>
      <c r="I289" s="119">
        <v>1011</v>
      </c>
      <c r="J289" s="119">
        <v>1102</v>
      </c>
      <c r="K289" s="119">
        <v>1337</v>
      </c>
    </row>
    <row r="290" spans="1:11" x14ac:dyDescent="0.25">
      <c r="A290" s="120" t="s">
        <v>2831</v>
      </c>
      <c r="B290" s="119">
        <v>9769</v>
      </c>
      <c r="C290" s="119">
        <v>329</v>
      </c>
      <c r="D290" s="119">
        <v>1328</v>
      </c>
      <c r="E290" s="119">
        <v>2052</v>
      </c>
      <c r="F290" s="119">
        <v>539</v>
      </c>
      <c r="G290" s="119">
        <v>1810</v>
      </c>
      <c r="H290" s="119">
        <v>375</v>
      </c>
      <c r="I290" s="119">
        <v>980</v>
      </c>
      <c r="J290" s="119">
        <v>983</v>
      </c>
      <c r="K290" s="119">
        <v>1373</v>
      </c>
    </row>
    <row r="291" spans="1:11" x14ac:dyDescent="0.25">
      <c r="A291" s="120" t="s">
        <v>2533</v>
      </c>
      <c r="B291" s="119">
        <v>14535</v>
      </c>
      <c r="C291" s="119">
        <v>725</v>
      </c>
      <c r="D291" s="119">
        <v>2436</v>
      </c>
      <c r="E291" s="119">
        <v>3046</v>
      </c>
      <c r="F291" s="119">
        <v>1208</v>
      </c>
      <c r="G291" s="119">
        <v>2752</v>
      </c>
      <c r="H291" s="119">
        <v>635</v>
      </c>
      <c r="I291" s="119">
        <v>1450</v>
      </c>
      <c r="J291" s="119">
        <v>1202</v>
      </c>
      <c r="K291" s="119">
        <v>1081</v>
      </c>
    </row>
    <row r="292" spans="1:11" ht="26.25" x14ac:dyDescent="0.25">
      <c r="A292" s="120" t="s">
        <v>2534</v>
      </c>
      <c r="B292" s="123">
        <v>17661</v>
      </c>
      <c r="C292" s="123">
        <v>767</v>
      </c>
      <c r="D292" s="123">
        <v>2521</v>
      </c>
      <c r="E292" s="123">
        <v>3324</v>
      </c>
      <c r="F292" s="123">
        <v>1598</v>
      </c>
      <c r="G292" s="123">
        <v>3515</v>
      </c>
      <c r="H292" s="123">
        <v>696</v>
      </c>
      <c r="I292" s="123">
        <v>1999</v>
      </c>
      <c r="J292" s="123">
        <v>1629</v>
      </c>
      <c r="K292" s="123">
        <v>1611</v>
      </c>
    </row>
    <row r="293" spans="1:11" x14ac:dyDescent="0.25">
      <c r="A293" s="120" t="s">
        <v>2535</v>
      </c>
      <c r="B293" s="119">
        <v>20617</v>
      </c>
      <c r="C293" s="119">
        <v>1005</v>
      </c>
      <c r="D293" s="119">
        <v>2780</v>
      </c>
      <c r="E293" s="119">
        <v>4288</v>
      </c>
      <c r="F293" s="119">
        <v>1933</v>
      </c>
      <c r="G293" s="119">
        <v>3462</v>
      </c>
      <c r="H293" s="119">
        <v>828</v>
      </c>
      <c r="I293" s="119">
        <v>2398</v>
      </c>
      <c r="J293" s="119">
        <v>1939</v>
      </c>
      <c r="K293" s="119">
        <v>1985</v>
      </c>
    </row>
    <row r="294" spans="1:11" ht="33.950000000000003" customHeight="1" x14ac:dyDescent="0.25">
      <c r="A294" s="127" t="s">
        <v>2536</v>
      </c>
      <c r="B294" s="126" t="s">
        <v>28</v>
      </c>
      <c r="C294" s="126" t="s">
        <v>28</v>
      </c>
      <c r="D294" s="126" t="s">
        <v>28</v>
      </c>
      <c r="E294" s="126" t="s">
        <v>28</v>
      </c>
      <c r="F294" s="126" t="s">
        <v>28</v>
      </c>
      <c r="G294" s="126" t="s">
        <v>28</v>
      </c>
      <c r="H294" s="126" t="s">
        <v>28</v>
      </c>
      <c r="I294" s="126" t="s">
        <v>28</v>
      </c>
      <c r="J294" s="126" t="s">
        <v>28</v>
      </c>
      <c r="K294" s="126" t="s">
        <v>28</v>
      </c>
    </row>
    <row r="295" spans="1:11" x14ac:dyDescent="0.25">
      <c r="A295" s="120" t="s">
        <v>2830</v>
      </c>
      <c r="B295" s="119">
        <v>48700</v>
      </c>
      <c r="C295" s="119">
        <v>1755</v>
      </c>
      <c r="D295" s="119">
        <v>7018</v>
      </c>
      <c r="E295" s="119">
        <v>8991</v>
      </c>
      <c r="F295" s="119">
        <v>3583</v>
      </c>
      <c r="G295" s="119">
        <v>9135</v>
      </c>
      <c r="H295" s="119">
        <v>2391</v>
      </c>
      <c r="I295" s="119">
        <v>5929</v>
      </c>
      <c r="J295" s="119">
        <v>4104</v>
      </c>
      <c r="K295" s="119">
        <v>5794</v>
      </c>
    </row>
    <row r="296" spans="1:11" x14ac:dyDescent="0.25">
      <c r="A296" s="120" t="s">
        <v>2537</v>
      </c>
      <c r="B296" s="119">
        <v>11383</v>
      </c>
      <c r="C296" s="119">
        <v>455</v>
      </c>
      <c r="D296" s="119">
        <v>2114</v>
      </c>
      <c r="E296" s="119">
        <v>2303</v>
      </c>
      <c r="F296" s="119">
        <v>733</v>
      </c>
      <c r="G296" s="119">
        <v>1910</v>
      </c>
      <c r="H296" s="119">
        <v>422</v>
      </c>
      <c r="I296" s="119">
        <v>1077</v>
      </c>
      <c r="J296" s="119">
        <v>982</v>
      </c>
      <c r="K296" s="119">
        <v>1387</v>
      </c>
    </row>
    <row r="297" spans="1:11" x14ac:dyDescent="0.25">
      <c r="A297" s="120" t="s">
        <v>2538</v>
      </c>
      <c r="B297" s="119">
        <v>16527</v>
      </c>
      <c r="C297" s="119">
        <v>461</v>
      </c>
      <c r="D297" s="119">
        <v>2479</v>
      </c>
      <c r="E297" s="119">
        <v>3078</v>
      </c>
      <c r="F297" s="119">
        <v>1421</v>
      </c>
      <c r="G297" s="119">
        <v>2993</v>
      </c>
      <c r="H297" s="119">
        <v>736</v>
      </c>
      <c r="I297" s="119">
        <v>2006</v>
      </c>
      <c r="J297" s="119">
        <v>1782</v>
      </c>
      <c r="K297" s="119">
        <v>1572</v>
      </c>
    </row>
    <row r="298" spans="1:11" x14ac:dyDescent="0.25">
      <c r="A298" s="120" t="s">
        <v>2539</v>
      </c>
      <c r="B298" s="119">
        <v>12656</v>
      </c>
      <c r="C298" s="119">
        <v>389</v>
      </c>
      <c r="D298" s="119">
        <v>1878</v>
      </c>
      <c r="E298" s="119">
        <v>2147</v>
      </c>
      <c r="F298" s="119">
        <v>1199</v>
      </c>
      <c r="G298" s="119">
        <v>2182</v>
      </c>
      <c r="H298" s="119">
        <v>618</v>
      </c>
      <c r="I298" s="119">
        <v>1825</v>
      </c>
      <c r="J298" s="119">
        <v>1125</v>
      </c>
      <c r="K298" s="119">
        <v>1293</v>
      </c>
    </row>
    <row r="299" spans="1:11" ht="46.5" customHeight="1" x14ac:dyDescent="0.25">
      <c r="A299" s="125" t="s">
        <v>2543</v>
      </c>
      <c r="B299" s="121" t="s">
        <v>28</v>
      </c>
      <c r="C299" s="121" t="s">
        <v>28</v>
      </c>
      <c r="D299" s="121" t="s">
        <v>28</v>
      </c>
      <c r="E299" s="121" t="s">
        <v>28</v>
      </c>
      <c r="F299" s="121" t="s">
        <v>28</v>
      </c>
      <c r="G299" s="121" t="s">
        <v>28</v>
      </c>
      <c r="H299" s="121" t="s">
        <v>28</v>
      </c>
      <c r="I299" s="121" t="s">
        <v>28</v>
      </c>
      <c r="J299" s="121" t="s">
        <v>28</v>
      </c>
      <c r="K299" s="121" t="s">
        <v>28</v>
      </c>
    </row>
    <row r="300" spans="1:11" x14ac:dyDescent="0.25">
      <c r="A300" s="120" t="s">
        <v>2544</v>
      </c>
      <c r="B300" s="119">
        <v>73030</v>
      </c>
      <c r="C300" s="119">
        <v>2908</v>
      </c>
      <c r="D300" s="119">
        <v>9981</v>
      </c>
      <c r="E300" s="119">
        <v>13971</v>
      </c>
      <c r="F300" s="119">
        <v>6978</v>
      </c>
      <c r="G300" s="119">
        <v>13368</v>
      </c>
      <c r="H300" s="119">
        <v>3973</v>
      </c>
      <c r="I300" s="119">
        <v>7789</v>
      </c>
      <c r="J300" s="119">
        <v>6309</v>
      </c>
      <c r="K300" s="119">
        <v>7752</v>
      </c>
    </row>
    <row r="301" spans="1:11" x14ac:dyDescent="0.25">
      <c r="A301" s="120" t="s">
        <v>2545</v>
      </c>
      <c r="B301" s="119">
        <v>44523</v>
      </c>
      <c r="C301" s="119">
        <v>1140</v>
      </c>
      <c r="D301" s="119">
        <v>5233</v>
      </c>
      <c r="E301" s="119">
        <v>7382</v>
      </c>
      <c r="F301" s="119">
        <v>3509</v>
      </c>
      <c r="G301" s="119">
        <v>8744</v>
      </c>
      <c r="H301" s="119">
        <v>2482</v>
      </c>
      <c r="I301" s="119">
        <v>5862</v>
      </c>
      <c r="J301" s="119">
        <v>3838</v>
      </c>
      <c r="K301" s="119">
        <v>6332</v>
      </c>
    </row>
    <row r="302" spans="1:11" x14ac:dyDescent="0.25">
      <c r="A302" s="120" t="s">
        <v>2546</v>
      </c>
      <c r="B302" s="119">
        <v>17941</v>
      </c>
      <c r="C302" s="119">
        <v>591</v>
      </c>
      <c r="D302" s="119">
        <v>2027</v>
      </c>
      <c r="E302" s="119">
        <v>3855</v>
      </c>
      <c r="F302" s="119">
        <v>901</v>
      </c>
      <c r="G302" s="119">
        <v>2745</v>
      </c>
      <c r="H302" s="119">
        <v>644</v>
      </c>
      <c r="I302" s="119">
        <v>2091</v>
      </c>
      <c r="J302" s="119">
        <v>2065</v>
      </c>
      <c r="K302" s="119">
        <v>3021</v>
      </c>
    </row>
    <row r="303" spans="1:11" x14ac:dyDescent="0.25">
      <c r="A303" s="120" t="s">
        <v>2547</v>
      </c>
      <c r="B303" s="119">
        <v>28834</v>
      </c>
      <c r="C303" s="119">
        <v>771</v>
      </c>
      <c r="D303" s="119">
        <v>2666</v>
      </c>
      <c r="E303" s="119">
        <v>4791</v>
      </c>
      <c r="F303" s="119">
        <v>2341</v>
      </c>
      <c r="G303" s="119">
        <v>5487</v>
      </c>
      <c r="H303" s="119">
        <v>1878</v>
      </c>
      <c r="I303" s="119">
        <v>3866</v>
      </c>
      <c r="J303" s="119">
        <v>2767</v>
      </c>
      <c r="K303" s="119">
        <v>4267</v>
      </c>
    </row>
    <row r="304" spans="1:11" x14ac:dyDescent="0.25">
      <c r="A304" s="120" t="s">
        <v>2548</v>
      </c>
      <c r="B304" s="119">
        <v>19792</v>
      </c>
      <c r="C304" s="119">
        <v>777</v>
      </c>
      <c r="D304" s="119">
        <v>2403</v>
      </c>
      <c r="E304" s="119">
        <v>3772</v>
      </c>
      <c r="F304" s="119">
        <v>1445</v>
      </c>
      <c r="G304" s="119">
        <v>3563</v>
      </c>
      <c r="H304" s="119">
        <v>643</v>
      </c>
      <c r="I304" s="119">
        <v>2179</v>
      </c>
      <c r="J304" s="119">
        <v>1869</v>
      </c>
      <c r="K304" s="119">
        <v>3141</v>
      </c>
    </row>
    <row r="305" spans="1:11" x14ac:dyDescent="0.25">
      <c r="A305" s="120" t="s">
        <v>2549</v>
      </c>
      <c r="B305" s="124">
        <v>33666</v>
      </c>
      <c r="C305" s="124">
        <v>1339</v>
      </c>
      <c r="D305" s="124">
        <v>5049</v>
      </c>
      <c r="E305" s="124">
        <v>5971</v>
      </c>
      <c r="F305" s="124">
        <v>2124</v>
      </c>
      <c r="G305" s="124">
        <v>6381</v>
      </c>
      <c r="H305" s="124">
        <v>1124</v>
      </c>
      <c r="I305" s="124">
        <v>3999</v>
      </c>
      <c r="J305" s="124">
        <v>3269</v>
      </c>
      <c r="K305" s="124">
        <v>4410</v>
      </c>
    </row>
    <row r="306" spans="1:11" x14ac:dyDescent="0.25">
      <c r="A306" s="120" t="s">
        <v>2550</v>
      </c>
      <c r="B306" s="119">
        <v>44365</v>
      </c>
      <c r="C306" s="119">
        <v>1953</v>
      </c>
      <c r="D306" s="119">
        <v>7036</v>
      </c>
      <c r="E306" s="119">
        <v>8771</v>
      </c>
      <c r="F306" s="119">
        <v>3056</v>
      </c>
      <c r="G306" s="119">
        <v>8295</v>
      </c>
      <c r="H306" s="119">
        <v>1674</v>
      </c>
      <c r="I306" s="119">
        <v>4052</v>
      </c>
      <c r="J306" s="119">
        <v>3652</v>
      </c>
      <c r="K306" s="119">
        <v>5876</v>
      </c>
    </row>
    <row r="307" spans="1:11" x14ac:dyDescent="0.25">
      <c r="A307" s="120" t="s">
        <v>2551</v>
      </c>
      <c r="B307" s="119">
        <v>14467</v>
      </c>
      <c r="C307" s="119">
        <v>560</v>
      </c>
      <c r="D307" s="119">
        <v>1622</v>
      </c>
      <c r="E307" s="119">
        <v>3367</v>
      </c>
      <c r="F307" s="119">
        <v>1054</v>
      </c>
      <c r="G307" s="119">
        <v>2826</v>
      </c>
      <c r="H307" s="119">
        <v>356</v>
      </c>
      <c r="I307" s="119">
        <v>1314</v>
      </c>
      <c r="J307" s="119">
        <v>1765</v>
      </c>
      <c r="K307" s="119">
        <v>1604</v>
      </c>
    </row>
    <row r="308" spans="1:11" x14ac:dyDescent="0.25">
      <c r="A308" s="120" t="s">
        <v>2552</v>
      </c>
      <c r="B308" s="119">
        <v>7244</v>
      </c>
      <c r="C308" s="119">
        <v>265</v>
      </c>
      <c r="D308" s="119">
        <v>1085</v>
      </c>
      <c r="E308" s="119">
        <v>1120</v>
      </c>
      <c r="F308" s="119">
        <v>270</v>
      </c>
      <c r="G308" s="119">
        <v>1523</v>
      </c>
      <c r="H308" s="119">
        <v>239</v>
      </c>
      <c r="I308" s="119">
        <v>726</v>
      </c>
      <c r="J308" s="119">
        <v>778</v>
      </c>
      <c r="K308" s="119">
        <v>1239</v>
      </c>
    </row>
    <row r="309" spans="1:11" x14ac:dyDescent="0.25">
      <c r="A309" s="120" t="s">
        <v>2829</v>
      </c>
      <c r="B309" s="119">
        <v>1961</v>
      </c>
      <c r="C309" s="119" t="s">
        <v>2310</v>
      </c>
      <c r="D309" s="119" t="s">
        <v>2310</v>
      </c>
      <c r="E309" s="119">
        <v>456</v>
      </c>
      <c r="F309" s="119" t="s">
        <v>2310</v>
      </c>
      <c r="G309" s="119">
        <v>421</v>
      </c>
      <c r="H309" s="119" t="s">
        <v>2310</v>
      </c>
      <c r="I309" s="119" t="s">
        <v>2310</v>
      </c>
      <c r="J309" s="119" t="s">
        <v>2310</v>
      </c>
      <c r="K309" s="119">
        <v>312</v>
      </c>
    </row>
    <row r="310" spans="1:11" x14ac:dyDescent="0.25">
      <c r="A310" s="120" t="s">
        <v>2553</v>
      </c>
      <c r="B310" s="119">
        <v>2042</v>
      </c>
      <c r="C310" s="119" t="s">
        <v>2310</v>
      </c>
      <c r="D310" s="119">
        <v>288</v>
      </c>
      <c r="E310" s="119">
        <v>570</v>
      </c>
      <c r="F310" s="119" t="s">
        <v>2310</v>
      </c>
      <c r="G310" s="119">
        <v>381</v>
      </c>
      <c r="H310" s="119" t="s">
        <v>2310</v>
      </c>
      <c r="I310" s="119" t="s">
        <v>2310</v>
      </c>
      <c r="J310" s="119" t="s">
        <v>2310</v>
      </c>
      <c r="K310" s="119">
        <v>330</v>
      </c>
    </row>
    <row r="311" spans="1:11" ht="26.25" x14ac:dyDescent="0.25">
      <c r="A311" s="120" t="s">
        <v>2828</v>
      </c>
      <c r="B311" s="123">
        <v>16707</v>
      </c>
      <c r="C311" s="123">
        <v>669</v>
      </c>
      <c r="D311" s="123">
        <v>2142</v>
      </c>
      <c r="E311" s="123">
        <v>2566</v>
      </c>
      <c r="F311" s="123">
        <v>1107</v>
      </c>
      <c r="G311" s="123">
        <v>3428</v>
      </c>
      <c r="H311" s="123">
        <v>605</v>
      </c>
      <c r="I311" s="123">
        <v>1952</v>
      </c>
      <c r="J311" s="123">
        <v>1711</v>
      </c>
      <c r="K311" s="123">
        <v>2527</v>
      </c>
    </row>
    <row r="312" spans="1:11" ht="24" customHeight="1" x14ac:dyDescent="0.25">
      <c r="A312" s="122" t="s">
        <v>2827</v>
      </c>
      <c r="B312" s="121" t="s">
        <v>28</v>
      </c>
      <c r="C312" s="121" t="s">
        <v>28</v>
      </c>
      <c r="D312" s="121" t="s">
        <v>28</v>
      </c>
      <c r="E312" s="121" t="s">
        <v>28</v>
      </c>
      <c r="F312" s="121" t="s">
        <v>28</v>
      </c>
      <c r="G312" s="121" t="s">
        <v>28</v>
      </c>
      <c r="H312" s="121" t="s">
        <v>28</v>
      </c>
      <c r="I312" s="121" t="s">
        <v>28</v>
      </c>
      <c r="J312" s="121" t="s">
        <v>28</v>
      </c>
      <c r="K312" s="121" t="s">
        <v>28</v>
      </c>
    </row>
    <row r="313" spans="1:11" ht="26.25" x14ac:dyDescent="0.25">
      <c r="A313" s="120" t="s">
        <v>2826</v>
      </c>
      <c r="B313" s="119">
        <v>10165</v>
      </c>
      <c r="C313" s="119">
        <v>355</v>
      </c>
      <c r="D313" s="119">
        <v>1303</v>
      </c>
      <c r="E313" s="119">
        <v>1740</v>
      </c>
      <c r="F313" s="119">
        <v>343</v>
      </c>
      <c r="G313" s="119">
        <v>2399</v>
      </c>
      <c r="H313" s="119">
        <v>381</v>
      </c>
      <c r="I313" s="119">
        <v>568</v>
      </c>
      <c r="J313" s="119">
        <v>1131</v>
      </c>
      <c r="K313" s="119">
        <v>1944</v>
      </c>
    </row>
    <row r="314" spans="1:11" ht="15.75" thickBot="1" x14ac:dyDescent="0.3">
      <c r="A314" s="118"/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spans="1:11" ht="129" customHeight="1" x14ac:dyDescent="0.25">
      <c r="A315" s="201" t="s">
        <v>2825</v>
      </c>
      <c r="B315" s="201"/>
      <c r="C315" s="201"/>
      <c r="D315" s="201"/>
      <c r="E315" s="201"/>
      <c r="F315" s="201"/>
      <c r="G315" s="201"/>
      <c r="H315" s="202"/>
      <c r="I315" s="202"/>
      <c r="J315" s="202"/>
      <c r="K315" s="202"/>
    </row>
  </sheetData>
  <mergeCells count="7">
    <mergeCell ref="A315:K315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6" fitToHeight="0" orientation="portrait" r:id="rId1"/>
  <rowBreaks count="6" manualBreakCount="6">
    <brk id="44" max="16383" man="1"/>
    <brk id="81" max="16383" man="1"/>
    <brk id="119" max="16383" man="1"/>
    <brk id="155" max="16383" man="1"/>
    <brk id="259" max="16383" man="1"/>
    <brk id="29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B09-92BF-4E33-81BD-AB37BE7CE937}">
  <sheetPr>
    <pageSetUpPr fitToPage="1"/>
  </sheetPr>
  <dimension ref="A1:M315"/>
  <sheetViews>
    <sheetView showGridLines="0" zoomScaleNormal="100" workbookViewId="0">
      <pane ySplit="5" topLeftCell="A6" activePane="bottomLeft" state="frozen"/>
      <selection pane="bottomLeft" activeCell="B26" sqref="B26"/>
    </sheetView>
  </sheetViews>
  <sheetFormatPr defaultColWidth="8.7109375" defaultRowHeight="15" x14ac:dyDescent="0.25"/>
  <cols>
    <col min="1" max="1" width="29.85546875" style="117" customWidth="1"/>
    <col min="2" max="2" width="8" style="30" customWidth="1"/>
    <col min="3" max="7" width="6.5703125" style="30" customWidth="1"/>
    <col min="8" max="8" width="7.85546875" style="30" customWidth="1"/>
    <col min="9" max="12" width="7.5703125" style="30" customWidth="1"/>
    <col min="13" max="13" width="7.5703125" style="117" customWidth="1"/>
    <col min="14" max="16384" width="8.7109375" style="117"/>
  </cols>
  <sheetData>
    <row r="1" spans="1:13" x14ac:dyDescent="0.25">
      <c r="A1" s="29" t="s">
        <v>2873</v>
      </c>
    </row>
    <row r="2" spans="1:13" ht="25.5" customHeight="1" x14ac:dyDescent="0.25">
      <c r="A2" s="203" t="s">
        <v>2881</v>
      </c>
      <c r="B2" s="204"/>
      <c r="C2" s="204"/>
      <c r="D2" s="204"/>
      <c r="E2" s="204"/>
      <c r="F2" s="204"/>
      <c r="G2" s="204"/>
      <c r="H2" s="204"/>
      <c r="I2" s="216"/>
      <c r="J2" s="216"/>
      <c r="K2" s="216"/>
      <c r="L2" s="216"/>
      <c r="M2" s="216"/>
    </row>
    <row r="3" spans="1:13" ht="28.5" customHeight="1" thickBot="1" x14ac:dyDescent="0.3">
      <c r="A3" s="140"/>
      <c r="B3" s="205" t="s">
        <v>2562</v>
      </c>
      <c r="C3" s="205"/>
      <c r="D3" s="205"/>
      <c r="E3" s="205"/>
      <c r="F3" s="205"/>
      <c r="G3" s="213"/>
      <c r="H3" s="205" t="s">
        <v>2287</v>
      </c>
      <c r="I3" s="205"/>
      <c r="J3" s="205"/>
      <c r="K3" s="205"/>
      <c r="L3" s="205"/>
      <c r="M3" s="213"/>
    </row>
    <row r="4" spans="1:13" ht="49.5" customHeight="1" thickBot="1" x14ac:dyDescent="0.3">
      <c r="A4" s="138"/>
      <c r="B4" s="137" t="s">
        <v>2292</v>
      </c>
      <c r="C4" s="137" t="s">
        <v>2563</v>
      </c>
      <c r="D4" s="137" t="s">
        <v>2564</v>
      </c>
      <c r="E4" s="137" t="s">
        <v>2565</v>
      </c>
      <c r="F4" s="137" t="s">
        <v>2566</v>
      </c>
      <c r="G4" s="137" t="s">
        <v>2567</v>
      </c>
      <c r="H4" s="137" t="s">
        <v>2292</v>
      </c>
      <c r="I4" s="137" t="s">
        <v>2563</v>
      </c>
      <c r="J4" s="137" t="s">
        <v>2564</v>
      </c>
      <c r="K4" s="137" t="s">
        <v>2565</v>
      </c>
      <c r="L4" s="137" t="s">
        <v>2566</v>
      </c>
      <c r="M4" s="137" t="s">
        <v>2567</v>
      </c>
    </row>
    <row r="5" spans="1:13" ht="24" customHeight="1" thickTop="1" x14ac:dyDescent="0.25">
      <c r="A5" s="136" t="s">
        <v>2300</v>
      </c>
      <c r="B5" s="135">
        <v>5918</v>
      </c>
      <c r="C5" s="135">
        <v>4106</v>
      </c>
      <c r="D5" s="135">
        <v>1286</v>
      </c>
      <c r="E5" s="135">
        <v>370</v>
      </c>
      <c r="F5" s="135">
        <v>142</v>
      </c>
      <c r="G5" s="135">
        <v>16</v>
      </c>
      <c r="H5" s="135">
        <v>96758</v>
      </c>
      <c r="I5" s="135">
        <v>43918</v>
      </c>
      <c r="J5" s="135">
        <v>23317</v>
      </c>
      <c r="K5" s="135">
        <v>10465</v>
      </c>
      <c r="L5" s="135">
        <v>13058</v>
      </c>
      <c r="M5" s="135">
        <v>6000</v>
      </c>
    </row>
    <row r="6" spans="1:13" ht="24" customHeight="1" x14ac:dyDescent="0.25">
      <c r="A6" s="130" t="s">
        <v>2301</v>
      </c>
      <c r="B6" s="143" t="s">
        <v>28</v>
      </c>
      <c r="C6" s="143" t="s">
        <v>28</v>
      </c>
      <c r="D6" s="143" t="s">
        <v>28</v>
      </c>
      <c r="E6" s="143" t="s">
        <v>28</v>
      </c>
      <c r="F6" s="143" t="s">
        <v>28</v>
      </c>
      <c r="G6" s="143" t="s">
        <v>28</v>
      </c>
      <c r="H6" s="143" t="s">
        <v>28</v>
      </c>
      <c r="I6" s="143" t="s">
        <v>28</v>
      </c>
      <c r="J6" s="143" t="s">
        <v>28</v>
      </c>
      <c r="K6" s="143" t="s">
        <v>28</v>
      </c>
      <c r="L6" s="143" t="s">
        <v>28</v>
      </c>
      <c r="M6" s="143" t="s">
        <v>28</v>
      </c>
    </row>
    <row r="7" spans="1:13" ht="15" customHeight="1" x14ac:dyDescent="0.25">
      <c r="A7" s="120" t="s">
        <v>2302</v>
      </c>
      <c r="B7" s="119">
        <v>2837</v>
      </c>
      <c r="C7" s="119">
        <v>2231</v>
      </c>
      <c r="D7" s="119">
        <v>476</v>
      </c>
      <c r="E7" s="119">
        <v>117</v>
      </c>
      <c r="F7" s="119" t="s">
        <v>2310</v>
      </c>
      <c r="G7" s="119" t="s">
        <v>2400</v>
      </c>
      <c r="H7" s="119">
        <v>8031</v>
      </c>
      <c r="I7" s="119">
        <v>6113</v>
      </c>
      <c r="J7" s="119">
        <v>1518</v>
      </c>
      <c r="K7" s="119">
        <v>370</v>
      </c>
      <c r="L7" s="119" t="s">
        <v>2310</v>
      </c>
      <c r="M7" s="119" t="s">
        <v>2400</v>
      </c>
    </row>
    <row r="8" spans="1:13" ht="15" customHeight="1" x14ac:dyDescent="0.25">
      <c r="A8" s="120" t="s">
        <v>2303</v>
      </c>
      <c r="B8" s="119">
        <v>1358</v>
      </c>
      <c r="C8" s="119">
        <v>997</v>
      </c>
      <c r="D8" s="119">
        <v>297</v>
      </c>
      <c r="E8" s="119">
        <v>55</v>
      </c>
      <c r="F8" s="119" t="s">
        <v>2310</v>
      </c>
      <c r="G8" s="119" t="s">
        <v>2400</v>
      </c>
      <c r="H8" s="119">
        <v>10206</v>
      </c>
      <c r="I8" s="119">
        <v>7415</v>
      </c>
      <c r="J8" s="119">
        <v>2297</v>
      </c>
      <c r="K8" s="119">
        <v>432</v>
      </c>
      <c r="L8" s="119" t="s">
        <v>2310</v>
      </c>
      <c r="M8" s="119" t="s">
        <v>2400</v>
      </c>
    </row>
    <row r="9" spans="1:13" ht="15" customHeight="1" x14ac:dyDescent="0.25">
      <c r="A9" s="120" t="s">
        <v>2304</v>
      </c>
      <c r="B9" s="119">
        <v>966</v>
      </c>
      <c r="C9" s="119">
        <v>564</v>
      </c>
      <c r="D9" s="119">
        <v>301</v>
      </c>
      <c r="E9" s="119">
        <v>82</v>
      </c>
      <c r="F9" s="119">
        <v>20</v>
      </c>
      <c r="G9" s="119" t="s">
        <v>2400</v>
      </c>
      <c r="H9" s="119">
        <v>15623</v>
      </c>
      <c r="I9" s="119">
        <v>9128</v>
      </c>
      <c r="J9" s="119">
        <v>4801</v>
      </c>
      <c r="K9" s="119">
        <v>1326</v>
      </c>
      <c r="L9" s="119">
        <v>368</v>
      </c>
      <c r="M9" s="119" t="s">
        <v>2400</v>
      </c>
    </row>
    <row r="10" spans="1:13" ht="15" customHeight="1" x14ac:dyDescent="0.25">
      <c r="A10" s="120" t="s">
        <v>2305</v>
      </c>
      <c r="B10" s="119">
        <v>397</v>
      </c>
      <c r="C10" s="119">
        <v>186</v>
      </c>
      <c r="D10" s="119">
        <v>121</v>
      </c>
      <c r="E10" s="119">
        <v>65</v>
      </c>
      <c r="F10" s="119">
        <v>25</v>
      </c>
      <c r="G10" s="119" t="s">
        <v>2400</v>
      </c>
      <c r="H10" s="119">
        <v>14430</v>
      </c>
      <c r="I10" s="119">
        <v>6726</v>
      </c>
      <c r="J10" s="119">
        <v>4314</v>
      </c>
      <c r="K10" s="119">
        <v>2430</v>
      </c>
      <c r="L10" s="119">
        <v>960</v>
      </c>
      <c r="M10" s="119" t="s">
        <v>2400</v>
      </c>
    </row>
    <row r="11" spans="1:13" ht="15" customHeight="1" x14ac:dyDescent="0.25">
      <c r="A11" s="120" t="s">
        <v>2306</v>
      </c>
      <c r="B11" s="119">
        <v>218</v>
      </c>
      <c r="C11" s="119">
        <v>87</v>
      </c>
      <c r="D11" s="119">
        <v>57</v>
      </c>
      <c r="E11" s="119">
        <v>35</v>
      </c>
      <c r="F11" s="119">
        <v>37</v>
      </c>
      <c r="G11" s="119" t="s">
        <v>2310</v>
      </c>
      <c r="H11" s="119">
        <v>15387</v>
      </c>
      <c r="I11" s="119">
        <v>6081</v>
      </c>
      <c r="J11" s="119">
        <v>3971</v>
      </c>
      <c r="K11" s="119">
        <v>2478</v>
      </c>
      <c r="L11" s="119">
        <v>2703</v>
      </c>
      <c r="M11" s="119" t="s">
        <v>2310</v>
      </c>
    </row>
    <row r="12" spans="1:13" ht="15" customHeight="1" x14ac:dyDescent="0.25">
      <c r="A12" s="120" t="s">
        <v>2307</v>
      </c>
      <c r="B12" s="119">
        <v>93</v>
      </c>
      <c r="C12" s="119">
        <v>29</v>
      </c>
      <c r="D12" s="119">
        <v>26</v>
      </c>
      <c r="E12" s="119">
        <v>10</v>
      </c>
      <c r="F12" s="119">
        <v>25</v>
      </c>
      <c r="G12" s="119">
        <v>4</v>
      </c>
      <c r="H12" s="119">
        <v>13042</v>
      </c>
      <c r="I12" s="119">
        <v>4046</v>
      </c>
      <c r="J12" s="119">
        <v>3525</v>
      </c>
      <c r="K12" s="119">
        <v>1338</v>
      </c>
      <c r="L12" s="119">
        <v>3451</v>
      </c>
      <c r="M12" s="119">
        <v>682</v>
      </c>
    </row>
    <row r="13" spans="1:13" ht="15" customHeight="1" x14ac:dyDescent="0.25">
      <c r="A13" s="120" t="s">
        <v>2308</v>
      </c>
      <c r="B13" s="119">
        <v>40</v>
      </c>
      <c r="C13" s="119">
        <v>11</v>
      </c>
      <c r="D13" s="119">
        <v>7</v>
      </c>
      <c r="E13" s="119">
        <v>5</v>
      </c>
      <c r="F13" s="119">
        <v>11</v>
      </c>
      <c r="G13" s="119">
        <v>6</v>
      </c>
      <c r="H13" s="119">
        <v>11723</v>
      </c>
      <c r="I13" s="119">
        <v>3135</v>
      </c>
      <c r="J13" s="119">
        <v>1884</v>
      </c>
      <c r="K13" s="119">
        <v>1400</v>
      </c>
      <c r="L13" s="119">
        <v>3384</v>
      </c>
      <c r="M13" s="119">
        <v>1920</v>
      </c>
    </row>
    <row r="14" spans="1:13" ht="15" customHeight="1" x14ac:dyDescent="0.25">
      <c r="A14" s="120" t="s">
        <v>2309</v>
      </c>
      <c r="B14" s="119">
        <v>9</v>
      </c>
      <c r="C14" s="119">
        <v>2</v>
      </c>
      <c r="D14" s="119">
        <v>1</v>
      </c>
      <c r="E14" s="119">
        <v>1</v>
      </c>
      <c r="F14" s="119">
        <v>2</v>
      </c>
      <c r="G14" s="119">
        <v>3</v>
      </c>
      <c r="H14" s="119">
        <v>8317</v>
      </c>
      <c r="I14" s="119">
        <v>1274</v>
      </c>
      <c r="J14" s="119">
        <v>1006</v>
      </c>
      <c r="K14" s="119">
        <v>691</v>
      </c>
      <c r="L14" s="119">
        <v>2102</v>
      </c>
      <c r="M14" s="119">
        <v>3244</v>
      </c>
    </row>
    <row r="15" spans="1:13" ht="24" customHeight="1" x14ac:dyDescent="0.25">
      <c r="A15" s="130" t="s">
        <v>2311</v>
      </c>
      <c r="B15" s="143" t="s">
        <v>28</v>
      </c>
      <c r="C15" s="143" t="s">
        <v>28</v>
      </c>
      <c r="D15" s="143" t="s">
        <v>28</v>
      </c>
      <c r="E15" s="143" t="s">
        <v>28</v>
      </c>
      <c r="F15" s="143" t="s">
        <v>28</v>
      </c>
      <c r="G15" s="143" t="s">
        <v>28</v>
      </c>
      <c r="H15" s="143" t="s">
        <v>28</v>
      </c>
      <c r="I15" s="143" t="s">
        <v>28</v>
      </c>
      <c r="J15" s="143" t="s">
        <v>28</v>
      </c>
      <c r="K15" s="143" t="s">
        <v>28</v>
      </c>
      <c r="L15" s="143" t="s">
        <v>28</v>
      </c>
      <c r="M15" s="143" t="s">
        <v>28</v>
      </c>
    </row>
    <row r="16" spans="1:13" x14ac:dyDescent="0.25">
      <c r="A16" s="120" t="s">
        <v>2312</v>
      </c>
      <c r="B16" s="119">
        <v>438</v>
      </c>
      <c r="C16" s="119">
        <v>278</v>
      </c>
      <c r="D16" s="119">
        <v>111</v>
      </c>
      <c r="E16" s="119">
        <v>26</v>
      </c>
      <c r="F16" s="119">
        <v>23</v>
      </c>
      <c r="G16" s="119" t="s">
        <v>2310</v>
      </c>
      <c r="H16" s="119">
        <v>13686</v>
      </c>
      <c r="I16" s="119">
        <v>4978</v>
      </c>
      <c r="J16" s="119">
        <v>4346</v>
      </c>
      <c r="K16" s="119">
        <v>1990</v>
      </c>
      <c r="L16" s="119">
        <v>2294</v>
      </c>
      <c r="M16" s="119" t="s">
        <v>2310</v>
      </c>
    </row>
    <row r="17" spans="1:13" x14ac:dyDescent="0.25">
      <c r="A17" s="120" t="s">
        <v>2313</v>
      </c>
      <c r="B17" s="119">
        <v>163</v>
      </c>
      <c r="C17" s="119">
        <v>149</v>
      </c>
      <c r="D17" s="119" t="s">
        <v>2310</v>
      </c>
      <c r="E17" s="119" t="s">
        <v>2310</v>
      </c>
      <c r="F17" s="119" t="s">
        <v>2310</v>
      </c>
      <c r="G17" s="119" t="s">
        <v>2400</v>
      </c>
      <c r="H17" s="119">
        <v>1032</v>
      </c>
      <c r="I17" s="119">
        <v>858</v>
      </c>
      <c r="J17" s="119" t="s">
        <v>2310</v>
      </c>
      <c r="K17" s="119" t="s">
        <v>2310</v>
      </c>
      <c r="L17" s="119" t="s">
        <v>2310</v>
      </c>
      <c r="M17" s="119" t="s">
        <v>2400</v>
      </c>
    </row>
    <row r="18" spans="1:13" x14ac:dyDescent="0.25">
      <c r="A18" s="120" t="s">
        <v>2314</v>
      </c>
      <c r="B18" s="119">
        <v>284</v>
      </c>
      <c r="C18" s="119">
        <v>214</v>
      </c>
      <c r="D18" s="119">
        <v>47</v>
      </c>
      <c r="E18" s="119" t="s">
        <v>2310</v>
      </c>
      <c r="F18" s="119" t="s">
        <v>2310</v>
      </c>
      <c r="G18" s="119" t="s">
        <v>2400</v>
      </c>
      <c r="H18" s="119">
        <v>1372</v>
      </c>
      <c r="I18" s="119">
        <v>950</v>
      </c>
      <c r="J18" s="119">
        <v>292</v>
      </c>
      <c r="K18" s="119" t="s">
        <v>2310</v>
      </c>
      <c r="L18" s="119" t="s">
        <v>2310</v>
      </c>
      <c r="M18" s="119" t="s">
        <v>2400</v>
      </c>
    </row>
    <row r="19" spans="1:13" x14ac:dyDescent="0.25">
      <c r="A19" s="120" t="s">
        <v>2315</v>
      </c>
      <c r="B19" s="119">
        <v>137</v>
      </c>
      <c r="C19" s="119">
        <v>80</v>
      </c>
      <c r="D19" s="119">
        <v>36</v>
      </c>
      <c r="E19" s="119">
        <v>13</v>
      </c>
      <c r="F19" s="119">
        <v>8</v>
      </c>
      <c r="G19" s="119">
        <v>1</v>
      </c>
      <c r="H19" s="119">
        <v>4011</v>
      </c>
      <c r="I19" s="119">
        <v>676</v>
      </c>
      <c r="J19" s="119">
        <v>598</v>
      </c>
      <c r="K19" s="119">
        <v>423</v>
      </c>
      <c r="L19" s="119">
        <v>1711</v>
      </c>
      <c r="M19" s="119">
        <v>602</v>
      </c>
    </row>
    <row r="20" spans="1:13" x14ac:dyDescent="0.25">
      <c r="A20" s="118" t="s">
        <v>2316</v>
      </c>
      <c r="B20" s="119">
        <v>9</v>
      </c>
      <c r="C20" s="119" t="s">
        <v>2310</v>
      </c>
      <c r="D20" s="119" t="s">
        <v>2310</v>
      </c>
      <c r="E20" s="119" t="s">
        <v>2310</v>
      </c>
      <c r="F20" s="119">
        <v>3</v>
      </c>
      <c r="G20" s="119">
        <v>1</v>
      </c>
      <c r="H20" s="119">
        <v>2259</v>
      </c>
      <c r="I20" s="119" t="s">
        <v>2310</v>
      </c>
      <c r="J20" s="119" t="s">
        <v>2310</v>
      </c>
      <c r="K20" s="119">
        <v>168</v>
      </c>
      <c r="L20" s="119">
        <v>1307</v>
      </c>
      <c r="M20" s="119">
        <v>537</v>
      </c>
    </row>
    <row r="21" spans="1:13" x14ac:dyDescent="0.25">
      <c r="A21" s="118" t="s">
        <v>2317</v>
      </c>
      <c r="B21" s="119">
        <v>129</v>
      </c>
      <c r="C21" s="119">
        <v>78</v>
      </c>
      <c r="D21" s="119">
        <v>35</v>
      </c>
      <c r="E21" s="119">
        <v>11</v>
      </c>
      <c r="F21" s="119">
        <v>4</v>
      </c>
      <c r="G21" s="119" t="s">
        <v>2310</v>
      </c>
      <c r="H21" s="119">
        <v>1753</v>
      </c>
      <c r="I21" s="119">
        <v>563</v>
      </c>
      <c r="J21" s="119">
        <v>465</v>
      </c>
      <c r="K21" s="119">
        <v>255</v>
      </c>
      <c r="L21" s="119">
        <v>404</v>
      </c>
      <c r="M21" s="119" t="s">
        <v>2310</v>
      </c>
    </row>
    <row r="22" spans="1:13" x14ac:dyDescent="0.25">
      <c r="A22" s="120" t="s">
        <v>2318</v>
      </c>
      <c r="B22" s="119">
        <v>214</v>
      </c>
      <c r="C22" s="119">
        <v>68</v>
      </c>
      <c r="D22" s="119">
        <v>85</v>
      </c>
      <c r="E22" s="119">
        <v>29</v>
      </c>
      <c r="F22" s="119">
        <v>28</v>
      </c>
      <c r="G22" s="119">
        <v>4</v>
      </c>
      <c r="H22" s="119">
        <v>6997</v>
      </c>
      <c r="I22" s="119">
        <v>902</v>
      </c>
      <c r="J22" s="119">
        <v>1399</v>
      </c>
      <c r="K22" s="119">
        <v>1145</v>
      </c>
      <c r="L22" s="119">
        <v>2127</v>
      </c>
      <c r="M22" s="119">
        <v>1424</v>
      </c>
    </row>
    <row r="23" spans="1:13" x14ac:dyDescent="0.25">
      <c r="A23" s="120" t="s">
        <v>2319</v>
      </c>
      <c r="B23" s="119">
        <v>518</v>
      </c>
      <c r="C23" s="119">
        <v>408</v>
      </c>
      <c r="D23" s="119">
        <v>79</v>
      </c>
      <c r="E23" s="119">
        <v>32</v>
      </c>
      <c r="F23" s="119" t="s">
        <v>2310</v>
      </c>
      <c r="G23" s="119" t="s">
        <v>2400</v>
      </c>
      <c r="H23" s="119">
        <v>10781</v>
      </c>
      <c r="I23" s="119">
        <v>8287</v>
      </c>
      <c r="J23" s="119">
        <v>1734</v>
      </c>
      <c r="K23" s="119">
        <v>705</v>
      </c>
      <c r="L23" s="119" t="s">
        <v>2310</v>
      </c>
      <c r="M23" s="119" t="s">
        <v>2400</v>
      </c>
    </row>
    <row r="24" spans="1:13" ht="15" customHeight="1" x14ac:dyDescent="0.25">
      <c r="A24" s="118" t="s">
        <v>2320</v>
      </c>
      <c r="B24" s="119">
        <v>352</v>
      </c>
      <c r="C24" s="119">
        <v>268</v>
      </c>
      <c r="D24" s="119">
        <v>53</v>
      </c>
      <c r="E24" s="119">
        <v>30</v>
      </c>
      <c r="F24" s="119" t="s">
        <v>2310</v>
      </c>
      <c r="G24" s="119" t="s">
        <v>2400</v>
      </c>
      <c r="H24" s="119">
        <v>5193</v>
      </c>
      <c r="I24" s="119">
        <v>4027</v>
      </c>
      <c r="J24" s="119">
        <v>769</v>
      </c>
      <c r="K24" s="119">
        <v>361</v>
      </c>
      <c r="L24" s="119" t="s">
        <v>2310</v>
      </c>
      <c r="M24" s="119" t="s">
        <v>2400</v>
      </c>
    </row>
    <row r="25" spans="1:13" ht="15" customHeight="1" x14ac:dyDescent="0.25">
      <c r="A25" s="118" t="s">
        <v>2321</v>
      </c>
      <c r="B25" s="119">
        <v>167</v>
      </c>
      <c r="C25" s="119">
        <v>139</v>
      </c>
      <c r="D25" s="119">
        <v>26</v>
      </c>
      <c r="E25" s="119" t="s">
        <v>2310</v>
      </c>
      <c r="F25" s="119" t="s">
        <v>2310</v>
      </c>
      <c r="G25" s="119" t="s">
        <v>2400</v>
      </c>
      <c r="H25" s="119">
        <v>5588</v>
      </c>
      <c r="I25" s="119">
        <v>4261</v>
      </c>
      <c r="J25" s="119">
        <v>965</v>
      </c>
      <c r="K25" s="119" t="s">
        <v>2310</v>
      </c>
      <c r="L25" s="119" t="s">
        <v>2310</v>
      </c>
      <c r="M25" s="119" t="s">
        <v>2400</v>
      </c>
    </row>
    <row r="26" spans="1:13" ht="15" customHeight="1" x14ac:dyDescent="0.25">
      <c r="A26" s="120" t="s">
        <v>2322</v>
      </c>
      <c r="B26" s="119">
        <v>970</v>
      </c>
      <c r="C26" s="119">
        <v>544</v>
      </c>
      <c r="D26" s="119">
        <v>273</v>
      </c>
      <c r="E26" s="119">
        <v>105</v>
      </c>
      <c r="F26" s="119">
        <v>38</v>
      </c>
      <c r="G26" s="119">
        <v>9</v>
      </c>
      <c r="H26" s="119">
        <v>16682</v>
      </c>
      <c r="I26" s="119">
        <v>3347</v>
      </c>
      <c r="J26" s="119">
        <v>3687</v>
      </c>
      <c r="K26" s="119">
        <v>2225</v>
      </c>
      <c r="L26" s="119">
        <v>3879</v>
      </c>
      <c r="M26" s="119">
        <v>3544</v>
      </c>
    </row>
    <row r="27" spans="1:13" ht="15" customHeight="1" x14ac:dyDescent="0.25">
      <c r="A27" s="120" t="s">
        <v>2323</v>
      </c>
      <c r="B27" s="119">
        <v>488</v>
      </c>
      <c r="C27" s="119">
        <v>307</v>
      </c>
      <c r="D27" s="119">
        <v>116</v>
      </c>
      <c r="E27" s="119">
        <v>47</v>
      </c>
      <c r="F27" s="119">
        <v>18</v>
      </c>
      <c r="G27" s="119" t="s">
        <v>2310</v>
      </c>
      <c r="H27" s="119">
        <v>7157</v>
      </c>
      <c r="I27" s="119">
        <v>2842</v>
      </c>
      <c r="J27" s="119">
        <v>1906</v>
      </c>
      <c r="K27" s="119">
        <v>1125</v>
      </c>
      <c r="L27" s="119">
        <v>1261</v>
      </c>
      <c r="M27" s="119" t="s">
        <v>2310</v>
      </c>
    </row>
    <row r="28" spans="1:13" ht="15" customHeight="1" x14ac:dyDescent="0.25">
      <c r="A28" s="120" t="s">
        <v>2324</v>
      </c>
      <c r="B28" s="119">
        <v>74</v>
      </c>
      <c r="C28" s="119">
        <v>51</v>
      </c>
      <c r="D28" s="119" t="s">
        <v>2310</v>
      </c>
      <c r="E28" s="119" t="s">
        <v>2310</v>
      </c>
      <c r="F28" s="119">
        <v>2</v>
      </c>
      <c r="G28" s="119">
        <v>1</v>
      </c>
      <c r="H28" s="119">
        <v>1563</v>
      </c>
      <c r="I28" s="119">
        <v>574</v>
      </c>
      <c r="J28" s="119" t="s">
        <v>2310</v>
      </c>
      <c r="K28" s="119" t="s">
        <v>2310</v>
      </c>
      <c r="L28" s="119">
        <v>280</v>
      </c>
      <c r="M28" s="119">
        <v>197</v>
      </c>
    </row>
    <row r="29" spans="1:13" ht="15" customHeight="1" x14ac:dyDescent="0.25">
      <c r="A29" s="120" t="s">
        <v>2325</v>
      </c>
      <c r="B29" s="119">
        <v>439</v>
      </c>
      <c r="C29" s="119">
        <v>213</v>
      </c>
      <c r="D29" s="119">
        <v>182</v>
      </c>
      <c r="E29" s="119">
        <v>37</v>
      </c>
      <c r="F29" s="119" t="s">
        <v>2310</v>
      </c>
      <c r="G29" s="119" t="s">
        <v>2400</v>
      </c>
      <c r="H29" s="119">
        <v>5686</v>
      </c>
      <c r="I29" s="119">
        <v>2198</v>
      </c>
      <c r="J29" s="119">
        <v>2329</v>
      </c>
      <c r="K29" s="119">
        <v>963</v>
      </c>
      <c r="L29" s="119" t="s">
        <v>2310</v>
      </c>
      <c r="M29" s="119" t="s">
        <v>2400</v>
      </c>
    </row>
    <row r="30" spans="1:13" ht="15" customHeight="1" x14ac:dyDescent="0.25">
      <c r="A30" s="120" t="s">
        <v>2326</v>
      </c>
      <c r="B30" s="119">
        <v>867</v>
      </c>
      <c r="C30" s="119">
        <v>708</v>
      </c>
      <c r="D30" s="119">
        <v>144</v>
      </c>
      <c r="E30" s="119" t="s">
        <v>2310</v>
      </c>
      <c r="F30" s="119" t="s">
        <v>2310</v>
      </c>
      <c r="G30" s="119" t="s">
        <v>2400</v>
      </c>
      <c r="H30" s="119">
        <v>6343</v>
      </c>
      <c r="I30" s="119">
        <v>4800</v>
      </c>
      <c r="J30" s="119">
        <v>1297</v>
      </c>
      <c r="K30" s="119" t="s">
        <v>2310</v>
      </c>
      <c r="L30" s="119" t="s">
        <v>2310</v>
      </c>
      <c r="M30" s="119" t="s">
        <v>2400</v>
      </c>
    </row>
    <row r="31" spans="1:13" ht="15" customHeight="1" x14ac:dyDescent="0.25">
      <c r="A31" s="120" t="s">
        <v>2327</v>
      </c>
      <c r="B31" s="119">
        <v>1004</v>
      </c>
      <c r="C31" s="119">
        <v>846</v>
      </c>
      <c r="D31" s="119">
        <v>137</v>
      </c>
      <c r="E31" s="119">
        <v>19</v>
      </c>
      <c r="F31" s="119" t="s">
        <v>2310</v>
      </c>
      <c r="G31" s="119" t="s">
        <v>2400</v>
      </c>
      <c r="H31" s="119">
        <v>17429</v>
      </c>
      <c r="I31" s="119">
        <v>12040</v>
      </c>
      <c r="J31" s="119">
        <v>4098</v>
      </c>
      <c r="K31" s="119">
        <v>845</v>
      </c>
      <c r="L31" s="119" t="s">
        <v>2310</v>
      </c>
      <c r="M31" s="119" t="s">
        <v>2400</v>
      </c>
    </row>
    <row r="32" spans="1:13" ht="15" customHeight="1" x14ac:dyDescent="0.25">
      <c r="A32" s="120" t="s">
        <v>2328</v>
      </c>
      <c r="B32" s="119">
        <v>113</v>
      </c>
      <c r="C32" s="119">
        <v>85</v>
      </c>
      <c r="D32" s="119">
        <v>16</v>
      </c>
      <c r="E32" s="119" t="s">
        <v>2310</v>
      </c>
      <c r="F32" s="119" t="s">
        <v>2310</v>
      </c>
      <c r="G32" s="119" t="s">
        <v>2310</v>
      </c>
      <c r="H32" s="119">
        <v>2403</v>
      </c>
      <c r="I32" s="119">
        <v>715</v>
      </c>
      <c r="J32" s="119">
        <v>752</v>
      </c>
      <c r="K32" s="119" t="s">
        <v>2310</v>
      </c>
      <c r="L32" s="119">
        <v>541</v>
      </c>
      <c r="M32" s="119" t="s">
        <v>2310</v>
      </c>
    </row>
    <row r="33" spans="1:13" ht="15" customHeight="1" x14ac:dyDescent="0.25">
      <c r="A33" s="120" t="s">
        <v>2329</v>
      </c>
      <c r="B33" s="119">
        <v>209</v>
      </c>
      <c r="C33" s="119">
        <v>154</v>
      </c>
      <c r="D33" s="119">
        <v>38</v>
      </c>
      <c r="E33" s="119" t="s">
        <v>2310</v>
      </c>
      <c r="F33" s="119">
        <v>3</v>
      </c>
      <c r="G33" s="119" t="s">
        <v>2310</v>
      </c>
      <c r="H33" s="119">
        <v>1616</v>
      </c>
      <c r="I33" s="119">
        <v>751</v>
      </c>
      <c r="J33" s="119">
        <v>429</v>
      </c>
      <c r="K33" s="119" t="s">
        <v>2310</v>
      </c>
      <c r="L33" s="119">
        <v>208</v>
      </c>
      <c r="M33" s="119" t="s">
        <v>2310</v>
      </c>
    </row>
    <row r="34" spans="1:13" ht="24" customHeight="1" x14ac:dyDescent="0.25">
      <c r="A34" s="130" t="s">
        <v>2330</v>
      </c>
      <c r="B34" s="143" t="s">
        <v>28</v>
      </c>
      <c r="C34" s="143" t="s">
        <v>28</v>
      </c>
      <c r="D34" s="143" t="s">
        <v>28</v>
      </c>
      <c r="E34" s="143" t="s">
        <v>28</v>
      </c>
      <c r="F34" s="143" t="s">
        <v>28</v>
      </c>
      <c r="G34" s="143" t="s">
        <v>28</v>
      </c>
      <c r="H34" s="143" t="s">
        <v>28</v>
      </c>
      <c r="I34" s="143" t="s">
        <v>28</v>
      </c>
      <c r="J34" s="143" t="s">
        <v>28</v>
      </c>
      <c r="K34" s="143" t="s">
        <v>28</v>
      </c>
      <c r="L34" s="143" t="s">
        <v>28</v>
      </c>
      <c r="M34" s="143" t="s">
        <v>28</v>
      </c>
    </row>
    <row r="35" spans="1:13" ht="15" customHeight="1" x14ac:dyDescent="0.25">
      <c r="A35" s="120" t="s">
        <v>2331</v>
      </c>
      <c r="B35" s="119">
        <v>329</v>
      </c>
      <c r="C35" s="119">
        <v>77</v>
      </c>
      <c r="D35" s="119">
        <v>142</v>
      </c>
      <c r="E35" s="119">
        <v>88</v>
      </c>
      <c r="F35" s="119">
        <v>21</v>
      </c>
      <c r="G35" s="119" t="s">
        <v>2310</v>
      </c>
      <c r="H35" s="119">
        <v>3600</v>
      </c>
      <c r="I35" s="119">
        <v>374</v>
      </c>
      <c r="J35" s="119">
        <v>997</v>
      </c>
      <c r="K35" s="119">
        <v>1188</v>
      </c>
      <c r="L35" s="119">
        <v>828</v>
      </c>
      <c r="M35" s="119" t="s">
        <v>2310</v>
      </c>
    </row>
    <row r="36" spans="1:13" ht="15" customHeight="1" x14ac:dyDescent="0.25">
      <c r="A36" s="120" t="s">
        <v>2332</v>
      </c>
      <c r="B36" s="119">
        <v>379</v>
      </c>
      <c r="C36" s="119">
        <v>182</v>
      </c>
      <c r="D36" s="119">
        <v>102</v>
      </c>
      <c r="E36" s="119">
        <v>76</v>
      </c>
      <c r="F36" s="119">
        <v>18</v>
      </c>
      <c r="G36" s="119">
        <v>2</v>
      </c>
      <c r="H36" s="119">
        <v>5646</v>
      </c>
      <c r="I36" s="119">
        <v>1197</v>
      </c>
      <c r="J36" s="119">
        <v>1189</v>
      </c>
      <c r="K36" s="119">
        <v>1087</v>
      </c>
      <c r="L36" s="119">
        <v>1335</v>
      </c>
      <c r="M36" s="119">
        <v>839</v>
      </c>
    </row>
    <row r="37" spans="1:13" ht="15" customHeight="1" x14ac:dyDescent="0.25">
      <c r="A37" s="120" t="s">
        <v>2333</v>
      </c>
      <c r="B37" s="119">
        <v>517</v>
      </c>
      <c r="C37" s="119">
        <v>348</v>
      </c>
      <c r="D37" s="119">
        <v>117</v>
      </c>
      <c r="E37" s="119">
        <v>40</v>
      </c>
      <c r="F37" s="119">
        <v>12</v>
      </c>
      <c r="G37" s="119" t="s">
        <v>2310</v>
      </c>
      <c r="H37" s="119">
        <v>6958</v>
      </c>
      <c r="I37" s="119">
        <v>3379</v>
      </c>
      <c r="J37" s="119">
        <v>1502</v>
      </c>
      <c r="K37" s="119">
        <v>1158</v>
      </c>
      <c r="L37" s="119">
        <v>766</v>
      </c>
      <c r="M37" s="119">
        <v>154</v>
      </c>
    </row>
    <row r="38" spans="1:13" ht="15" customHeight="1" x14ac:dyDescent="0.25">
      <c r="A38" s="120" t="s">
        <v>2334</v>
      </c>
      <c r="B38" s="119">
        <v>685</v>
      </c>
      <c r="C38" s="119">
        <v>484</v>
      </c>
      <c r="D38" s="119">
        <v>154</v>
      </c>
      <c r="E38" s="119">
        <v>32</v>
      </c>
      <c r="F38" s="119">
        <v>15</v>
      </c>
      <c r="G38" s="119">
        <v>1</v>
      </c>
      <c r="H38" s="119">
        <v>10337</v>
      </c>
      <c r="I38" s="119">
        <v>4294</v>
      </c>
      <c r="J38" s="119">
        <v>2946</v>
      </c>
      <c r="K38" s="119">
        <v>1108</v>
      </c>
      <c r="L38" s="119">
        <v>1428</v>
      </c>
      <c r="M38" s="119">
        <v>561</v>
      </c>
    </row>
    <row r="39" spans="1:13" ht="15" customHeight="1" x14ac:dyDescent="0.25">
      <c r="A39" s="120" t="s">
        <v>2335</v>
      </c>
      <c r="B39" s="119">
        <v>831</v>
      </c>
      <c r="C39" s="119">
        <v>610</v>
      </c>
      <c r="D39" s="119">
        <v>184</v>
      </c>
      <c r="E39" s="119">
        <v>24</v>
      </c>
      <c r="F39" s="119">
        <v>12</v>
      </c>
      <c r="G39" s="119">
        <v>2</v>
      </c>
      <c r="H39" s="119">
        <v>13257</v>
      </c>
      <c r="I39" s="119">
        <v>5870</v>
      </c>
      <c r="J39" s="119">
        <v>3814</v>
      </c>
      <c r="K39" s="119">
        <v>1217</v>
      </c>
      <c r="L39" s="119">
        <v>1534</v>
      </c>
      <c r="M39" s="119">
        <v>821</v>
      </c>
    </row>
    <row r="40" spans="1:13" ht="15" customHeight="1" x14ac:dyDescent="0.25">
      <c r="A40" s="120" t="s">
        <v>2336</v>
      </c>
      <c r="B40" s="119">
        <v>794</v>
      </c>
      <c r="C40" s="119">
        <v>590</v>
      </c>
      <c r="D40" s="119">
        <v>153</v>
      </c>
      <c r="E40" s="119">
        <v>33</v>
      </c>
      <c r="F40" s="119">
        <v>14</v>
      </c>
      <c r="G40" s="119">
        <v>4</v>
      </c>
      <c r="H40" s="119">
        <v>13463</v>
      </c>
      <c r="I40" s="119">
        <v>6378</v>
      </c>
      <c r="J40" s="119">
        <v>2912</v>
      </c>
      <c r="K40" s="119">
        <v>1110</v>
      </c>
      <c r="L40" s="119">
        <v>1382</v>
      </c>
      <c r="M40" s="119">
        <v>1681</v>
      </c>
    </row>
    <row r="41" spans="1:13" ht="15" customHeight="1" x14ac:dyDescent="0.25">
      <c r="A41" s="120" t="s">
        <v>2337</v>
      </c>
      <c r="B41" s="119">
        <v>921</v>
      </c>
      <c r="C41" s="119">
        <v>696</v>
      </c>
      <c r="D41" s="119">
        <v>176</v>
      </c>
      <c r="E41" s="119">
        <v>30</v>
      </c>
      <c r="F41" s="119">
        <v>17</v>
      </c>
      <c r="G41" s="119">
        <v>1</v>
      </c>
      <c r="H41" s="119">
        <v>15550</v>
      </c>
      <c r="I41" s="119">
        <v>8082</v>
      </c>
      <c r="J41" s="119">
        <v>3804</v>
      </c>
      <c r="K41" s="119">
        <v>1308</v>
      </c>
      <c r="L41" s="119">
        <v>1824</v>
      </c>
      <c r="M41" s="119">
        <v>532</v>
      </c>
    </row>
    <row r="42" spans="1:13" ht="15" customHeight="1" x14ac:dyDescent="0.25">
      <c r="A42" s="120" t="s">
        <v>2871</v>
      </c>
      <c r="B42" s="119">
        <v>924</v>
      </c>
      <c r="C42" s="119">
        <v>719</v>
      </c>
      <c r="D42" s="119">
        <v>155</v>
      </c>
      <c r="E42" s="119">
        <v>26</v>
      </c>
      <c r="F42" s="119">
        <v>22</v>
      </c>
      <c r="G42" s="119">
        <v>2</v>
      </c>
      <c r="H42" s="119">
        <v>17678</v>
      </c>
      <c r="I42" s="119">
        <v>9370</v>
      </c>
      <c r="J42" s="119">
        <v>3984</v>
      </c>
      <c r="K42" s="119">
        <v>1385</v>
      </c>
      <c r="L42" s="119">
        <v>2203</v>
      </c>
      <c r="M42" s="119">
        <v>735</v>
      </c>
    </row>
    <row r="43" spans="1:13" ht="15" customHeight="1" x14ac:dyDescent="0.25">
      <c r="A43" s="120" t="s">
        <v>2870</v>
      </c>
      <c r="B43" s="119">
        <v>537</v>
      </c>
      <c r="C43" s="119">
        <v>400</v>
      </c>
      <c r="D43" s="119">
        <v>103</v>
      </c>
      <c r="E43" s="119">
        <v>20</v>
      </c>
      <c r="F43" s="119">
        <v>12</v>
      </c>
      <c r="G43" s="119">
        <v>1</v>
      </c>
      <c r="H43" s="119">
        <v>10270</v>
      </c>
      <c r="I43" s="119">
        <v>4974</v>
      </c>
      <c r="J43" s="119">
        <v>2169</v>
      </c>
      <c r="K43" s="119">
        <v>906</v>
      </c>
      <c r="L43" s="119">
        <v>1757</v>
      </c>
      <c r="M43" s="119">
        <v>464</v>
      </c>
    </row>
    <row r="44" spans="1:13" ht="24" customHeight="1" x14ac:dyDescent="0.25">
      <c r="A44" s="130" t="s">
        <v>2568</v>
      </c>
      <c r="B44" s="143" t="s">
        <v>28</v>
      </c>
      <c r="C44" s="143" t="s">
        <v>28</v>
      </c>
      <c r="D44" s="143" t="s">
        <v>28</v>
      </c>
      <c r="E44" s="143" t="s">
        <v>28</v>
      </c>
      <c r="F44" s="143" t="s">
        <v>28</v>
      </c>
      <c r="G44" s="143" t="s">
        <v>28</v>
      </c>
      <c r="H44" s="143" t="s">
        <v>28</v>
      </c>
      <c r="I44" s="143" t="s">
        <v>28</v>
      </c>
      <c r="J44" s="143" t="s">
        <v>28</v>
      </c>
      <c r="K44" s="143" t="s">
        <v>28</v>
      </c>
      <c r="L44" s="143" t="s">
        <v>28</v>
      </c>
      <c r="M44" s="143" t="s">
        <v>28</v>
      </c>
    </row>
    <row r="45" spans="1:13" ht="15" customHeight="1" x14ac:dyDescent="0.25">
      <c r="A45" s="120" t="s">
        <v>2288</v>
      </c>
      <c r="B45" s="119">
        <v>793</v>
      </c>
      <c r="C45" s="119">
        <v>365</v>
      </c>
      <c r="D45" s="119">
        <v>258</v>
      </c>
      <c r="E45" s="119">
        <v>117</v>
      </c>
      <c r="F45" s="119">
        <v>47</v>
      </c>
      <c r="G45" s="119">
        <v>7</v>
      </c>
      <c r="H45" s="119">
        <v>16020</v>
      </c>
      <c r="I45" s="119">
        <v>4561</v>
      </c>
      <c r="J45" s="119">
        <v>4001</v>
      </c>
      <c r="K45" s="119">
        <v>2394</v>
      </c>
      <c r="L45" s="119">
        <v>3313</v>
      </c>
      <c r="M45" s="119">
        <v>1751</v>
      </c>
    </row>
    <row r="46" spans="1:13" ht="15" customHeight="1" x14ac:dyDescent="0.25">
      <c r="A46" s="120" t="s">
        <v>2289</v>
      </c>
      <c r="B46" s="119">
        <v>1719</v>
      </c>
      <c r="C46" s="119">
        <v>1145</v>
      </c>
      <c r="D46" s="119">
        <v>419</v>
      </c>
      <c r="E46" s="119">
        <v>121</v>
      </c>
      <c r="F46" s="119">
        <v>33</v>
      </c>
      <c r="G46" s="119">
        <v>2</v>
      </c>
      <c r="H46" s="119">
        <v>26143</v>
      </c>
      <c r="I46" s="119">
        <v>11872</v>
      </c>
      <c r="J46" s="119">
        <v>6918</v>
      </c>
      <c r="K46" s="119">
        <v>3505</v>
      </c>
      <c r="L46" s="119">
        <v>2649</v>
      </c>
      <c r="M46" s="119">
        <v>1199</v>
      </c>
    </row>
    <row r="47" spans="1:13" ht="15" customHeight="1" x14ac:dyDescent="0.25">
      <c r="A47" s="120" t="s">
        <v>2290</v>
      </c>
      <c r="B47" s="119">
        <v>2143</v>
      </c>
      <c r="C47" s="119">
        <v>1636</v>
      </c>
      <c r="D47" s="119">
        <v>375</v>
      </c>
      <c r="E47" s="119">
        <v>90</v>
      </c>
      <c r="F47" s="119">
        <v>37</v>
      </c>
      <c r="G47" s="119">
        <v>5</v>
      </c>
      <c r="H47" s="119">
        <v>34878</v>
      </c>
      <c r="I47" s="119">
        <v>17663</v>
      </c>
      <c r="J47" s="119">
        <v>7821</v>
      </c>
      <c r="K47" s="119">
        <v>3152</v>
      </c>
      <c r="L47" s="119">
        <v>4454</v>
      </c>
      <c r="M47" s="119">
        <v>1787</v>
      </c>
    </row>
    <row r="48" spans="1:13" ht="15" customHeight="1" x14ac:dyDescent="0.25">
      <c r="A48" s="120" t="s">
        <v>2291</v>
      </c>
      <c r="B48" s="119">
        <v>1264</v>
      </c>
      <c r="C48" s="119">
        <v>959</v>
      </c>
      <c r="D48" s="119">
        <v>234</v>
      </c>
      <c r="E48" s="119">
        <v>42</v>
      </c>
      <c r="F48" s="119">
        <v>25</v>
      </c>
      <c r="G48" s="119">
        <v>3</v>
      </c>
      <c r="H48" s="119">
        <v>19717</v>
      </c>
      <c r="I48" s="119">
        <v>9822</v>
      </c>
      <c r="J48" s="119">
        <v>4577</v>
      </c>
      <c r="K48" s="119">
        <v>1414</v>
      </c>
      <c r="L48" s="119">
        <v>2642</v>
      </c>
      <c r="M48" s="119">
        <v>1262</v>
      </c>
    </row>
    <row r="49" spans="1:13" ht="33.950000000000003" customHeight="1" x14ac:dyDescent="0.25">
      <c r="A49" s="130" t="s">
        <v>2347</v>
      </c>
      <c r="B49" s="143" t="s">
        <v>28</v>
      </c>
      <c r="C49" s="143" t="s">
        <v>28</v>
      </c>
      <c r="D49" s="143" t="s">
        <v>28</v>
      </c>
      <c r="E49" s="143" t="s">
        <v>28</v>
      </c>
      <c r="F49" s="143" t="s">
        <v>28</v>
      </c>
      <c r="G49" s="143" t="s">
        <v>28</v>
      </c>
      <c r="H49" s="143" t="s">
        <v>28</v>
      </c>
      <c r="I49" s="143" t="s">
        <v>28</v>
      </c>
      <c r="J49" s="143" t="s">
        <v>28</v>
      </c>
      <c r="K49" s="143" t="s">
        <v>28</v>
      </c>
      <c r="L49" s="143" t="s">
        <v>28</v>
      </c>
      <c r="M49" s="143" t="s">
        <v>28</v>
      </c>
    </row>
    <row r="50" spans="1:13" ht="15" customHeight="1" x14ac:dyDescent="0.25">
      <c r="A50" s="120" t="s">
        <v>2348</v>
      </c>
      <c r="B50" s="119">
        <v>503</v>
      </c>
      <c r="C50" s="119" t="s">
        <v>2400</v>
      </c>
      <c r="D50" s="119">
        <v>228</v>
      </c>
      <c r="E50" s="119">
        <v>150</v>
      </c>
      <c r="F50" s="119">
        <v>109</v>
      </c>
      <c r="G50" s="119">
        <v>16</v>
      </c>
      <c r="H50" s="119">
        <v>36488</v>
      </c>
      <c r="I50" s="119" t="s">
        <v>2400</v>
      </c>
      <c r="J50" s="119">
        <v>10123</v>
      </c>
      <c r="K50" s="119">
        <v>7940</v>
      </c>
      <c r="L50" s="119">
        <v>12425</v>
      </c>
      <c r="M50" s="119">
        <v>6000</v>
      </c>
    </row>
    <row r="51" spans="1:13" ht="15" customHeight="1" x14ac:dyDescent="0.25">
      <c r="A51" s="120" t="s">
        <v>2349</v>
      </c>
      <c r="B51" s="119" t="s">
        <v>28</v>
      </c>
      <c r="C51" s="119" t="s">
        <v>28</v>
      </c>
      <c r="D51" s="119" t="s">
        <v>28</v>
      </c>
      <c r="E51" s="119" t="s">
        <v>28</v>
      </c>
      <c r="F51" s="119" t="s">
        <v>28</v>
      </c>
      <c r="G51" s="119" t="s">
        <v>28</v>
      </c>
      <c r="H51" s="119" t="s">
        <v>28</v>
      </c>
      <c r="I51" s="119" t="s">
        <v>28</v>
      </c>
      <c r="J51" s="119" t="s">
        <v>28</v>
      </c>
      <c r="K51" s="119" t="s">
        <v>28</v>
      </c>
      <c r="L51" s="119" t="s">
        <v>28</v>
      </c>
      <c r="M51" s="119" t="s">
        <v>28</v>
      </c>
    </row>
    <row r="52" spans="1:13" ht="15" customHeight="1" x14ac:dyDescent="0.25">
      <c r="A52" s="118" t="s">
        <v>2342</v>
      </c>
      <c r="B52" s="119">
        <v>366</v>
      </c>
      <c r="C52" s="119" t="s">
        <v>2400</v>
      </c>
      <c r="D52" s="119">
        <v>207</v>
      </c>
      <c r="E52" s="119">
        <v>112</v>
      </c>
      <c r="F52" s="119">
        <v>47</v>
      </c>
      <c r="G52" s="119" t="s">
        <v>2310</v>
      </c>
      <c r="H52" s="119">
        <v>14189</v>
      </c>
      <c r="I52" s="119" t="s">
        <v>2400</v>
      </c>
      <c r="J52" s="119">
        <v>7788</v>
      </c>
      <c r="K52" s="119">
        <v>4168</v>
      </c>
      <c r="L52" s="119">
        <v>2154</v>
      </c>
      <c r="M52" s="119" t="s">
        <v>2310</v>
      </c>
    </row>
    <row r="53" spans="1:13" ht="15" customHeight="1" x14ac:dyDescent="0.25">
      <c r="A53" s="118" t="s">
        <v>2350</v>
      </c>
      <c r="B53" s="119">
        <v>121</v>
      </c>
      <c r="C53" s="119" t="s">
        <v>2400</v>
      </c>
      <c r="D53" s="119">
        <v>21</v>
      </c>
      <c r="E53" s="119">
        <v>37</v>
      </c>
      <c r="F53" s="119">
        <v>56</v>
      </c>
      <c r="G53" s="119">
        <v>7</v>
      </c>
      <c r="H53" s="119">
        <v>13328</v>
      </c>
      <c r="I53" s="119" t="s">
        <v>2400</v>
      </c>
      <c r="J53" s="119">
        <v>2051</v>
      </c>
      <c r="K53" s="119">
        <v>2974</v>
      </c>
      <c r="L53" s="119">
        <v>7086</v>
      </c>
      <c r="M53" s="119">
        <v>1217</v>
      </c>
    </row>
    <row r="54" spans="1:13" ht="15" customHeight="1" x14ac:dyDescent="0.25">
      <c r="A54" s="118" t="s">
        <v>2351</v>
      </c>
      <c r="B54" s="119">
        <v>16</v>
      </c>
      <c r="C54" s="119" t="s">
        <v>2400</v>
      </c>
      <c r="D54" s="119">
        <v>1</v>
      </c>
      <c r="E54" s="119">
        <v>2</v>
      </c>
      <c r="F54" s="119">
        <v>6</v>
      </c>
      <c r="G54" s="119">
        <v>8</v>
      </c>
      <c r="H54" s="119">
        <v>8970</v>
      </c>
      <c r="I54" s="119" t="s">
        <v>2400</v>
      </c>
      <c r="J54" s="119">
        <v>284</v>
      </c>
      <c r="K54" s="119">
        <v>798</v>
      </c>
      <c r="L54" s="119">
        <v>3185</v>
      </c>
      <c r="M54" s="119">
        <v>4703</v>
      </c>
    </row>
    <row r="55" spans="1:13" ht="15" customHeight="1" x14ac:dyDescent="0.25">
      <c r="A55" s="120" t="s">
        <v>2352</v>
      </c>
      <c r="B55" s="119">
        <v>14</v>
      </c>
      <c r="C55" s="119" t="s">
        <v>2400</v>
      </c>
      <c r="D55" s="119" t="s">
        <v>2310</v>
      </c>
      <c r="E55" s="119">
        <v>3</v>
      </c>
      <c r="F55" s="119">
        <v>2</v>
      </c>
      <c r="G55" s="119">
        <v>2</v>
      </c>
      <c r="H55" s="119">
        <v>3753</v>
      </c>
      <c r="I55" s="119" t="s">
        <v>2400</v>
      </c>
      <c r="J55" s="119">
        <v>464</v>
      </c>
      <c r="K55" s="119">
        <v>640</v>
      </c>
      <c r="L55" s="119">
        <v>841</v>
      </c>
      <c r="M55" s="119">
        <v>1808</v>
      </c>
    </row>
    <row r="56" spans="1:13" ht="24" customHeight="1" x14ac:dyDescent="0.25">
      <c r="A56" s="130" t="s">
        <v>2353</v>
      </c>
      <c r="B56" s="143" t="s">
        <v>28</v>
      </c>
      <c r="C56" s="143" t="s">
        <v>28</v>
      </c>
      <c r="D56" s="143" t="s">
        <v>28</v>
      </c>
      <c r="E56" s="143" t="s">
        <v>28</v>
      </c>
      <c r="F56" s="143" t="s">
        <v>28</v>
      </c>
      <c r="G56" s="143" t="s">
        <v>28</v>
      </c>
      <c r="H56" s="143" t="s">
        <v>28</v>
      </c>
      <c r="I56" s="143" t="s">
        <v>28</v>
      </c>
      <c r="J56" s="143" t="s">
        <v>28</v>
      </c>
      <c r="K56" s="143" t="s">
        <v>28</v>
      </c>
      <c r="L56" s="143" t="s">
        <v>28</v>
      </c>
      <c r="M56" s="143" t="s">
        <v>28</v>
      </c>
    </row>
    <row r="57" spans="1:13" ht="15" customHeight="1" x14ac:dyDescent="0.25">
      <c r="A57" s="120" t="s">
        <v>2354</v>
      </c>
      <c r="B57" s="119">
        <v>3270</v>
      </c>
      <c r="C57" s="119">
        <v>2491</v>
      </c>
      <c r="D57" s="119">
        <v>608</v>
      </c>
      <c r="E57" s="119">
        <v>155</v>
      </c>
      <c r="F57" s="119">
        <v>15</v>
      </c>
      <c r="G57" s="119" t="s">
        <v>2310</v>
      </c>
      <c r="H57" s="119">
        <v>21128</v>
      </c>
      <c r="I57" s="119">
        <v>13778</v>
      </c>
      <c r="J57" s="119">
        <v>4932</v>
      </c>
      <c r="K57" s="119">
        <v>1845</v>
      </c>
      <c r="L57" s="119">
        <v>552</v>
      </c>
      <c r="M57" s="119" t="s">
        <v>2310</v>
      </c>
    </row>
    <row r="58" spans="1:13" ht="15" customHeight="1" x14ac:dyDescent="0.25">
      <c r="A58" s="120" t="s">
        <v>2355</v>
      </c>
      <c r="B58" s="119">
        <v>1116</v>
      </c>
      <c r="C58" s="119">
        <v>769</v>
      </c>
      <c r="D58" s="119">
        <v>246</v>
      </c>
      <c r="E58" s="119">
        <v>76</v>
      </c>
      <c r="F58" s="119">
        <v>24</v>
      </c>
      <c r="G58" s="119" t="s">
        <v>2310</v>
      </c>
      <c r="H58" s="119">
        <v>10364</v>
      </c>
      <c r="I58" s="119">
        <v>6011</v>
      </c>
      <c r="J58" s="119">
        <v>2622</v>
      </c>
      <c r="K58" s="119">
        <v>1003</v>
      </c>
      <c r="L58" s="119">
        <v>672</v>
      </c>
      <c r="M58" s="119" t="s">
        <v>2310</v>
      </c>
    </row>
    <row r="59" spans="1:13" ht="15" customHeight="1" x14ac:dyDescent="0.25">
      <c r="A59" s="120" t="s">
        <v>2356</v>
      </c>
      <c r="B59" s="119">
        <v>713</v>
      </c>
      <c r="C59" s="119">
        <v>443</v>
      </c>
      <c r="D59" s="119">
        <v>200</v>
      </c>
      <c r="E59" s="119">
        <v>50</v>
      </c>
      <c r="F59" s="119">
        <v>20</v>
      </c>
      <c r="G59" s="119" t="s">
        <v>2310</v>
      </c>
      <c r="H59" s="119">
        <v>11575</v>
      </c>
      <c r="I59" s="119">
        <v>5721</v>
      </c>
      <c r="J59" s="119">
        <v>3632</v>
      </c>
      <c r="K59" s="119">
        <v>1316</v>
      </c>
      <c r="L59" s="119">
        <v>793</v>
      </c>
      <c r="M59" s="119" t="s">
        <v>2310</v>
      </c>
    </row>
    <row r="60" spans="1:13" ht="15" customHeight="1" x14ac:dyDescent="0.25">
      <c r="A60" s="120" t="s">
        <v>2357</v>
      </c>
      <c r="B60" s="119">
        <v>492</v>
      </c>
      <c r="C60" s="119">
        <v>272</v>
      </c>
      <c r="D60" s="119">
        <v>149</v>
      </c>
      <c r="E60" s="119">
        <v>46</v>
      </c>
      <c r="F60" s="119">
        <v>24</v>
      </c>
      <c r="G60" s="119">
        <v>1</v>
      </c>
      <c r="H60" s="119">
        <v>16126</v>
      </c>
      <c r="I60" s="119">
        <v>7850</v>
      </c>
      <c r="J60" s="119">
        <v>4469</v>
      </c>
      <c r="K60" s="119">
        <v>1951</v>
      </c>
      <c r="L60" s="119">
        <v>1597</v>
      </c>
      <c r="M60" s="119">
        <v>258</v>
      </c>
    </row>
    <row r="61" spans="1:13" ht="15" customHeight="1" x14ac:dyDescent="0.25">
      <c r="A61" s="120" t="s">
        <v>2358</v>
      </c>
      <c r="B61" s="119">
        <v>201</v>
      </c>
      <c r="C61" s="119">
        <v>99</v>
      </c>
      <c r="D61" s="119">
        <v>55</v>
      </c>
      <c r="E61" s="119">
        <v>26</v>
      </c>
      <c r="F61" s="119">
        <v>20</v>
      </c>
      <c r="G61" s="119">
        <v>1</v>
      </c>
      <c r="H61" s="119">
        <v>12956</v>
      </c>
      <c r="I61" s="119">
        <v>5367</v>
      </c>
      <c r="J61" s="119">
        <v>3752</v>
      </c>
      <c r="K61" s="119">
        <v>1665</v>
      </c>
      <c r="L61" s="119">
        <v>1907</v>
      </c>
      <c r="M61" s="119">
        <v>265</v>
      </c>
    </row>
    <row r="62" spans="1:13" ht="15" customHeight="1" x14ac:dyDescent="0.25">
      <c r="A62" s="120" t="s">
        <v>2359</v>
      </c>
      <c r="B62" s="119">
        <v>91</v>
      </c>
      <c r="C62" s="119">
        <v>29</v>
      </c>
      <c r="D62" s="119">
        <v>24</v>
      </c>
      <c r="E62" s="119">
        <v>13</v>
      </c>
      <c r="F62" s="119">
        <v>21</v>
      </c>
      <c r="G62" s="119">
        <v>3</v>
      </c>
      <c r="H62" s="119">
        <v>12452</v>
      </c>
      <c r="I62" s="119">
        <v>4453</v>
      </c>
      <c r="J62" s="119">
        <v>2783</v>
      </c>
      <c r="K62" s="119">
        <v>1752</v>
      </c>
      <c r="L62" s="119">
        <v>2786</v>
      </c>
      <c r="M62" s="119">
        <v>678</v>
      </c>
    </row>
    <row r="63" spans="1:13" ht="15" customHeight="1" x14ac:dyDescent="0.25">
      <c r="A63" s="120" t="s">
        <v>2360</v>
      </c>
      <c r="B63" s="119">
        <v>37</v>
      </c>
      <c r="C63" s="119">
        <v>2</v>
      </c>
      <c r="D63" s="119">
        <v>4</v>
      </c>
      <c r="E63" s="119">
        <v>5</v>
      </c>
      <c r="F63" s="119">
        <v>17</v>
      </c>
      <c r="G63" s="119">
        <v>9</v>
      </c>
      <c r="H63" s="119">
        <v>12156</v>
      </c>
      <c r="I63" s="119">
        <v>737</v>
      </c>
      <c r="J63" s="119">
        <v>1125</v>
      </c>
      <c r="K63" s="119">
        <v>933</v>
      </c>
      <c r="L63" s="119">
        <v>4752</v>
      </c>
      <c r="M63" s="119">
        <v>4608</v>
      </c>
    </row>
    <row r="64" spans="1:13" ht="24" customHeight="1" x14ac:dyDescent="0.25">
      <c r="A64" s="130" t="s">
        <v>2361</v>
      </c>
      <c r="B64" s="143" t="s">
        <v>28</v>
      </c>
      <c r="C64" s="143" t="s">
        <v>28</v>
      </c>
      <c r="D64" s="143" t="s">
        <v>28</v>
      </c>
      <c r="E64" s="143" t="s">
        <v>28</v>
      </c>
      <c r="F64" s="143" t="s">
        <v>28</v>
      </c>
      <c r="G64" s="143" t="s">
        <v>28</v>
      </c>
      <c r="H64" s="143" t="s">
        <v>28</v>
      </c>
      <c r="I64" s="143" t="s">
        <v>28</v>
      </c>
      <c r="J64" s="143" t="s">
        <v>28</v>
      </c>
      <c r="K64" s="143" t="s">
        <v>28</v>
      </c>
      <c r="L64" s="143" t="s">
        <v>28</v>
      </c>
      <c r="M64" s="143" t="s">
        <v>28</v>
      </c>
    </row>
    <row r="65" spans="1:13" ht="15" customHeight="1" x14ac:dyDescent="0.25">
      <c r="A65" s="120" t="s">
        <v>2362</v>
      </c>
      <c r="B65" s="119">
        <v>1388</v>
      </c>
      <c r="C65" s="119">
        <v>975</v>
      </c>
      <c r="D65" s="119">
        <v>314</v>
      </c>
      <c r="E65" s="119">
        <v>80</v>
      </c>
      <c r="F65" s="119">
        <v>18</v>
      </c>
      <c r="G65" s="119" t="s">
        <v>2310</v>
      </c>
      <c r="H65" s="119">
        <v>11926</v>
      </c>
      <c r="I65" s="119">
        <v>6389</v>
      </c>
      <c r="J65" s="119">
        <v>3512</v>
      </c>
      <c r="K65" s="119">
        <v>1110</v>
      </c>
      <c r="L65" s="119">
        <v>780</v>
      </c>
      <c r="M65" s="119" t="s">
        <v>2310</v>
      </c>
    </row>
    <row r="66" spans="1:13" ht="15" customHeight="1" x14ac:dyDescent="0.25">
      <c r="A66" s="120" t="s">
        <v>2363</v>
      </c>
      <c r="B66" s="119">
        <v>1474</v>
      </c>
      <c r="C66" s="119">
        <v>1062</v>
      </c>
      <c r="D66" s="119">
        <v>296</v>
      </c>
      <c r="E66" s="119">
        <v>95</v>
      </c>
      <c r="F66" s="119">
        <v>21</v>
      </c>
      <c r="G66" s="119">
        <v>1</v>
      </c>
      <c r="H66" s="119">
        <v>18580</v>
      </c>
      <c r="I66" s="119">
        <v>10199</v>
      </c>
      <c r="J66" s="119">
        <v>4915</v>
      </c>
      <c r="K66" s="119">
        <v>1993</v>
      </c>
      <c r="L66" s="119">
        <v>1218</v>
      </c>
      <c r="M66" s="119">
        <v>255</v>
      </c>
    </row>
    <row r="67" spans="1:13" ht="15" customHeight="1" x14ac:dyDescent="0.25">
      <c r="A67" s="120" t="s">
        <v>2364</v>
      </c>
      <c r="B67" s="119">
        <v>1243</v>
      </c>
      <c r="C67" s="119">
        <v>811</v>
      </c>
      <c r="D67" s="119">
        <v>313</v>
      </c>
      <c r="E67" s="119">
        <v>84</v>
      </c>
      <c r="F67" s="119">
        <v>30</v>
      </c>
      <c r="G67" s="119">
        <v>4</v>
      </c>
      <c r="H67" s="119">
        <v>22519</v>
      </c>
      <c r="I67" s="119">
        <v>10093</v>
      </c>
      <c r="J67" s="119">
        <v>5725</v>
      </c>
      <c r="K67" s="119">
        <v>2403</v>
      </c>
      <c r="L67" s="119">
        <v>2836</v>
      </c>
      <c r="M67" s="119">
        <v>1461</v>
      </c>
    </row>
    <row r="68" spans="1:13" ht="15" customHeight="1" x14ac:dyDescent="0.25">
      <c r="A68" s="120" t="s">
        <v>2365</v>
      </c>
      <c r="B68" s="119">
        <v>643</v>
      </c>
      <c r="C68" s="119">
        <v>449</v>
      </c>
      <c r="D68" s="119">
        <v>141</v>
      </c>
      <c r="E68" s="119">
        <v>33</v>
      </c>
      <c r="F68" s="119">
        <v>18</v>
      </c>
      <c r="G68" s="119">
        <v>2</v>
      </c>
      <c r="H68" s="119">
        <v>14452</v>
      </c>
      <c r="I68" s="119">
        <v>6425</v>
      </c>
      <c r="J68" s="119">
        <v>3496</v>
      </c>
      <c r="K68" s="119">
        <v>1633</v>
      </c>
      <c r="L68" s="119">
        <v>2014</v>
      </c>
      <c r="M68" s="119">
        <v>885</v>
      </c>
    </row>
    <row r="69" spans="1:13" ht="15" customHeight="1" x14ac:dyDescent="0.25">
      <c r="A69" s="120" t="s">
        <v>2366</v>
      </c>
      <c r="B69" s="119">
        <v>464</v>
      </c>
      <c r="C69" s="119">
        <v>361</v>
      </c>
      <c r="D69" s="119">
        <v>63</v>
      </c>
      <c r="E69" s="119">
        <v>28</v>
      </c>
      <c r="F69" s="119">
        <v>11</v>
      </c>
      <c r="G69" s="119" t="s">
        <v>2310</v>
      </c>
      <c r="H69" s="119">
        <v>10100</v>
      </c>
      <c r="I69" s="119">
        <v>5202</v>
      </c>
      <c r="J69" s="119">
        <v>2357</v>
      </c>
      <c r="K69" s="119">
        <v>1138</v>
      </c>
      <c r="L69" s="119">
        <v>1269</v>
      </c>
      <c r="M69" s="119" t="s">
        <v>2310</v>
      </c>
    </row>
    <row r="70" spans="1:13" ht="15" customHeight="1" x14ac:dyDescent="0.25">
      <c r="A70" s="120" t="s">
        <v>2367</v>
      </c>
      <c r="B70" s="119">
        <v>705</v>
      </c>
      <c r="C70" s="119">
        <v>447</v>
      </c>
      <c r="D70" s="119">
        <v>158</v>
      </c>
      <c r="E70" s="119">
        <v>49</v>
      </c>
      <c r="F70" s="119">
        <v>43</v>
      </c>
      <c r="G70" s="119">
        <v>7</v>
      </c>
      <c r="H70" s="119">
        <v>19180</v>
      </c>
      <c r="I70" s="119">
        <v>5609</v>
      </c>
      <c r="J70" s="119">
        <v>3312</v>
      </c>
      <c r="K70" s="119">
        <v>2187</v>
      </c>
      <c r="L70" s="119">
        <v>4942</v>
      </c>
      <c r="M70" s="119">
        <v>3130</v>
      </c>
    </row>
    <row r="71" spans="1:13" ht="24" customHeight="1" x14ac:dyDescent="0.25">
      <c r="A71" s="130" t="s">
        <v>2368</v>
      </c>
      <c r="B71" s="143" t="s">
        <v>28</v>
      </c>
      <c r="C71" s="143" t="s">
        <v>28</v>
      </c>
      <c r="D71" s="143" t="s">
        <v>28</v>
      </c>
      <c r="E71" s="143" t="s">
        <v>28</v>
      </c>
      <c r="F71" s="143" t="s">
        <v>28</v>
      </c>
      <c r="G71" s="143" t="s">
        <v>28</v>
      </c>
      <c r="H71" s="143" t="s">
        <v>28</v>
      </c>
      <c r="I71" s="143" t="s">
        <v>28</v>
      </c>
      <c r="J71" s="143" t="s">
        <v>28</v>
      </c>
      <c r="K71" s="143" t="s">
        <v>28</v>
      </c>
      <c r="L71" s="143" t="s">
        <v>28</v>
      </c>
      <c r="M71" s="143" t="s">
        <v>28</v>
      </c>
    </row>
    <row r="72" spans="1:13" ht="15" customHeight="1" x14ac:dyDescent="0.25">
      <c r="A72" s="120" t="s">
        <v>2369</v>
      </c>
      <c r="B72" s="119">
        <v>4982</v>
      </c>
      <c r="C72" s="119">
        <v>3428</v>
      </c>
      <c r="D72" s="119">
        <v>1132</v>
      </c>
      <c r="E72" s="119">
        <v>292</v>
      </c>
      <c r="F72" s="119">
        <v>116</v>
      </c>
      <c r="G72" s="119">
        <v>13</v>
      </c>
      <c r="H72" s="119">
        <v>75055</v>
      </c>
      <c r="I72" s="119">
        <v>35923</v>
      </c>
      <c r="J72" s="119">
        <v>17853</v>
      </c>
      <c r="K72" s="119">
        <v>7205</v>
      </c>
      <c r="L72" s="119">
        <v>9109</v>
      </c>
      <c r="M72" s="119">
        <v>4965</v>
      </c>
    </row>
    <row r="73" spans="1:13" ht="15" customHeight="1" x14ac:dyDescent="0.25">
      <c r="A73" s="118" t="s">
        <v>2370</v>
      </c>
      <c r="B73" s="119">
        <v>3249</v>
      </c>
      <c r="C73" s="119">
        <v>2184</v>
      </c>
      <c r="D73" s="119">
        <v>745</v>
      </c>
      <c r="E73" s="119">
        <v>224</v>
      </c>
      <c r="F73" s="119">
        <v>88</v>
      </c>
      <c r="G73" s="119">
        <v>7</v>
      </c>
      <c r="H73" s="119">
        <v>45609</v>
      </c>
      <c r="I73" s="119">
        <v>19712</v>
      </c>
      <c r="J73" s="119">
        <v>11315</v>
      </c>
      <c r="K73" s="119">
        <v>5432</v>
      </c>
      <c r="L73" s="119">
        <v>6116</v>
      </c>
      <c r="M73" s="119">
        <v>3035</v>
      </c>
    </row>
    <row r="74" spans="1:13" ht="15" customHeight="1" x14ac:dyDescent="0.25">
      <c r="A74" s="118" t="s">
        <v>2371</v>
      </c>
      <c r="B74" s="119">
        <v>1581</v>
      </c>
      <c r="C74" s="119">
        <v>1124</v>
      </c>
      <c r="D74" s="119">
        <v>364</v>
      </c>
      <c r="E74" s="119">
        <v>60</v>
      </c>
      <c r="F74" s="119">
        <v>26</v>
      </c>
      <c r="G74" s="119">
        <v>6</v>
      </c>
      <c r="H74" s="119">
        <v>28456</v>
      </c>
      <c r="I74" s="119">
        <v>15721</v>
      </c>
      <c r="J74" s="119">
        <v>6275</v>
      </c>
      <c r="K74" s="119">
        <v>1670</v>
      </c>
      <c r="L74" s="119">
        <v>2875</v>
      </c>
      <c r="M74" s="119">
        <v>1915</v>
      </c>
    </row>
    <row r="75" spans="1:13" ht="15" customHeight="1" x14ac:dyDescent="0.25">
      <c r="A75" s="118" t="s">
        <v>2373</v>
      </c>
      <c r="B75" s="119">
        <v>152</v>
      </c>
      <c r="C75" s="119">
        <v>120</v>
      </c>
      <c r="D75" s="119" t="s">
        <v>2310</v>
      </c>
      <c r="E75" s="119" t="s">
        <v>2310</v>
      </c>
      <c r="F75" s="119" t="s">
        <v>2310</v>
      </c>
      <c r="G75" s="119" t="s">
        <v>2310</v>
      </c>
      <c r="H75" s="119">
        <v>990</v>
      </c>
      <c r="I75" s="119">
        <v>491</v>
      </c>
      <c r="J75" s="119" t="s">
        <v>2310</v>
      </c>
      <c r="K75" s="119" t="s">
        <v>2310</v>
      </c>
      <c r="L75" s="119" t="s">
        <v>2310</v>
      </c>
      <c r="M75" s="119" t="s">
        <v>2310</v>
      </c>
    </row>
    <row r="76" spans="1:13" ht="15" customHeight="1" x14ac:dyDescent="0.25">
      <c r="A76" s="120" t="s">
        <v>2374</v>
      </c>
      <c r="B76" s="119">
        <v>937</v>
      </c>
      <c r="C76" s="119">
        <v>678</v>
      </c>
      <c r="D76" s="119">
        <v>154</v>
      </c>
      <c r="E76" s="119">
        <v>77</v>
      </c>
      <c r="F76" s="119">
        <v>25</v>
      </c>
      <c r="G76" s="119">
        <v>2</v>
      </c>
      <c r="H76" s="119">
        <v>21703</v>
      </c>
      <c r="I76" s="119">
        <v>7995</v>
      </c>
      <c r="J76" s="119">
        <v>5464</v>
      </c>
      <c r="K76" s="119">
        <v>3260</v>
      </c>
      <c r="L76" s="119">
        <v>3949</v>
      </c>
      <c r="M76" s="119">
        <v>1035</v>
      </c>
    </row>
    <row r="77" spans="1:13" ht="15" customHeight="1" x14ac:dyDescent="0.25">
      <c r="A77" s="118" t="s">
        <v>2375</v>
      </c>
      <c r="B77" s="119">
        <v>70</v>
      </c>
      <c r="C77" s="119">
        <v>55</v>
      </c>
      <c r="D77" s="119">
        <v>9</v>
      </c>
      <c r="E77" s="119" t="s">
        <v>2310</v>
      </c>
      <c r="F77" s="119">
        <v>1</v>
      </c>
      <c r="G77" s="119" t="s">
        <v>2310</v>
      </c>
      <c r="H77" s="119">
        <v>1946</v>
      </c>
      <c r="I77" s="119">
        <v>605</v>
      </c>
      <c r="J77" s="119">
        <v>426</v>
      </c>
      <c r="K77" s="119" t="s">
        <v>2310</v>
      </c>
      <c r="L77" s="119">
        <v>366</v>
      </c>
      <c r="M77" s="119">
        <v>442</v>
      </c>
    </row>
    <row r="78" spans="1:13" ht="15" customHeight="1" x14ac:dyDescent="0.25">
      <c r="A78" s="118" t="s">
        <v>238</v>
      </c>
      <c r="B78" s="119">
        <v>256</v>
      </c>
      <c r="C78" s="119">
        <v>184</v>
      </c>
      <c r="D78" s="119">
        <v>26</v>
      </c>
      <c r="E78" s="119">
        <v>32</v>
      </c>
      <c r="F78" s="119">
        <v>13</v>
      </c>
      <c r="G78" s="119">
        <v>1</v>
      </c>
      <c r="H78" s="119">
        <v>6878</v>
      </c>
      <c r="I78" s="119">
        <v>2272</v>
      </c>
      <c r="J78" s="119">
        <v>1263</v>
      </c>
      <c r="K78" s="119">
        <v>1223</v>
      </c>
      <c r="L78" s="119">
        <v>1882</v>
      </c>
      <c r="M78" s="119">
        <v>238</v>
      </c>
    </row>
    <row r="79" spans="1:13" ht="15" customHeight="1" x14ac:dyDescent="0.25">
      <c r="A79" s="118" t="s">
        <v>2376</v>
      </c>
      <c r="B79" s="119">
        <v>610</v>
      </c>
      <c r="C79" s="119">
        <v>439</v>
      </c>
      <c r="D79" s="119">
        <v>119</v>
      </c>
      <c r="E79" s="119">
        <v>41</v>
      </c>
      <c r="F79" s="119">
        <v>11</v>
      </c>
      <c r="G79" s="119">
        <v>1</v>
      </c>
      <c r="H79" s="119">
        <v>12878</v>
      </c>
      <c r="I79" s="119">
        <v>5119</v>
      </c>
      <c r="J79" s="119">
        <v>3774</v>
      </c>
      <c r="K79" s="119">
        <v>1930</v>
      </c>
      <c r="L79" s="119">
        <v>1700</v>
      </c>
      <c r="M79" s="119">
        <v>355</v>
      </c>
    </row>
    <row r="80" spans="1:13" ht="33.950000000000003" customHeight="1" x14ac:dyDescent="0.25">
      <c r="A80" s="130" t="s">
        <v>2869</v>
      </c>
      <c r="B80" s="143" t="s">
        <v>28</v>
      </c>
      <c r="C80" s="143" t="s">
        <v>28</v>
      </c>
      <c r="D80" s="143" t="s">
        <v>28</v>
      </c>
      <c r="E80" s="143" t="s">
        <v>28</v>
      </c>
      <c r="F80" s="143" t="s">
        <v>28</v>
      </c>
      <c r="G80" s="143" t="s">
        <v>28</v>
      </c>
      <c r="H80" s="143" t="s">
        <v>28</v>
      </c>
      <c r="I80" s="143" t="s">
        <v>28</v>
      </c>
      <c r="J80" s="143" t="s">
        <v>28</v>
      </c>
      <c r="K80" s="143" t="s">
        <v>28</v>
      </c>
      <c r="L80" s="143" t="s">
        <v>28</v>
      </c>
      <c r="M80" s="143" t="s">
        <v>28</v>
      </c>
    </row>
    <row r="81" spans="1:13" ht="15" customHeight="1" x14ac:dyDescent="0.25">
      <c r="A81" s="120" t="s">
        <v>2378</v>
      </c>
      <c r="B81" s="119">
        <v>4872</v>
      </c>
      <c r="C81" s="119">
        <v>3310</v>
      </c>
      <c r="D81" s="119">
        <v>1089</v>
      </c>
      <c r="E81" s="119">
        <v>328</v>
      </c>
      <c r="F81" s="119">
        <v>130</v>
      </c>
      <c r="G81" s="119">
        <v>14</v>
      </c>
      <c r="H81" s="119">
        <v>79515</v>
      </c>
      <c r="I81" s="119">
        <v>32903</v>
      </c>
      <c r="J81" s="119">
        <v>19745</v>
      </c>
      <c r="K81" s="119">
        <v>9475</v>
      </c>
      <c r="L81" s="119">
        <v>11863</v>
      </c>
      <c r="M81" s="119">
        <v>5529</v>
      </c>
    </row>
    <row r="82" spans="1:13" ht="15" customHeight="1" x14ac:dyDescent="0.25">
      <c r="A82" s="120" t="s">
        <v>2379</v>
      </c>
      <c r="B82" s="119">
        <v>831</v>
      </c>
      <c r="C82" s="119">
        <v>662</v>
      </c>
      <c r="D82" s="119">
        <v>142</v>
      </c>
      <c r="E82" s="119">
        <v>24</v>
      </c>
      <c r="F82" s="119">
        <v>3</v>
      </c>
      <c r="G82" s="119" t="s">
        <v>2310</v>
      </c>
      <c r="H82" s="119">
        <v>12956</v>
      </c>
      <c r="I82" s="119">
        <v>9242</v>
      </c>
      <c r="J82" s="119">
        <v>2670</v>
      </c>
      <c r="K82" s="119">
        <v>436</v>
      </c>
      <c r="L82" s="119">
        <v>539</v>
      </c>
      <c r="M82" s="119" t="s">
        <v>2310</v>
      </c>
    </row>
    <row r="83" spans="1:13" ht="15" customHeight="1" x14ac:dyDescent="0.25">
      <c r="A83" s="120" t="s">
        <v>2380</v>
      </c>
      <c r="B83" s="119">
        <v>97</v>
      </c>
      <c r="C83" s="119">
        <v>67</v>
      </c>
      <c r="D83" s="119">
        <v>22</v>
      </c>
      <c r="E83" s="119" t="s">
        <v>2310</v>
      </c>
      <c r="F83" s="119">
        <v>3</v>
      </c>
      <c r="G83" s="119">
        <v>1</v>
      </c>
      <c r="H83" s="119">
        <v>1994</v>
      </c>
      <c r="I83" s="119">
        <v>762</v>
      </c>
      <c r="J83" s="119">
        <v>397</v>
      </c>
      <c r="K83" s="119" t="s">
        <v>2310</v>
      </c>
      <c r="L83" s="119">
        <v>313</v>
      </c>
      <c r="M83" s="119">
        <v>295</v>
      </c>
    </row>
    <row r="84" spans="1:13" ht="15" customHeight="1" x14ac:dyDescent="0.25">
      <c r="A84" s="120" t="s">
        <v>2381</v>
      </c>
      <c r="B84" s="119">
        <v>118</v>
      </c>
      <c r="C84" s="119">
        <v>67</v>
      </c>
      <c r="D84" s="119" t="s">
        <v>2310</v>
      </c>
      <c r="E84" s="119" t="s">
        <v>2310</v>
      </c>
      <c r="F84" s="119">
        <v>5</v>
      </c>
      <c r="G84" s="119">
        <v>0</v>
      </c>
      <c r="H84" s="119">
        <v>2293</v>
      </c>
      <c r="I84" s="119">
        <v>1011</v>
      </c>
      <c r="J84" s="119">
        <v>504</v>
      </c>
      <c r="K84" s="119" t="s">
        <v>2310</v>
      </c>
      <c r="L84" s="119">
        <v>343</v>
      </c>
      <c r="M84" s="119">
        <v>108</v>
      </c>
    </row>
    <row r="85" spans="1:13" ht="33.950000000000003" customHeight="1" x14ac:dyDescent="0.25">
      <c r="A85" s="130" t="s">
        <v>2382</v>
      </c>
      <c r="B85" s="143" t="s">
        <v>28</v>
      </c>
      <c r="C85" s="143" t="s">
        <v>28</v>
      </c>
      <c r="D85" s="143" t="s">
        <v>28</v>
      </c>
      <c r="E85" s="143" t="s">
        <v>28</v>
      </c>
      <c r="F85" s="143" t="s">
        <v>28</v>
      </c>
      <c r="G85" s="143" t="s">
        <v>28</v>
      </c>
      <c r="H85" s="143" t="s">
        <v>28</v>
      </c>
      <c r="I85" s="143" t="s">
        <v>28</v>
      </c>
      <c r="J85" s="143" t="s">
        <v>28</v>
      </c>
      <c r="K85" s="143" t="s">
        <v>28</v>
      </c>
      <c r="L85" s="143" t="s">
        <v>28</v>
      </c>
      <c r="M85" s="143" t="s">
        <v>28</v>
      </c>
    </row>
    <row r="86" spans="1:13" ht="15" customHeight="1" x14ac:dyDescent="0.25">
      <c r="A86" s="120" t="s">
        <v>2378</v>
      </c>
      <c r="B86" s="119">
        <v>5127</v>
      </c>
      <c r="C86" s="119">
        <v>3508</v>
      </c>
      <c r="D86" s="119">
        <v>1146</v>
      </c>
      <c r="E86" s="119">
        <v>325</v>
      </c>
      <c r="F86" s="119">
        <v>133</v>
      </c>
      <c r="G86" s="119">
        <v>15</v>
      </c>
      <c r="H86" s="119">
        <v>83103</v>
      </c>
      <c r="I86" s="119">
        <v>35425</v>
      </c>
      <c r="J86" s="119">
        <v>20610</v>
      </c>
      <c r="K86" s="119">
        <v>9434</v>
      </c>
      <c r="L86" s="119">
        <v>12017</v>
      </c>
      <c r="M86" s="119">
        <v>5617</v>
      </c>
    </row>
    <row r="87" spans="1:13" ht="15" customHeight="1" x14ac:dyDescent="0.25">
      <c r="A87" s="120" t="s">
        <v>2379</v>
      </c>
      <c r="B87" s="119">
        <v>483</v>
      </c>
      <c r="C87" s="119">
        <v>389</v>
      </c>
      <c r="D87" s="119">
        <v>77</v>
      </c>
      <c r="E87" s="119">
        <v>15</v>
      </c>
      <c r="F87" s="119">
        <v>2</v>
      </c>
      <c r="G87" s="119" t="s">
        <v>2310</v>
      </c>
      <c r="H87" s="119">
        <v>7682</v>
      </c>
      <c r="I87" s="119">
        <v>5765</v>
      </c>
      <c r="J87" s="119">
        <v>1307</v>
      </c>
      <c r="K87" s="119">
        <v>260</v>
      </c>
      <c r="L87" s="119">
        <v>298</v>
      </c>
      <c r="M87" s="119" t="s">
        <v>2310</v>
      </c>
    </row>
    <row r="88" spans="1:13" ht="15" customHeight="1" x14ac:dyDescent="0.25">
      <c r="A88" s="120" t="s">
        <v>2380</v>
      </c>
      <c r="B88" s="119">
        <v>49</v>
      </c>
      <c r="C88" s="119">
        <v>40</v>
      </c>
      <c r="D88" s="119" t="s">
        <v>2310</v>
      </c>
      <c r="E88" s="119" t="s">
        <v>2310</v>
      </c>
      <c r="F88" s="119">
        <v>1</v>
      </c>
      <c r="G88" s="119" t="s">
        <v>2310</v>
      </c>
      <c r="H88" s="119">
        <v>1069</v>
      </c>
      <c r="I88" s="119">
        <v>422</v>
      </c>
      <c r="J88" s="119" t="s">
        <v>2310</v>
      </c>
      <c r="K88" s="119" t="s">
        <v>2310</v>
      </c>
      <c r="L88" s="119">
        <v>143</v>
      </c>
      <c r="M88" s="119" t="s">
        <v>2310</v>
      </c>
    </row>
    <row r="89" spans="1:13" ht="15" customHeight="1" x14ac:dyDescent="0.25">
      <c r="A89" s="120" t="s">
        <v>2381</v>
      </c>
      <c r="B89" s="119">
        <v>260</v>
      </c>
      <c r="C89" s="119">
        <v>169</v>
      </c>
      <c r="D89" s="119">
        <v>56</v>
      </c>
      <c r="E89" s="119">
        <v>28</v>
      </c>
      <c r="F89" s="119">
        <v>6</v>
      </c>
      <c r="G89" s="119">
        <v>1</v>
      </c>
      <c r="H89" s="119">
        <v>4904</v>
      </c>
      <c r="I89" s="119">
        <v>2306</v>
      </c>
      <c r="J89" s="119">
        <v>1104</v>
      </c>
      <c r="K89" s="119">
        <v>674</v>
      </c>
      <c r="L89" s="119">
        <v>600</v>
      </c>
      <c r="M89" s="119">
        <v>220</v>
      </c>
    </row>
    <row r="90" spans="1:13" ht="24" customHeight="1" x14ac:dyDescent="0.25">
      <c r="A90" s="130" t="s">
        <v>2383</v>
      </c>
      <c r="B90" s="143" t="s">
        <v>28</v>
      </c>
      <c r="C90" s="143" t="s">
        <v>28</v>
      </c>
      <c r="D90" s="143" t="s">
        <v>28</v>
      </c>
      <c r="E90" s="143" t="s">
        <v>28</v>
      </c>
      <c r="F90" s="143" t="s">
        <v>28</v>
      </c>
      <c r="G90" s="143" t="s">
        <v>28</v>
      </c>
      <c r="H90" s="143" t="s">
        <v>28</v>
      </c>
      <c r="I90" s="143" t="s">
        <v>28</v>
      </c>
      <c r="J90" s="143" t="s">
        <v>28</v>
      </c>
      <c r="K90" s="143" t="s">
        <v>28</v>
      </c>
      <c r="L90" s="143" t="s">
        <v>28</v>
      </c>
      <c r="M90" s="143" t="s">
        <v>28</v>
      </c>
    </row>
    <row r="91" spans="1:13" ht="15" customHeight="1" x14ac:dyDescent="0.25">
      <c r="A91" s="120" t="s">
        <v>2342</v>
      </c>
      <c r="B91" s="119">
        <v>4719</v>
      </c>
      <c r="C91" s="119">
        <v>3350</v>
      </c>
      <c r="D91" s="119">
        <v>1008</v>
      </c>
      <c r="E91" s="119">
        <v>258</v>
      </c>
      <c r="F91" s="119">
        <v>96</v>
      </c>
      <c r="G91" s="119">
        <v>7</v>
      </c>
      <c r="H91" s="119">
        <v>65708</v>
      </c>
      <c r="I91" s="119">
        <v>31505</v>
      </c>
      <c r="J91" s="119">
        <v>17022</v>
      </c>
      <c r="K91" s="119">
        <v>7180</v>
      </c>
      <c r="L91" s="119">
        <v>7940</v>
      </c>
      <c r="M91" s="119">
        <v>2062</v>
      </c>
    </row>
    <row r="92" spans="1:13" ht="15" customHeight="1" x14ac:dyDescent="0.25">
      <c r="A92" s="120" t="s">
        <v>2384</v>
      </c>
      <c r="B92" s="119">
        <v>811</v>
      </c>
      <c r="C92" s="119">
        <v>513</v>
      </c>
      <c r="D92" s="119">
        <v>197</v>
      </c>
      <c r="E92" s="119">
        <v>72</v>
      </c>
      <c r="F92" s="119">
        <v>27</v>
      </c>
      <c r="G92" s="119">
        <v>2</v>
      </c>
      <c r="H92" s="119">
        <v>16449</v>
      </c>
      <c r="I92" s="119">
        <v>7172</v>
      </c>
      <c r="J92" s="119">
        <v>3918</v>
      </c>
      <c r="K92" s="119">
        <v>1830</v>
      </c>
      <c r="L92" s="119">
        <v>2517</v>
      </c>
      <c r="M92" s="119">
        <v>1013</v>
      </c>
    </row>
    <row r="93" spans="1:13" ht="15" customHeight="1" x14ac:dyDescent="0.25">
      <c r="A93" s="120" t="s">
        <v>2385</v>
      </c>
      <c r="B93" s="119">
        <v>135</v>
      </c>
      <c r="C93" s="119">
        <v>72</v>
      </c>
      <c r="D93" s="119">
        <v>35</v>
      </c>
      <c r="E93" s="119">
        <v>19</v>
      </c>
      <c r="F93" s="119">
        <v>7</v>
      </c>
      <c r="G93" s="119">
        <v>2</v>
      </c>
      <c r="H93" s="119">
        <v>5539</v>
      </c>
      <c r="I93" s="119">
        <v>2397</v>
      </c>
      <c r="J93" s="119">
        <v>911</v>
      </c>
      <c r="K93" s="119">
        <v>567</v>
      </c>
      <c r="L93" s="119">
        <v>988</v>
      </c>
      <c r="M93" s="119">
        <v>677</v>
      </c>
    </row>
    <row r="94" spans="1:13" ht="15" customHeight="1" x14ac:dyDescent="0.25">
      <c r="A94" s="120" t="s">
        <v>2386</v>
      </c>
      <c r="B94" s="119">
        <v>63</v>
      </c>
      <c r="C94" s="119">
        <v>32</v>
      </c>
      <c r="D94" s="119">
        <v>20</v>
      </c>
      <c r="E94" s="119">
        <v>2</v>
      </c>
      <c r="F94" s="119">
        <v>7</v>
      </c>
      <c r="G94" s="119">
        <v>2</v>
      </c>
      <c r="H94" s="119">
        <v>3894</v>
      </c>
      <c r="I94" s="119">
        <v>1440</v>
      </c>
      <c r="J94" s="119">
        <v>794</v>
      </c>
      <c r="K94" s="119">
        <v>193</v>
      </c>
      <c r="L94" s="119">
        <v>763</v>
      </c>
      <c r="M94" s="119">
        <v>705</v>
      </c>
    </row>
    <row r="95" spans="1:13" ht="15" customHeight="1" x14ac:dyDescent="0.25">
      <c r="A95" s="120" t="s">
        <v>2387</v>
      </c>
      <c r="B95" s="119">
        <v>19</v>
      </c>
      <c r="C95" s="119">
        <v>6</v>
      </c>
      <c r="D95" s="119" t="s">
        <v>2310</v>
      </c>
      <c r="E95" s="119">
        <v>5</v>
      </c>
      <c r="F95" s="119">
        <v>3</v>
      </c>
      <c r="G95" s="119">
        <v>3</v>
      </c>
      <c r="H95" s="119">
        <v>3999</v>
      </c>
      <c r="I95" s="119">
        <v>855</v>
      </c>
      <c r="J95" s="119">
        <v>393</v>
      </c>
      <c r="K95" s="119">
        <v>515</v>
      </c>
      <c r="L95" s="119">
        <v>715</v>
      </c>
      <c r="M95" s="119">
        <v>1521</v>
      </c>
    </row>
    <row r="96" spans="1:13" ht="15" customHeight="1" x14ac:dyDescent="0.25">
      <c r="A96" s="120" t="s">
        <v>2388</v>
      </c>
      <c r="B96" s="119">
        <v>170</v>
      </c>
      <c r="C96" s="119">
        <v>133</v>
      </c>
      <c r="D96" s="119" t="s">
        <v>2310</v>
      </c>
      <c r="E96" s="119" t="s">
        <v>2310</v>
      </c>
      <c r="F96" s="119" t="s">
        <v>2310</v>
      </c>
      <c r="G96" s="119" t="s">
        <v>2310</v>
      </c>
      <c r="H96" s="119">
        <v>1168</v>
      </c>
      <c r="I96" s="119">
        <v>549</v>
      </c>
      <c r="J96" s="119" t="s">
        <v>2310</v>
      </c>
      <c r="K96" s="119" t="s">
        <v>2310</v>
      </c>
      <c r="L96" s="119" t="s">
        <v>2310</v>
      </c>
      <c r="M96" s="119" t="s">
        <v>2310</v>
      </c>
    </row>
    <row r="97" spans="1:13" ht="24" customHeight="1" x14ac:dyDescent="0.25">
      <c r="A97" s="130" t="s">
        <v>2389</v>
      </c>
      <c r="B97" s="119" t="s">
        <v>28</v>
      </c>
      <c r="C97" s="119" t="s">
        <v>28</v>
      </c>
      <c r="D97" s="119" t="s">
        <v>28</v>
      </c>
      <c r="E97" s="119" t="s">
        <v>28</v>
      </c>
      <c r="F97" s="119" t="s">
        <v>28</v>
      </c>
      <c r="G97" s="119" t="s">
        <v>28</v>
      </c>
      <c r="H97" s="119" t="s">
        <v>28</v>
      </c>
      <c r="I97" s="119" t="s">
        <v>28</v>
      </c>
      <c r="J97" s="119" t="s">
        <v>28</v>
      </c>
      <c r="K97" s="119" t="s">
        <v>28</v>
      </c>
      <c r="L97" s="119" t="s">
        <v>28</v>
      </c>
      <c r="M97" s="119" t="s">
        <v>28</v>
      </c>
    </row>
    <row r="98" spans="1:13" ht="15" customHeight="1" x14ac:dyDescent="0.25">
      <c r="A98" s="120" t="s">
        <v>2390</v>
      </c>
      <c r="B98" s="119">
        <v>3622</v>
      </c>
      <c r="C98" s="119">
        <v>2461</v>
      </c>
      <c r="D98" s="119">
        <v>834</v>
      </c>
      <c r="E98" s="119">
        <v>240</v>
      </c>
      <c r="F98" s="119">
        <v>76</v>
      </c>
      <c r="G98" s="119">
        <v>11</v>
      </c>
      <c r="H98" s="119">
        <v>56948</v>
      </c>
      <c r="I98" s="119">
        <v>26066</v>
      </c>
      <c r="J98" s="119">
        <v>14725</v>
      </c>
      <c r="K98" s="119">
        <v>6377</v>
      </c>
      <c r="L98" s="119">
        <v>6115</v>
      </c>
      <c r="M98" s="119">
        <v>3665</v>
      </c>
    </row>
    <row r="99" spans="1:13" ht="15" customHeight="1" x14ac:dyDescent="0.25">
      <c r="A99" s="120" t="s">
        <v>2391</v>
      </c>
      <c r="B99" s="119">
        <v>247</v>
      </c>
      <c r="C99" s="119">
        <v>190</v>
      </c>
      <c r="D99" s="119">
        <v>44</v>
      </c>
      <c r="E99" s="119">
        <v>6</v>
      </c>
      <c r="F99" s="119" t="s">
        <v>2310</v>
      </c>
      <c r="G99" s="119" t="s">
        <v>2400</v>
      </c>
      <c r="H99" s="119">
        <v>5134</v>
      </c>
      <c r="I99" s="119">
        <v>2662</v>
      </c>
      <c r="J99" s="119">
        <v>1496</v>
      </c>
      <c r="K99" s="119">
        <v>411</v>
      </c>
      <c r="L99" s="119">
        <v>566</v>
      </c>
      <c r="M99" s="119" t="s">
        <v>2400</v>
      </c>
    </row>
    <row r="100" spans="1:13" ht="15" customHeight="1" x14ac:dyDescent="0.25">
      <c r="A100" s="120" t="s">
        <v>2392</v>
      </c>
      <c r="B100" s="119">
        <v>103</v>
      </c>
      <c r="C100" s="119">
        <v>39</v>
      </c>
      <c r="D100" s="119">
        <v>30</v>
      </c>
      <c r="E100" s="119">
        <v>13</v>
      </c>
      <c r="F100" s="119">
        <v>20</v>
      </c>
      <c r="G100" s="119">
        <v>1</v>
      </c>
      <c r="H100" s="119">
        <v>3761</v>
      </c>
      <c r="I100" s="119">
        <v>469</v>
      </c>
      <c r="J100" s="119">
        <v>591</v>
      </c>
      <c r="K100" s="119">
        <v>698</v>
      </c>
      <c r="L100" s="119">
        <v>1793</v>
      </c>
      <c r="M100" s="119">
        <v>211</v>
      </c>
    </row>
    <row r="101" spans="1:13" ht="15" customHeight="1" x14ac:dyDescent="0.25">
      <c r="A101" s="120" t="s">
        <v>2393</v>
      </c>
      <c r="B101" s="119">
        <v>141</v>
      </c>
      <c r="C101" s="119">
        <v>77</v>
      </c>
      <c r="D101" s="119">
        <v>38</v>
      </c>
      <c r="E101" s="119">
        <v>13</v>
      </c>
      <c r="F101" s="119">
        <v>11</v>
      </c>
      <c r="G101" s="119">
        <v>1</v>
      </c>
      <c r="H101" s="119">
        <v>3823</v>
      </c>
      <c r="I101" s="119">
        <v>692</v>
      </c>
      <c r="J101" s="119">
        <v>742</v>
      </c>
      <c r="K101" s="119">
        <v>349</v>
      </c>
      <c r="L101" s="119">
        <v>1176</v>
      </c>
      <c r="M101" s="119">
        <v>864</v>
      </c>
    </row>
    <row r="102" spans="1:13" ht="15" customHeight="1" x14ac:dyDescent="0.25">
      <c r="A102" s="120" t="s">
        <v>2394</v>
      </c>
      <c r="B102" s="119">
        <v>250</v>
      </c>
      <c r="C102" s="119">
        <v>206</v>
      </c>
      <c r="D102" s="119">
        <v>41</v>
      </c>
      <c r="E102" s="119" t="s">
        <v>2310</v>
      </c>
      <c r="F102" s="119" t="s">
        <v>2310</v>
      </c>
      <c r="G102" s="119" t="s">
        <v>2310</v>
      </c>
      <c r="H102" s="119">
        <v>4523</v>
      </c>
      <c r="I102" s="119">
        <v>3216</v>
      </c>
      <c r="J102" s="119">
        <v>1002</v>
      </c>
      <c r="K102" s="119" t="s">
        <v>2310</v>
      </c>
      <c r="L102" s="119" t="s">
        <v>2310</v>
      </c>
      <c r="M102" s="119" t="s">
        <v>2310</v>
      </c>
    </row>
    <row r="103" spans="1:13" ht="15" customHeight="1" x14ac:dyDescent="0.25">
      <c r="A103" s="120" t="s">
        <v>2395</v>
      </c>
      <c r="B103" s="119">
        <v>418</v>
      </c>
      <c r="C103" s="119">
        <v>365</v>
      </c>
      <c r="D103" s="119">
        <v>41</v>
      </c>
      <c r="E103" s="119" t="s">
        <v>2310</v>
      </c>
      <c r="F103" s="119" t="s">
        <v>2310</v>
      </c>
      <c r="G103" s="119" t="s">
        <v>2400</v>
      </c>
      <c r="H103" s="119">
        <v>5684</v>
      </c>
      <c r="I103" s="119">
        <v>4261</v>
      </c>
      <c r="J103" s="119">
        <v>1087</v>
      </c>
      <c r="K103" s="119" t="s">
        <v>2310</v>
      </c>
      <c r="L103" s="119" t="s">
        <v>2310</v>
      </c>
      <c r="M103" s="119" t="s">
        <v>2400</v>
      </c>
    </row>
    <row r="104" spans="1:13" ht="15" customHeight="1" x14ac:dyDescent="0.25">
      <c r="A104" s="120" t="s">
        <v>2396</v>
      </c>
      <c r="B104" s="119">
        <v>253</v>
      </c>
      <c r="C104" s="119">
        <v>131</v>
      </c>
      <c r="D104" s="119">
        <v>91</v>
      </c>
      <c r="E104" s="119">
        <v>24</v>
      </c>
      <c r="F104" s="119" t="s">
        <v>2310</v>
      </c>
      <c r="G104" s="119" t="s">
        <v>2310</v>
      </c>
      <c r="H104" s="119">
        <v>3257</v>
      </c>
      <c r="I104" s="119">
        <v>1250</v>
      </c>
      <c r="J104" s="119">
        <v>1221</v>
      </c>
      <c r="K104" s="119">
        <v>566</v>
      </c>
      <c r="L104" s="119" t="s">
        <v>2310</v>
      </c>
      <c r="M104" s="119" t="s">
        <v>2310</v>
      </c>
    </row>
    <row r="105" spans="1:13" ht="15" customHeight="1" x14ac:dyDescent="0.25">
      <c r="A105" s="120" t="s">
        <v>2397</v>
      </c>
      <c r="B105" s="119">
        <v>60</v>
      </c>
      <c r="C105" s="119">
        <v>36</v>
      </c>
      <c r="D105" s="119">
        <v>12</v>
      </c>
      <c r="E105" s="119">
        <v>5</v>
      </c>
      <c r="F105" s="119">
        <v>7</v>
      </c>
      <c r="G105" s="119">
        <v>1</v>
      </c>
      <c r="H105" s="119">
        <v>2819</v>
      </c>
      <c r="I105" s="119">
        <v>390</v>
      </c>
      <c r="J105" s="119">
        <v>280</v>
      </c>
      <c r="K105" s="119">
        <v>177</v>
      </c>
      <c r="L105" s="119">
        <v>1409</v>
      </c>
      <c r="M105" s="119">
        <v>563</v>
      </c>
    </row>
    <row r="106" spans="1:13" ht="15" customHeight="1" x14ac:dyDescent="0.25">
      <c r="A106" s="120" t="s">
        <v>2398</v>
      </c>
      <c r="B106" s="119">
        <v>102</v>
      </c>
      <c r="C106" s="119">
        <v>52</v>
      </c>
      <c r="D106" s="119">
        <v>34</v>
      </c>
      <c r="E106" s="119" t="s">
        <v>2310</v>
      </c>
      <c r="F106" s="119">
        <v>5</v>
      </c>
      <c r="G106" s="119" t="s">
        <v>2310</v>
      </c>
      <c r="H106" s="119">
        <v>1602</v>
      </c>
      <c r="I106" s="119">
        <v>303</v>
      </c>
      <c r="J106" s="119">
        <v>381</v>
      </c>
      <c r="K106" s="119" t="s">
        <v>2310</v>
      </c>
      <c r="L106" s="119">
        <v>324</v>
      </c>
      <c r="M106" s="119" t="s">
        <v>2310</v>
      </c>
    </row>
    <row r="107" spans="1:13" ht="15" customHeight="1" x14ac:dyDescent="0.25">
      <c r="A107" s="120" t="s">
        <v>2399</v>
      </c>
      <c r="B107" s="119">
        <v>36</v>
      </c>
      <c r="C107" s="119">
        <v>33</v>
      </c>
      <c r="D107" s="119" t="s">
        <v>2310</v>
      </c>
      <c r="E107" s="119" t="s">
        <v>2310</v>
      </c>
      <c r="F107" s="119" t="s">
        <v>2310</v>
      </c>
      <c r="G107" s="119" t="s">
        <v>2310</v>
      </c>
      <c r="H107" s="119">
        <v>774</v>
      </c>
      <c r="I107" s="119">
        <v>227</v>
      </c>
      <c r="J107" s="119" t="s">
        <v>2310</v>
      </c>
      <c r="K107" s="119" t="s">
        <v>2310</v>
      </c>
      <c r="L107" s="119" t="s">
        <v>2310</v>
      </c>
      <c r="M107" s="119" t="s">
        <v>2310</v>
      </c>
    </row>
    <row r="108" spans="1:13" ht="15" customHeight="1" x14ac:dyDescent="0.25">
      <c r="A108" s="120" t="s">
        <v>2401</v>
      </c>
      <c r="B108" s="119">
        <v>124</v>
      </c>
      <c r="C108" s="119">
        <v>101</v>
      </c>
      <c r="D108" s="119">
        <v>14</v>
      </c>
      <c r="E108" s="119" t="s">
        <v>2310</v>
      </c>
      <c r="F108" s="119">
        <v>2</v>
      </c>
      <c r="G108" s="119" t="s">
        <v>2310</v>
      </c>
      <c r="H108" s="119">
        <v>1701</v>
      </c>
      <c r="I108" s="119">
        <v>738</v>
      </c>
      <c r="J108" s="119">
        <v>293</v>
      </c>
      <c r="K108" s="119" t="s">
        <v>2310</v>
      </c>
      <c r="L108" s="119">
        <v>333</v>
      </c>
      <c r="M108" s="119" t="s">
        <v>2310</v>
      </c>
    </row>
    <row r="109" spans="1:13" ht="15" customHeight="1" x14ac:dyDescent="0.25">
      <c r="A109" s="120" t="s">
        <v>2381</v>
      </c>
      <c r="B109" s="119">
        <v>563</v>
      </c>
      <c r="C109" s="119">
        <v>416</v>
      </c>
      <c r="D109" s="119">
        <v>104</v>
      </c>
      <c r="E109" s="119">
        <v>36</v>
      </c>
      <c r="F109" s="119">
        <v>5</v>
      </c>
      <c r="G109" s="119" t="s">
        <v>2310</v>
      </c>
      <c r="H109" s="119">
        <v>6732</v>
      </c>
      <c r="I109" s="119">
        <v>3645</v>
      </c>
      <c r="J109" s="119">
        <v>1371</v>
      </c>
      <c r="K109" s="119">
        <v>653</v>
      </c>
      <c r="L109" s="119">
        <v>797</v>
      </c>
      <c r="M109" s="119" t="s">
        <v>2310</v>
      </c>
    </row>
    <row r="110" spans="1:13" ht="24" customHeight="1" x14ac:dyDescent="0.25">
      <c r="A110" s="130" t="s">
        <v>2402</v>
      </c>
      <c r="B110" s="143" t="s">
        <v>28</v>
      </c>
      <c r="C110" s="143" t="s">
        <v>28</v>
      </c>
      <c r="D110" s="143" t="s">
        <v>28</v>
      </c>
      <c r="E110" s="143" t="s">
        <v>28</v>
      </c>
      <c r="F110" s="143" t="s">
        <v>28</v>
      </c>
      <c r="G110" s="143" t="s">
        <v>28</v>
      </c>
      <c r="H110" s="143" t="s">
        <v>28</v>
      </c>
      <c r="I110" s="143" t="s">
        <v>28</v>
      </c>
      <c r="J110" s="143" t="s">
        <v>28</v>
      </c>
      <c r="K110" s="143" t="s">
        <v>28</v>
      </c>
      <c r="L110" s="143" t="s">
        <v>28</v>
      </c>
      <c r="M110" s="143" t="s">
        <v>28</v>
      </c>
    </row>
    <row r="111" spans="1:13" ht="15" customHeight="1" x14ac:dyDescent="0.25">
      <c r="A111" s="120" t="s">
        <v>2403</v>
      </c>
      <c r="B111" s="119">
        <v>2490</v>
      </c>
      <c r="C111" s="119">
        <v>1519</v>
      </c>
      <c r="D111" s="119">
        <v>638</v>
      </c>
      <c r="E111" s="119">
        <v>239</v>
      </c>
      <c r="F111" s="119">
        <v>88</v>
      </c>
      <c r="G111" s="119">
        <v>7</v>
      </c>
      <c r="H111" s="119">
        <v>46291</v>
      </c>
      <c r="I111" s="119">
        <v>16880</v>
      </c>
      <c r="J111" s="119">
        <v>12149</v>
      </c>
      <c r="K111" s="119">
        <v>6859</v>
      </c>
      <c r="L111" s="119">
        <v>8040</v>
      </c>
      <c r="M111" s="119">
        <v>2362</v>
      </c>
    </row>
    <row r="112" spans="1:13" ht="15" customHeight="1" x14ac:dyDescent="0.25">
      <c r="A112" s="120" t="s">
        <v>2404</v>
      </c>
      <c r="B112" s="119">
        <v>935</v>
      </c>
      <c r="C112" s="119">
        <v>688</v>
      </c>
      <c r="D112" s="119">
        <v>193</v>
      </c>
      <c r="E112" s="119">
        <v>34</v>
      </c>
      <c r="F112" s="119">
        <v>17</v>
      </c>
      <c r="G112" s="119">
        <v>4</v>
      </c>
      <c r="H112" s="119">
        <v>19565</v>
      </c>
      <c r="I112" s="119">
        <v>10280</v>
      </c>
      <c r="J112" s="119">
        <v>4512</v>
      </c>
      <c r="K112" s="119">
        <v>1522</v>
      </c>
      <c r="L112" s="119">
        <v>2128</v>
      </c>
      <c r="M112" s="119">
        <v>1124</v>
      </c>
    </row>
    <row r="113" spans="1:13" ht="15" customHeight="1" x14ac:dyDescent="0.25">
      <c r="A113" s="120" t="s">
        <v>2405</v>
      </c>
      <c r="B113" s="119">
        <v>137</v>
      </c>
      <c r="C113" s="119">
        <v>85</v>
      </c>
      <c r="D113" s="119">
        <v>33</v>
      </c>
      <c r="E113" s="119">
        <v>11</v>
      </c>
      <c r="F113" s="119">
        <v>5</v>
      </c>
      <c r="G113" s="119">
        <v>2</v>
      </c>
      <c r="H113" s="119">
        <v>8331</v>
      </c>
      <c r="I113" s="119">
        <v>3666</v>
      </c>
      <c r="J113" s="119">
        <v>2048</v>
      </c>
      <c r="K113" s="119">
        <v>733</v>
      </c>
      <c r="L113" s="119">
        <v>1039</v>
      </c>
      <c r="M113" s="119">
        <v>846</v>
      </c>
    </row>
    <row r="114" spans="1:13" ht="15" customHeight="1" x14ac:dyDescent="0.25">
      <c r="A114" s="120" t="s">
        <v>2406</v>
      </c>
      <c r="B114" s="119">
        <v>948</v>
      </c>
      <c r="C114" s="119">
        <v>607</v>
      </c>
      <c r="D114" s="119">
        <v>253</v>
      </c>
      <c r="E114" s="119">
        <v>70</v>
      </c>
      <c r="F114" s="119">
        <v>17</v>
      </c>
      <c r="G114" s="119" t="s">
        <v>2310</v>
      </c>
      <c r="H114" s="119">
        <v>5982</v>
      </c>
      <c r="I114" s="119">
        <v>3172</v>
      </c>
      <c r="J114" s="119">
        <v>1880</v>
      </c>
      <c r="K114" s="119">
        <v>670</v>
      </c>
      <c r="L114" s="119">
        <v>230</v>
      </c>
      <c r="M114" s="119" t="s">
        <v>2310</v>
      </c>
    </row>
    <row r="115" spans="1:13" ht="15" customHeight="1" x14ac:dyDescent="0.25">
      <c r="A115" s="120" t="s">
        <v>2407</v>
      </c>
      <c r="B115" s="119">
        <v>1250</v>
      </c>
      <c r="C115" s="119">
        <v>1098</v>
      </c>
      <c r="D115" s="119">
        <v>140</v>
      </c>
      <c r="E115" s="119" t="s">
        <v>2310</v>
      </c>
      <c r="F115" s="119">
        <v>1</v>
      </c>
      <c r="G115" s="119" t="s">
        <v>2310</v>
      </c>
      <c r="H115" s="119">
        <v>12184</v>
      </c>
      <c r="I115" s="119">
        <v>9104</v>
      </c>
      <c r="J115" s="119">
        <v>2199</v>
      </c>
      <c r="K115" s="119" t="s">
        <v>2310</v>
      </c>
      <c r="L115" s="119">
        <v>273</v>
      </c>
      <c r="M115" s="119" t="s">
        <v>2310</v>
      </c>
    </row>
    <row r="116" spans="1:13" ht="15" customHeight="1" x14ac:dyDescent="0.25">
      <c r="A116" s="120" t="s">
        <v>2408</v>
      </c>
      <c r="B116" s="119">
        <v>19</v>
      </c>
      <c r="C116" s="119" t="s">
        <v>2310</v>
      </c>
      <c r="D116" s="119" t="s">
        <v>2310</v>
      </c>
      <c r="E116" s="119" t="s">
        <v>2310</v>
      </c>
      <c r="F116" s="119">
        <v>5</v>
      </c>
      <c r="G116" s="119">
        <v>2</v>
      </c>
      <c r="H116" s="119">
        <v>2186</v>
      </c>
      <c r="I116" s="119" t="s">
        <v>2310</v>
      </c>
      <c r="J116" s="119" t="s">
        <v>2310</v>
      </c>
      <c r="K116" s="119" t="s">
        <v>2310</v>
      </c>
      <c r="L116" s="119">
        <v>862</v>
      </c>
      <c r="M116" s="119">
        <v>950</v>
      </c>
    </row>
    <row r="117" spans="1:13" ht="15" customHeight="1" x14ac:dyDescent="0.25">
      <c r="A117" s="120" t="s">
        <v>2381</v>
      </c>
      <c r="B117" s="119">
        <v>139</v>
      </c>
      <c r="C117" s="119">
        <v>103</v>
      </c>
      <c r="D117" s="119">
        <v>24</v>
      </c>
      <c r="E117" s="119" t="s">
        <v>2310</v>
      </c>
      <c r="F117" s="119" t="s">
        <v>2310</v>
      </c>
      <c r="G117" s="119">
        <v>1</v>
      </c>
      <c r="H117" s="119">
        <v>2219</v>
      </c>
      <c r="I117" s="119">
        <v>720</v>
      </c>
      <c r="J117" s="119">
        <v>361</v>
      </c>
      <c r="K117" s="119" t="s">
        <v>2310</v>
      </c>
      <c r="L117" s="119">
        <v>486</v>
      </c>
      <c r="M117" s="119">
        <v>546</v>
      </c>
    </row>
    <row r="118" spans="1:13" ht="24" customHeight="1" x14ac:dyDescent="0.25">
      <c r="A118" s="130" t="s">
        <v>2410</v>
      </c>
      <c r="B118" s="143" t="s">
        <v>28</v>
      </c>
      <c r="C118" s="143" t="s">
        <v>28</v>
      </c>
      <c r="D118" s="143" t="s">
        <v>28</v>
      </c>
      <c r="E118" s="143" t="s">
        <v>28</v>
      </c>
      <c r="F118" s="143" t="s">
        <v>28</v>
      </c>
      <c r="G118" s="143" t="s">
        <v>28</v>
      </c>
      <c r="H118" s="143" t="s">
        <v>28</v>
      </c>
      <c r="I118" s="143" t="s">
        <v>28</v>
      </c>
      <c r="J118" s="143" t="s">
        <v>28</v>
      </c>
      <c r="K118" s="143" t="s">
        <v>28</v>
      </c>
      <c r="L118" s="143" t="s">
        <v>28</v>
      </c>
      <c r="M118" s="143" t="s">
        <v>28</v>
      </c>
    </row>
    <row r="119" spans="1:13" ht="15" customHeight="1" x14ac:dyDescent="0.25">
      <c r="A119" s="120" t="s">
        <v>2411</v>
      </c>
      <c r="B119" s="119">
        <v>2198</v>
      </c>
      <c r="C119" s="119">
        <v>1818</v>
      </c>
      <c r="D119" s="119">
        <v>333</v>
      </c>
      <c r="E119" s="119">
        <v>38</v>
      </c>
      <c r="F119" s="119">
        <v>8</v>
      </c>
      <c r="G119" s="119" t="s">
        <v>2310</v>
      </c>
      <c r="H119" s="119">
        <v>21013</v>
      </c>
      <c r="I119" s="119">
        <v>15090</v>
      </c>
      <c r="J119" s="119">
        <v>4339</v>
      </c>
      <c r="K119" s="119">
        <v>1024</v>
      </c>
      <c r="L119" s="119">
        <v>412</v>
      </c>
      <c r="M119" s="119" t="s">
        <v>2310</v>
      </c>
    </row>
    <row r="120" spans="1:13" ht="15" customHeight="1" x14ac:dyDescent="0.25">
      <c r="A120" s="120" t="s">
        <v>2412</v>
      </c>
      <c r="B120" s="119">
        <v>940</v>
      </c>
      <c r="C120" s="119">
        <v>565</v>
      </c>
      <c r="D120" s="119">
        <v>222</v>
      </c>
      <c r="E120" s="119">
        <v>95</v>
      </c>
      <c r="F120" s="119">
        <v>51</v>
      </c>
      <c r="G120" s="119">
        <v>7</v>
      </c>
      <c r="H120" s="119">
        <v>31621</v>
      </c>
      <c r="I120" s="119">
        <v>11182</v>
      </c>
      <c r="J120" s="119">
        <v>7726</v>
      </c>
      <c r="K120" s="119">
        <v>4342</v>
      </c>
      <c r="L120" s="119">
        <v>5790</v>
      </c>
      <c r="M120" s="119">
        <v>2581</v>
      </c>
    </row>
    <row r="121" spans="1:13" ht="15" customHeight="1" x14ac:dyDescent="0.25">
      <c r="A121" s="120" t="s">
        <v>2413</v>
      </c>
      <c r="B121" s="119">
        <v>708</v>
      </c>
      <c r="C121" s="119">
        <v>477</v>
      </c>
      <c r="D121" s="119">
        <v>142</v>
      </c>
      <c r="E121" s="119">
        <v>52</v>
      </c>
      <c r="F121" s="119">
        <v>31</v>
      </c>
      <c r="G121" s="119">
        <v>6</v>
      </c>
      <c r="H121" s="119">
        <v>19286</v>
      </c>
      <c r="I121" s="119">
        <v>6899</v>
      </c>
      <c r="J121" s="119">
        <v>4399</v>
      </c>
      <c r="K121" s="119">
        <v>1991</v>
      </c>
      <c r="L121" s="119">
        <v>3699</v>
      </c>
      <c r="M121" s="119">
        <v>2299</v>
      </c>
    </row>
    <row r="122" spans="1:13" ht="15" customHeight="1" x14ac:dyDescent="0.25">
      <c r="A122" s="120" t="s">
        <v>2414</v>
      </c>
      <c r="B122" s="119">
        <v>376</v>
      </c>
      <c r="C122" s="119">
        <v>234</v>
      </c>
      <c r="D122" s="119">
        <v>93</v>
      </c>
      <c r="E122" s="119">
        <v>35</v>
      </c>
      <c r="F122" s="119">
        <v>13</v>
      </c>
      <c r="G122" s="119" t="s">
        <v>2310</v>
      </c>
      <c r="H122" s="119">
        <v>3997</v>
      </c>
      <c r="I122" s="119">
        <v>1647</v>
      </c>
      <c r="J122" s="119">
        <v>1020</v>
      </c>
      <c r="K122" s="119">
        <v>613</v>
      </c>
      <c r="L122" s="119">
        <v>694</v>
      </c>
      <c r="M122" s="119" t="s">
        <v>2310</v>
      </c>
    </row>
    <row r="123" spans="1:13" ht="27.95" customHeight="1" x14ac:dyDescent="0.25">
      <c r="A123" s="120" t="s">
        <v>2415</v>
      </c>
      <c r="B123" s="119">
        <v>166</v>
      </c>
      <c r="C123" s="119">
        <v>96</v>
      </c>
      <c r="D123" s="119">
        <v>49</v>
      </c>
      <c r="E123" s="119" t="s">
        <v>2310</v>
      </c>
      <c r="F123" s="119" t="s">
        <v>2310</v>
      </c>
      <c r="G123" s="119" t="s">
        <v>2400</v>
      </c>
      <c r="H123" s="119">
        <v>1562</v>
      </c>
      <c r="I123" s="119">
        <v>758</v>
      </c>
      <c r="J123" s="119">
        <v>457</v>
      </c>
      <c r="K123" s="119" t="s">
        <v>2310</v>
      </c>
      <c r="L123" s="119" t="s">
        <v>2310</v>
      </c>
      <c r="M123" s="119" t="s">
        <v>2400</v>
      </c>
    </row>
    <row r="124" spans="1:13" ht="27.95" customHeight="1" x14ac:dyDescent="0.25">
      <c r="A124" s="120" t="s">
        <v>2416</v>
      </c>
      <c r="B124" s="119">
        <v>1311</v>
      </c>
      <c r="C124" s="119">
        <v>773</v>
      </c>
      <c r="D124" s="119">
        <v>394</v>
      </c>
      <c r="E124" s="119">
        <v>119</v>
      </c>
      <c r="F124" s="119">
        <v>24</v>
      </c>
      <c r="G124" s="119">
        <v>1</v>
      </c>
      <c r="H124" s="119">
        <v>14272</v>
      </c>
      <c r="I124" s="119">
        <v>6638</v>
      </c>
      <c r="J124" s="119">
        <v>4353</v>
      </c>
      <c r="K124" s="119">
        <v>1817</v>
      </c>
      <c r="L124" s="119">
        <v>1168</v>
      </c>
      <c r="M124" s="119">
        <v>296</v>
      </c>
    </row>
    <row r="125" spans="1:13" ht="15" customHeight="1" x14ac:dyDescent="0.25">
      <c r="A125" s="120" t="s">
        <v>2417</v>
      </c>
      <c r="B125" s="119">
        <v>83</v>
      </c>
      <c r="C125" s="119">
        <v>43</v>
      </c>
      <c r="D125" s="119">
        <v>26</v>
      </c>
      <c r="E125" s="119" t="s">
        <v>2310</v>
      </c>
      <c r="F125" s="119">
        <v>5</v>
      </c>
      <c r="G125" s="119">
        <v>1</v>
      </c>
      <c r="H125" s="119">
        <v>1968</v>
      </c>
      <c r="I125" s="119">
        <v>396</v>
      </c>
      <c r="J125" s="119">
        <v>400</v>
      </c>
      <c r="K125" s="119" t="s">
        <v>2310</v>
      </c>
      <c r="L125" s="119">
        <v>609</v>
      </c>
      <c r="M125" s="119">
        <v>365</v>
      </c>
    </row>
    <row r="126" spans="1:13" ht="15" customHeight="1" x14ac:dyDescent="0.25">
      <c r="A126" s="120" t="s">
        <v>2381</v>
      </c>
      <c r="B126" s="119">
        <v>136</v>
      </c>
      <c r="C126" s="119">
        <v>99</v>
      </c>
      <c r="D126" s="119">
        <v>25</v>
      </c>
      <c r="E126" s="119">
        <v>9</v>
      </c>
      <c r="F126" s="119">
        <v>3</v>
      </c>
      <c r="G126" s="119">
        <v>1</v>
      </c>
      <c r="H126" s="119">
        <v>3039</v>
      </c>
      <c r="I126" s="119">
        <v>1308</v>
      </c>
      <c r="J126" s="119">
        <v>622</v>
      </c>
      <c r="K126" s="119">
        <v>292</v>
      </c>
      <c r="L126" s="119">
        <v>528</v>
      </c>
      <c r="M126" s="119">
        <v>289</v>
      </c>
    </row>
    <row r="127" spans="1:13" s="2" customFormat="1" ht="27.95" customHeight="1" x14ac:dyDescent="0.25">
      <c r="A127" s="142" t="s">
        <v>2419</v>
      </c>
      <c r="B127" s="144" t="s">
        <v>28</v>
      </c>
      <c r="C127" s="144" t="s">
        <v>28</v>
      </c>
      <c r="D127" s="144" t="s">
        <v>28</v>
      </c>
      <c r="E127" s="144" t="s">
        <v>28</v>
      </c>
      <c r="F127" s="144" t="s">
        <v>28</v>
      </c>
      <c r="G127" s="144" t="s">
        <v>28</v>
      </c>
      <c r="H127" s="144" t="s">
        <v>28</v>
      </c>
      <c r="I127" s="144" t="s">
        <v>28</v>
      </c>
      <c r="J127" s="144" t="s">
        <v>28</v>
      </c>
      <c r="K127" s="144" t="s">
        <v>28</v>
      </c>
      <c r="L127" s="144" t="s">
        <v>28</v>
      </c>
      <c r="M127" s="144" t="s">
        <v>28</v>
      </c>
    </row>
    <row r="128" spans="1:13" ht="15" customHeight="1" x14ac:dyDescent="0.25">
      <c r="A128" s="128" t="s">
        <v>2420</v>
      </c>
      <c r="B128" s="119">
        <v>1914</v>
      </c>
      <c r="C128" s="119">
        <v>1265</v>
      </c>
      <c r="D128" s="119">
        <v>413</v>
      </c>
      <c r="E128" s="119">
        <v>140</v>
      </c>
      <c r="F128" s="119">
        <v>82</v>
      </c>
      <c r="G128" s="119">
        <v>15</v>
      </c>
      <c r="H128" s="119">
        <v>54358</v>
      </c>
      <c r="I128" s="119">
        <v>20213</v>
      </c>
      <c r="J128" s="119">
        <v>12131</v>
      </c>
      <c r="K128" s="119">
        <v>6408</v>
      </c>
      <c r="L128" s="119">
        <v>9851</v>
      </c>
      <c r="M128" s="119">
        <v>5756</v>
      </c>
    </row>
    <row r="129" spans="1:13" ht="15" customHeight="1" x14ac:dyDescent="0.25">
      <c r="A129" s="128" t="s">
        <v>2421</v>
      </c>
      <c r="B129" s="119">
        <v>2313</v>
      </c>
      <c r="C129" s="119">
        <v>1765</v>
      </c>
      <c r="D129" s="119">
        <v>433</v>
      </c>
      <c r="E129" s="119">
        <v>92</v>
      </c>
      <c r="F129" s="119">
        <v>23</v>
      </c>
      <c r="G129" s="119">
        <v>1</v>
      </c>
      <c r="H129" s="119">
        <v>27714</v>
      </c>
      <c r="I129" s="119">
        <v>16992</v>
      </c>
      <c r="J129" s="119">
        <v>6842</v>
      </c>
      <c r="K129" s="119">
        <v>1990</v>
      </c>
      <c r="L129" s="119">
        <v>1720</v>
      </c>
      <c r="M129" s="119">
        <v>169</v>
      </c>
    </row>
    <row r="130" spans="1:13" ht="15" customHeight="1" x14ac:dyDescent="0.25">
      <c r="A130" s="128" t="s">
        <v>2422</v>
      </c>
      <c r="B130" s="119">
        <v>1691</v>
      </c>
      <c r="C130" s="119">
        <v>1077</v>
      </c>
      <c r="D130" s="119">
        <v>440</v>
      </c>
      <c r="E130" s="119">
        <v>138</v>
      </c>
      <c r="F130" s="119">
        <v>37</v>
      </c>
      <c r="G130" s="119" t="s">
        <v>2310</v>
      </c>
      <c r="H130" s="119">
        <v>14686</v>
      </c>
      <c r="I130" s="119">
        <v>6713</v>
      </c>
      <c r="J130" s="119">
        <v>4344</v>
      </c>
      <c r="K130" s="119">
        <v>2067</v>
      </c>
      <c r="L130" s="119">
        <v>1487</v>
      </c>
      <c r="M130" s="119" t="s">
        <v>2310</v>
      </c>
    </row>
    <row r="131" spans="1:13" ht="41.1" customHeight="1" x14ac:dyDescent="0.25">
      <c r="A131" s="142" t="s">
        <v>2868</v>
      </c>
      <c r="B131" s="119" t="s">
        <v>28</v>
      </c>
      <c r="C131" s="119" t="s">
        <v>28</v>
      </c>
      <c r="D131" s="119" t="s">
        <v>28</v>
      </c>
      <c r="E131" s="119" t="s">
        <v>28</v>
      </c>
      <c r="F131" s="119" t="s">
        <v>28</v>
      </c>
      <c r="G131" s="119" t="s">
        <v>28</v>
      </c>
      <c r="H131" s="119" t="s">
        <v>28</v>
      </c>
      <c r="I131" s="119" t="s">
        <v>28</v>
      </c>
      <c r="J131" s="119" t="s">
        <v>28</v>
      </c>
      <c r="K131" s="119" t="s">
        <v>28</v>
      </c>
      <c r="L131" s="119" t="s">
        <v>28</v>
      </c>
      <c r="M131" s="119" t="s">
        <v>28</v>
      </c>
    </row>
    <row r="132" spans="1:13" ht="15" customHeight="1" x14ac:dyDescent="0.25">
      <c r="A132" s="120" t="s">
        <v>2867</v>
      </c>
      <c r="B132" s="119">
        <v>1285</v>
      </c>
      <c r="C132" s="119">
        <v>914</v>
      </c>
      <c r="D132" s="119">
        <v>253</v>
      </c>
      <c r="E132" s="119">
        <v>67</v>
      </c>
      <c r="F132" s="119">
        <v>45</v>
      </c>
      <c r="G132" s="119">
        <v>5</v>
      </c>
      <c r="H132" s="119">
        <v>32977</v>
      </c>
      <c r="I132" s="119">
        <v>14449</v>
      </c>
      <c r="J132" s="119">
        <v>7528</v>
      </c>
      <c r="K132" s="119">
        <v>3209</v>
      </c>
      <c r="L132" s="119">
        <v>5580</v>
      </c>
      <c r="M132" s="119">
        <v>2211</v>
      </c>
    </row>
    <row r="133" spans="1:13" ht="15" customHeight="1" x14ac:dyDescent="0.25">
      <c r="A133" s="120" t="s">
        <v>2866</v>
      </c>
      <c r="B133" s="119">
        <v>140</v>
      </c>
      <c r="C133" s="119">
        <v>91</v>
      </c>
      <c r="D133" s="119">
        <v>38</v>
      </c>
      <c r="E133" s="119">
        <v>7</v>
      </c>
      <c r="F133" s="119">
        <v>5</v>
      </c>
      <c r="G133" s="119" t="s">
        <v>2310</v>
      </c>
      <c r="H133" s="119">
        <v>2673</v>
      </c>
      <c r="I133" s="119">
        <v>1114</v>
      </c>
      <c r="J133" s="119">
        <v>615</v>
      </c>
      <c r="K133" s="119">
        <v>389</v>
      </c>
      <c r="L133" s="119">
        <v>382</v>
      </c>
      <c r="M133" s="119" t="s">
        <v>2310</v>
      </c>
    </row>
    <row r="134" spans="1:13" ht="15" customHeight="1" x14ac:dyDescent="0.25">
      <c r="A134" s="120" t="s">
        <v>2865</v>
      </c>
      <c r="B134" s="119">
        <v>528</v>
      </c>
      <c r="C134" s="119">
        <v>433</v>
      </c>
      <c r="D134" s="119">
        <v>76</v>
      </c>
      <c r="E134" s="119">
        <v>10</v>
      </c>
      <c r="F134" s="119">
        <v>8</v>
      </c>
      <c r="G134" s="119" t="s">
        <v>2310</v>
      </c>
      <c r="H134" s="119">
        <v>6149</v>
      </c>
      <c r="I134" s="119">
        <v>3922</v>
      </c>
      <c r="J134" s="119">
        <v>1331</v>
      </c>
      <c r="K134" s="119">
        <v>372</v>
      </c>
      <c r="L134" s="119">
        <v>436</v>
      </c>
      <c r="M134" s="119" t="s">
        <v>2310</v>
      </c>
    </row>
    <row r="135" spans="1:13" ht="15" customHeight="1" x14ac:dyDescent="0.25">
      <c r="A135" s="120" t="s">
        <v>2864</v>
      </c>
      <c r="B135" s="119">
        <v>114</v>
      </c>
      <c r="C135" s="119">
        <v>62</v>
      </c>
      <c r="D135" s="119">
        <v>28</v>
      </c>
      <c r="E135" s="119">
        <v>13</v>
      </c>
      <c r="F135" s="119">
        <v>9</v>
      </c>
      <c r="G135" s="119">
        <v>2</v>
      </c>
      <c r="H135" s="119">
        <v>6277</v>
      </c>
      <c r="I135" s="119">
        <v>1535</v>
      </c>
      <c r="J135" s="119">
        <v>1245</v>
      </c>
      <c r="K135" s="119">
        <v>823</v>
      </c>
      <c r="L135" s="119">
        <v>1319</v>
      </c>
      <c r="M135" s="119">
        <v>1355</v>
      </c>
    </row>
    <row r="136" spans="1:13" ht="15" customHeight="1" x14ac:dyDescent="0.25">
      <c r="A136" s="120" t="s">
        <v>2863</v>
      </c>
      <c r="B136" s="119">
        <v>35</v>
      </c>
      <c r="C136" s="119" t="s">
        <v>2310</v>
      </c>
      <c r="D136" s="119" t="s">
        <v>2310</v>
      </c>
      <c r="E136" s="119" t="s">
        <v>2310</v>
      </c>
      <c r="F136" s="119">
        <v>1</v>
      </c>
      <c r="G136" s="119">
        <v>2</v>
      </c>
      <c r="H136" s="119">
        <v>1603</v>
      </c>
      <c r="I136" s="119" t="s">
        <v>2310</v>
      </c>
      <c r="J136" s="119" t="s">
        <v>2310</v>
      </c>
      <c r="K136" s="119" t="s">
        <v>2310</v>
      </c>
      <c r="L136" s="119">
        <v>324</v>
      </c>
      <c r="M136" s="119">
        <v>683</v>
      </c>
    </row>
    <row r="137" spans="1:13" ht="36.6" customHeight="1" x14ac:dyDescent="0.25">
      <c r="A137" s="130" t="s">
        <v>2862</v>
      </c>
      <c r="B137" s="143" t="s">
        <v>28</v>
      </c>
      <c r="C137" s="143" t="s">
        <v>28</v>
      </c>
      <c r="D137" s="143" t="s">
        <v>28</v>
      </c>
      <c r="E137" s="143" t="s">
        <v>28</v>
      </c>
      <c r="F137" s="143" t="s">
        <v>28</v>
      </c>
      <c r="G137" s="143" t="s">
        <v>28</v>
      </c>
      <c r="H137" s="143" t="s">
        <v>28</v>
      </c>
      <c r="I137" s="143" t="s">
        <v>28</v>
      </c>
      <c r="J137" s="143" t="s">
        <v>28</v>
      </c>
      <c r="K137" s="143" t="s">
        <v>28</v>
      </c>
      <c r="L137" s="143" t="s">
        <v>28</v>
      </c>
      <c r="M137" s="143" t="s">
        <v>28</v>
      </c>
    </row>
    <row r="138" spans="1:13" ht="15" customHeight="1" x14ac:dyDescent="0.25">
      <c r="A138" s="120" t="s">
        <v>2425</v>
      </c>
      <c r="B138" s="119">
        <v>2032</v>
      </c>
      <c r="C138" s="119">
        <v>1210</v>
      </c>
      <c r="D138" s="119">
        <v>559</v>
      </c>
      <c r="E138" s="119">
        <v>181</v>
      </c>
      <c r="F138" s="119">
        <v>72</v>
      </c>
      <c r="G138" s="119">
        <v>10</v>
      </c>
      <c r="H138" s="119">
        <v>45296</v>
      </c>
      <c r="I138" s="119">
        <v>15934</v>
      </c>
      <c r="J138" s="119">
        <v>11526</v>
      </c>
      <c r="K138" s="119">
        <v>5509</v>
      </c>
      <c r="L138" s="119">
        <v>7908</v>
      </c>
      <c r="M138" s="119">
        <v>4418</v>
      </c>
    </row>
    <row r="139" spans="1:13" ht="15" customHeight="1" x14ac:dyDescent="0.25">
      <c r="A139" s="118" t="s">
        <v>2426</v>
      </c>
      <c r="B139" s="119">
        <v>327</v>
      </c>
      <c r="C139" s="119">
        <v>196</v>
      </c>
      <c r="D139" s="119">
        <v>89</v>
      </c>
      <c r="E139" s="119">
        <v>33</v>
      </c>
      <c r="F139" s="119">
        <v>8</v>
      </c>
      <c r="G139" s="119">
        <v>1</v>
      </c>
      <c r="H139" s="119">
        <v>10845</v>
      </c>
      <c r="I139" s="119">
        <v>3564</v>
      </c>
      <c r="J139" s="119">
        <v>3160</v>
      </c>
      <c r="K139" s="119">
        <v>1619</v>
      </c>
      <c r="L139" s="119">
        <v>1866</v>
      </c>
      <c r="M139" s="119">
        <v>635</v>
      </c>
    </row>
    <row r="140" spans="1:13" ht="15" customHeight="1" x14ac:dyDescent="0.25">
      <c r="A140" s="118" t="s">
        <v>2427</v>
      </c>
      <c r="B140" s="119">
        <v>35</v>
      </c>
      <c r="C140" s="119">
        <v>15</v>
      </c>
      <c r="D140" s="119">
        <v>13</v>
      </c>
      <c r="E140" s="119" t="s">
        <v>2310</v>
      </c>
      <c r="F140" s="119">
        <v>1</v>
      </c>
      <c r="G140" s="119">
        <v>1</v>
      </c>
      <c r="H140" s="119">
        <v>1784</v>
      </c>
      <c r="I140" s="119">
        <v>393</v>
      </c>
      <c r="J140" s="119">
        <v>351</v>
      </c>
      <c r="K140" s="119" t="s">
        <v>2310</v>
      </c>
      <c r="L140" s="119">
        <v>355</v>
      </c>
      <c r="M140" s="119">
        <v>398</v>
      </c>
    </row>
    <row r="141" spans="1:13" ht="15" customHeight="1" x14ac:dyDescent="0.25">
      <c r="A141" s="118" t="s">
        <v>2428</v>
      </c>
      <c r="B141" s="119">
        <v>847</v>
      </c>
      <c r="C141" s="119">
        <v>468</v>
      </c>
      <c r="D141" s="119">
        <v>260</v>
      </c>
      <c r="E141" s="119">
        <v>80</v>
      </c>
      <c r="F141" s="119">
        <v>33</v>
      </c>
      <c r="G141" s="119">
        <v>5</v>
      </c>
      <c r="H141" s="119">
        <v>20872</v>
      </c>
      <c r="I141" s="119">
        <v>6441</v>
      </c>
      <c r="J141" s="119">
        <v>5485</v>
      </c>
      <c r="K141" s="119">
        <v>2584</v>
      </c>
      <c r="L141" s="119">
        <v>3816</v>
      </c>
      <c r="M141" s="119">
        <v>2546</v>
      </c>
    </row>
    <row r="142" spans="1:13" ht="15" customHeight="1" x14ac:dyDescent="0.25">
      <c r="A142" s="118" t="s">
        <v>2430</v>
      </c>
      <c r="B142" s="119">
        <v>709</v>
      </c>
      <c r="C142" s="119">
        <v>388</v>
      </c>
      <c r="D142" s="119">
        <v>211</v>
      </c>
      <c r="E142" s="119">
        <v>73</v>
      </c>
      <c r="F142" s="119">
        <v>31</v>
      </c>
      <c r="G142" s="119">
        <v>7</v>
      </c>
      <c r="H142" s="119">
        <v>21286</v>
      </c>
      <c r="I142" s="119">
        <v>5575</v>
      </c>
      <c r="J142" s="119">
        <v>5003</v>
      </c>
      <c r="K142" s="119">
        <v>2846</v>
      </c>
      <c r="L142" s="119">
        <v>4465</v>
      </c>
      <c r="M142" s="119">
        <v>3398</v>
      </c>
    </row>
    <row r="143" spans="1:13" ht="15" customHeight="1" x14ac:dyDescent="0.25">
      <c r="A143" s="118" t="s">
        <v>2431</v>
      </c>
      <c r="B143" s="119">
        <v>484</v>
      </c>
      <c r="C143" s="119">
        <v>248</v>
      </c>
      <c r="D143" s="119">
        <v>142</v>
      </c>
      <c r="E143" s="119">
        <v>68</v>
      </c>
      <c r="F143" s="119">
        <v>23</v>
      </c>
      <c r="G143" s="119">
        <v>2</v>
      </c>
      <c r="H143" s="119">
        <v>10980</v>
      </c>
      <c r="I143" s="119">
        <v>2819</v>
      </c>
      <c r="J143" s="119">
        <v>2665</v>
      </c>
      <c r="K143" s="119">
        <v>1719</v>
      </c>
      <c r="L143" s="119">
        <v>2116</v>
      </c>
      <c r="M143" s="119">
        <v>1662</v>
      </c>
    </row>
    <row r="144" spans="1:13" ht="15" customHeight="1" x14ac:dyDescent="0.25">
      <c r="A144" s="118" t="s">
        <v>2432</v>
      </c>
      <c r="B144" s="119">
        <v>1006</v>
      </c>
      <c r="C144" s="119">
        <v>563</v>
      </c>
      <c r="D144" s="119">
        <v>292</v>
      </c>
      <c r="E144" s="119">
        <v>99</v>
      </c>
      <c r="F144" s="119">
        <v>45</v>
      </c>
      <c r="G144" s="119">
        <v>8</v>
      </c>
      <c r="H144" s="119">
        <v>27591</v>
      </c>
      <c r="I144" s="119">
        <v>8122</v>
      </c>
      <c r="J144" s="119">
        <v>6806</v>
      </c>
      <c r="K144" s="119">
        <v>3460</v>
      </c>
      <c r="L144" s="119">
        <v>5491</v>
      </c>
      <c r="M144" s="119">
        <v>3713</v>
      </c>
    </row>
    <row r="145" spans="1:13" ht="15" customHeight="1" x14ac:dyDescent="0.25">
      <c r="A145" s="118" t="s">
        <v>2433</v>
      </c>
      <c r="B145" s="119">
        <v>1012</v>
      </c>
      <c r="C145" s="119">
        <v>547</v>
      </c>
      <c r="D145" s="119">
        <v>310</v>
      </c>
      <c r="E145" s="119">
        <v>100</v>
      </c>
      <c r="F145" s="119">
        <v>47</v>
      </c>
      <c r="G145" s="119">
        <v>9</v>
      </c>
      <c r="H145" s="119">
        <v>29087</v>
      </c>
      <c r="I145" s="119">
        <v>8490</v>
      </c>
      <c r="J145" s="119">
        <v>6813</v>
      </c>
      <c r="K145" s="119">
        <v>3843</v>
      </c>
      <c r="L145" s="119">
        <v>5976</v>
      </c>
      <c r="M145" s="119">
        <v>3966</v>
      </c>
    </row>
    <row r="146" spans="1:13" ht="15" customHeight="1" x14ac:dyDescent="0.25">
      <c r="A146" s="118" t="s">
        <v>2434</v>
      </c>
      <c r="B146" s="119">
        <v>565</v>
      </c>
      <c r="C146" s="119">
        <v>295</v>
      </c>
      <c r="D146" s="119">
        <v>171</v>
      </c>
      <c r="E146" s="119">
        <v>69</v>
      </c>
      <c r="F146" s="119">
        <v>24</v>
      </c>
      <c r="G146" s="119">
        <v>5</v>
      </c>
      <c r="H146" s="119">
        <v>15772</v>
      </c>
      <c r="I146" s="119">
        <v>4157</v>
      </c>
      <c r="J146" s="119">
        <v>3354</v>
      </c>
      <c r="K146" s="119">
        <v>2093</v>
      </c>
      <c r="L146" s="119">
        <v>3492</v>
      </c>
      <c r="M146" s="119">
        <v>2677</v>
      </c>
    </row>
    <row r="147" spans="1:13" ht="15" customHeight="1" x14ac:dyDescent="0.25">
      <c r="A147" s="118" t="s">
        <v>2435</v>
      </c>
      <c r="B147" s="119">
        <v>584</v>
      </c>
      <c r="C147" s="119">
        <v>293</v>
      </c>
      <c r="D147" s="119">
        <v>193</v>
      </c>
      <c r="E147" s="119">
        <v>62</v>
      </c>
      <c r="F147" s="119">
        <v>30</v>
      </c>
      <c r="G147" s="119">
        <v>6</v>
      </c>
      <c r="H147" s="119">
        <v>15500</v>
      </c>
      <c r="I147" s="119">
        <v>3612</v>
      </c>
      <c r="J147" s="119">
        <v>3617</v>
      </c>
      <c r="K147" s="119">
        <v>1866</v>
      </c>
      <c r="L147" s="119">
        <v>3548</v>
      </c>
      <c r="M147" s="119">
        <v>2857</v>
      </c>
    </row>
    <row r="148" spans="1:13" ht="15" customHeight="1" x14ac:dyDescent="0.25">
      <c r="A148" s="118" t="s">
        <v>2436</v>
      </c>
      <c r="B148" s="119">
        <v>307</v>
      </c>
      <c r="C148" s="119">
        <v>175</v>
      </c>
      <c r="D148" s="119">
        <v>91</v>
      </c>
      <c r="E148" s="119">
        <v>27</v>
      </c>
      <c r="F148" s="119">
        <v>12</v>
      </c>
      <c r="G148" s="119">
        <v>3</v>
      </c>
      <c r="H148" s="119">
        <v>7963</v>
      </c>
      <c r="I148" s="119">
        <v>2173</v>
      </c>
      <c r="J148" s="119">
        <v>1882</v>
      </c>
      <c r="K148" s="119">
        <v>772</v>
      </c>
      <c r="L148" s="119">
        <v>1364</v>
      </c>
      <c r="M148" s="119">
        <v>1772</v>
      </c>
    </row>
    <row r="149" spans="1:13" ht="15" customHeight="1" x14ac:dyDescent="0.25">
      <c r="A149" s="118" t="s">
        <v>2437</v>
      </c>
      <c r="B149" s="119">
        <v>570</v>
      </c>
      <c r="C149" s="119">
        <v>269</v>
      </c>
      <c r="D149" s="119">
        <v>189</v>
      </c>
      <c r="E149" s="119">
        <v>70</v>
      </c>
      <c r="F149" s="119">
        <v>35</v>
      </c>
      <c r="G149" s="119">
        <v>7</v>
      </c>
      <c r="H149" s="119">
        <v>20007</v>
      </c>
      <c r="I149" s="119">
        <v>4765</v>
      </c>
      <c r="J149" s="119">
        <v>5102</v>
      </c>
      <c r="K149" s="119">
        <v>2639</v>
      </c>
      <c r="L149" s="119">
        <v>4208</v>
      </c>
      <c r="M149" s="119">
        <v>3293</v>
      </c>
    </row>
    <row r="150" spans="1:13" ht="15" customHeight="1" x14ac:dyDescent="0.25">
      <c r="A150" s="118" t="s">
        <v>2438</v>
      </c>
      <c r="B150" s="119">
        <v>147</v>
      </c>
      <c r="C150" s="119">
        <v>81</v>
      </c>
      <c r="D150" s="119">
        <v>38</v>
      </c>
      <c r="E150" s="119">
        <v>21</v>
      </c>
      <c r="F150" s="119">
        <v>6</v>
      </c>
      <c r="G150" s="119">
        <v>2</v>
      </c>
      <c r="H150" s="119">
        <v>4203</v>
      </c>
      <c r="I150" s="119">
        <v>894</v>
      </c>
      <c r="J150" s="119">
        <v>1058</v>
      </c>
      <c r="K150" s="119">
        <v>442</v>
      </c>
      <c r="L150" s="119">
        <v>711</v>
      </c>
      <c r="M150" s="119">
        <v>1098</v>
      </c>
    </row>
    <row r="151" spans="1:13" ht="15" customHeight="1" x14ac:dyDescent="0.25">
      <c r="A151" s="118" t="s">
        <v>2381</v>
      </c>
      <c r="B151" s="119">
        <v>43</v>
      </c>
      <c r="C151" s="119">
        <v>22</v>
      </c>
      <c r="D151" s="119" t="s">
        <v>2310</v>
      </c>
      <c r="E151" s="119" t="s">
        <v>2310</v>
      </c>
      <c r="F151" s="119" t="s">
        <v>2310</v>
      </c>
      <c r="G151" s="119" t="s">
        <v>2310</v>
      </c>
      <c r="H151" s="119">
        <v>1296</v>
      </c>
      <c r="I151" s="119">
        <v>955</v>
      </c>
      <c r="J151" s="119" t="s">
        <v>2310</v>
      </c>
      <c r="K151" s="119" t="s">
        <v>2310</v>
      </c>
      <c r="L151" s="119" t="s">
        <v>2310</v>
      </c>
      <c r="M151" s="119" t="s">
        <v>2310</v>
      </c>
    </row>
    <row r="152" spans="1:13" ht="15" customHeight="1" x14ac:dyDescent="0.25">
      <c r="A152" s="120" t="s">
        <v>2439</v>
      </c>
      <c r="B152" s="119">
        <v>3530</v>
      </c>
      <c r="C152" s="119">
        <v>2621</v>
      </c>
      <c r="D152" s="119">
        <v>671</v>
      </c>
      <c r="E152" s="119">
        <v>172</v>
      </c>
      <c r="F152" s="119">
        <v>61</v>
      </c>
      <c r="G152" s="119">
        <v>5</v>
      </c>
      <c r="H152" s="119">
        <v>44013</v>
      </c>
      <c r="I152" s="119">
        <v>24096</v>
      </c>
      <c r="J152" s="119">
        <v>10361</v>
      </c>
      <c r="K152" s="119">
        <v>4292</v>
      </c>
      <c r="L152" s="119">
        <v>3882</v>
      </c>
      <c r="M152" s="119">
        <v>1382</v>
      </c>
    </row>
    <row r="153" spans="1:13" ht="15" customHeight="1" x14ac:dyDescent="0.25">
      <c r="A153" s="120" t="s">
        <v>2861</v>
      </c>
      <c r="B153" s="119">
        <v>357</v>
      </c>
      <c r="C153" s="119">
        <v>275</v>
      </c>
      <c r="D153" s="119">
        <v>56</v>
      </c>
      <c r="E153" s="119">
        <v>16</v>
      </c>
      <c r="F153" s="119">
        <v>9</v>
      </c>
      <c r="G153" s="119" t="s">
        <v>2310</v>
      </c>
      <c r="H153" s="119">
        <v>7449</v>
      </c>
      <c r="I153" s="119">
        <v>3888</v>
      </c>
      <c r="J153" s="119">
        <v>1429</v>
      </c>
      <c r="K153" s="119">
        <v>664</v>
      </c>
      <c r="L153" s="119">
        <v>1268</v>
      </c>
      <c r="M153" s="119" t="s">
        <v>2310</v>
      </c>
    </row>
    <row r="154" spans="1:13" ht="33.950000000000003" customHeight="1" x14ac:dyDescent="0.25">
      <c r="A154" s="130" t="s">
        <v>2441</v>
      </c>
      <c r="B154" s="143" t="s">
        <v>28</v>
      </c>
      <c r="C154" s="143" t="s">
        <v>28</v>
      </c>
      <c r="D154" s="143" t="s">
        <v>28</v>
      </c>
      <c r="E154" s="143" t="s">
        <v>28</v>
      </c>
      <c r="F154" s="143" t="s">
        <v>28</v>
      </c>
      <c r="G154" s="143" t="s">
        <v>28</v>
      </c>
      <c r="H154" s="143" t="s">
        <v>28</v>
      </c>
      <c r="I154" s="143" t="s">
        <v>28</v>
      </c>
      <c r="J154" s="143" t="s">
        <v>28</v>
      </c>
      <c r="K154" s="143" t="s">
        <v>28</v>
      </c>
      <c r="L154" s="143" t="s">
        <v>28</v>
      </c>
      <c r="M154" s="143" t="s">
        <v>28</v>
      </c>
    </row>
    <row r="155" spans="1:13" ht="15" customHeight="1" x14ac:dyDescent="0.25">
      <c r="A155" s="120" t="s">
        <v>2442</v>
      </c>
      <c r="B155" s="119">
        <v>5613</v>
      </c>
      <c r="C155" s="119">
        <v>3822</v>
      </c>
      <c r="D155" s="119">
        <v>1270</v>
      </c>
      <c r="E155" s="119">
        <v>364</v>
      </c>
      <c r="F155" s="119">
        <v>142</v>
      </c>
      <c r="G155" s="119">
        <v>16</v>
      </c>
      <c r="H155" s="119">
        <v>95179</v>
      </c>
      <c r="I155" s="119">
        <v>42530</v>
      </c>
      <c r="J155" s="119">
        <v>23169</v>
      </c>
      <c r="K155" s="119">
        <v>10428</v>
      </c>
      <c r="L155" s="119">
        <v>13054</v>
      </c>
      <c r="M155" s="119">
        <v>5998</v>
      </c>
    </row>
    <row r="156" spans="1:13" ht="15" customHeight="1" x14ac:dyDescent="0.25">
      <c r="A156" s="120" t="s">
        <v>2443</v>
      </c>
      <c r="B156" s="119">
        <v>2974</v>
      </c>
      <c r="C156" s="119">
        <v>1850</v>
      </c>
      <c r="D156" s="119">
        <v>761</v>
      </c>
      <c r="E156" s="119">
        <v>248</v>
      </c>
      <c r="F156" s="119">
        <v>104</v>
      </c>
      <c r="G156" s="119">
        <v>11</v>
      </c>
      <c r="H156" s="119">
        <v>67994</v>
      </c>
      <c r="I156" s="119">
        <v>27623</v>
      </c>
      <c r="J156" s="119">
        <v>17218</v>
      </c>
      <c r="K156" s="119">
        <v>8118</v>
      </c>
      <c r="L156" s="119">
        <v>10465</v>
      </c>
      <c r="M156" s="119">
        <v>4570</v>
      </c>
    </row>
    <row r="157" spans="1:13" ht="15" customHeight="1" x14ac:dyDescent="0.25">
      <c r="A157" s="120" t="s">
        <v>2444</v>
      </c>
      <c r="B157" s="119">
        <v>586</v>
      </c>
      <c r="C157" s="119">
        <v>322</v>
      </c>
      <c r="D157" s="119">
        <v>160</v>
      </c>
      <c r="E157" s="119">
        <v>54</v>
      </c>
      <c r="F157" s="119">
        <v>41</v>
      </c>
      <c r="G157" s="119">
        <v>9</v>
      </c>
      <c r="H157" s="119">
        <v>21198</v>
      </c>
      <c r="I157" s="119">
        <v>4936</v>
      </c>
      <c r="J157" s="119">
        <v>3745</v>
      </c>
      <c r="K157" s="119">
        <v>2382</v>
      </c>
      <c r="L157" s="119">
        <v>6080</v>
      </c>
      <c r="M157" s="119">
        <v>4055</v>
      </c>
    </row>
    <row r="158" spans="1:13" ht="15" customHeight="1" x14ac:dyDescent="0.25">
      <c r="A158" s="120" t="s">
        <v>2445</v>
      </c>
      <c r="B158" s="119">
        <v>86</v>
      </c>
      <c r="C158" s="119">
        <v>22</v>
      </c>
      <c r="D158" s="119">
        <v>23</v>
      </c>
      <c r="E158" s="119">
        <v>12</v>
      </c>
      <c r="F158" s="119">
        <v>25</v>
      </c>
      <c r="G158" s="119">
        <v>4</v>
      </c>
      <c r="H158" s="119">
        <v>6750</v>
      </c>
      <c r="I158" s="119">
        <v>320</v>
      </c>
      <c r="J158" s="119">
        <v>579</v>
      </c>
      <c r="K158" s="119">
        <v>770</v>
      </c>
      <c r="L158" s="119">
        <v>3058</v>
      </c>
      <c r="M158" s="119">
        <v>2023</v>
      </c>
    </row>
    <row r="159" spans="1:13" ht="15" customHeight="1" x14ac:dyDescent="0.25">
      <c r="A159" s="120" t="s">
        <v>2446</v>
      </c>
      <c r="B159" s="119">
        <v>55</v>
      </c>
      <c r="C159" s="119">
        <v>22</v>
      </c>
      <c r="D159" s="119">
        <v>7</v>
      </c>
      <c r="E159" s="119">
        <v>9</v>
      </c>
      <c r="F159" s="119">
        <v>16</v>
      </c>
      <c r="G159" s="119">
        <v>1</v>
      </c>
      <c r="H159" s="119">
        <v>4288</v>
      </c>
      <c r="I159" s="119">
        <v>298</v>
      </c>
      <c r="J159" s="119">
        <v>311</v>
      </c>
      <c r="K159" s="119">
        <v>622</v>
      </c>
      <c r="L159" s="119">
        <v>2401</v>
      </c>
      <c r="M159" s="119">
        <v>657</v>
      </c>
    </row>
    <row r="160" spans="1:13" ht="15" customHeight="1" x14ac:dyDescent="0.25">
      <c r="A160" s="120" t="s">
        <v>2447</v>
      </c>
      <c r="B160" s="119">
        <v>676</v>
      </c>
      <c r="C160" s="119">
        <v>430</v>
      </c>
      <c r="D160" s="119">
        <v>200</v>
      </c>
      <c r="E160" s="119">
        <v>35</v>
      </c>
      <c r="F160" s="119">
        <v>11</v>
      </c>
      <c r="G160" s="119">
        <v>1</v>
      </c>
      <c r="H160" s="119">
        <v>10157</v>
      </c>
      <c r="I160" s="119">
        <v>4557</v>
      </c>
      <c r="J160" s="119">
        <v>3265</v>
      </c>
      <c r="K160" s="119">
        <v>850</v>
      </c>
      <c r="L160" s="119">
        <v>1000</v>
      </c>
      <c r="M160" s="119" t="s">
        <v>2310</v>
      </c>
    </row>
    <row r="161" spans="1:13" ht="15" customHeight="1" x14ac:dyDescent="0.25">
      <c r="A161" s="120" t="s">
        <v>2880</v>
      </c>
      <c r="B161" s="119">
        <v>99</v>
      </c>
      <c r="C161" s="119">
        <v>66</v>
      </c>
      <c r="D161" s="119">
        <v>20</v>
      </c>
      <c r="E161" s="119">
        <v>7</v>
      </c>
      <c r="F161" s="119" t="s">
        <v>2310</v>
      </c>
      <c r="G161" s="119" t="s">
        <v>2310</v>
      </c>
      <c r="H161" s="119">
        <v>3814</v>
      </c>
      <c r="I161" s="119">
        <v>1356</v>
      </c>
      <c r="J161" s="119">
        <v>882</v>
      </c>
      <c r="K161" s="119">
        <v>405</v>
      </c>
      <c r="L161" s="119">
        <v>827</v>
      </c>
      <c r="M161" s="119" t="s">
        <v>2310</v>
      </c>
    </row>
    <row r="162" spans="1:13" ht="15" customHeight="1" x14ac:dyDescent="0.25">
      <c r="A162" s="120" t="s">
        <v>2859</v>
      </c>
      <c r="B162" s="119">
        <v>180</v>
      </c>
      <c r="C162" s="119">
        <v>134</v>
      </c>
      <c r="D162" s="119">
        <v>37</v>
      </c>
      <c r="E162" s="119" t="s">
        <v>2310</v>
      </c>
      <c r="F162" s="119" t="s">
        <v>2310</v>
      </c>
      <c r="G162" s="119" t="s">
        <v>2310</v>
      </c>
      <c r="H162" s="119">
        <v>2113</v>
      </c>
      <c r="I162" s="119">
        <v>1168</v>
      </c>
      <c r="J162" s="119">
        <v>437</v>
      </c>
      <c r="K162" s="119" t="s">
        <v>2310</v>
      </c>
      <c r="L162" s="119" t="s">
        <v>2310</v>
      </c>
      <c r="M162" s="119" t="s">
        <v>2310</v>
      </c>
    </row>
    <row r="163" spans="1:13" ht="33.950000000000003" customHeight="1" x14ac:dyDescent="0.25">
      <c r="A163" s="130" t="s">
        <v>2879</v>
      </c>
      <c r="B163" s="143" t="s">
        <v>28</v>
      </c>
      <c r="C163" s="143" t="s">
        <v>28</v>
      </c>
      <c r="D163" s="143" t="s">
        <v>28</v>
      </c>
      <c r="E163" s="143" t="s">
        <v>28</v>
      </c>
      <c r="F163" s="143" t="s">
        <v>28</v>
      </c>
      <c r="G163" s="143" t="s">
        <v>28</v>
      </c>
      <c r="H163" s="143" t="s">
        <v>28</v>
      </c>
      <c r="I163" s="143" t="s">
        <v>28</v>
      </c>
      <c r="J163" s="143" t="s">
        <v>28</v>
      </c>
      <c r="K163" s="143" t="s">
        <v>28</v>
      </c>
      <c r="L163" s="143" t="s">
        <v>28</v>
      </c>
      <c r="M163" s="143" t="s">
        <v>28</v>
      </c>
    </row>
    <row r="164" spans="1:13" ht="15" customHeight="1" x14ac:dyDescent="0.25">
      <c r="A164" s="120" t="s">
        <v>2442</v>
      </c>
      <c r="B164" s="119">
        <v>2566</v>
      </c>
      <c r="C164" s="119">
        <v>1795</v>
      </c>
      <c r="D164" s="119">
        <v>560</v>
      </c>
      <c r="E164" s="119">
        <v>147</v>
      </c>
      <c r="F164" s="119">
        <v>57</v>
      </c>
      <c r="G164" s="119">
        <v>8</v>
      </c>
      <c r="H164" s="119">
        <v>45645</v>
      </c>
      <c r="I164" s="119">
        <v>20398</v>
      </c>
      <c r="J164" s="119">
        <v>11063</v>
      </c>
      <c r="K164" s="119">
        <v>5088</v>
      </c>
      <c r="L164" s="119">
        <v>5875</v>
      </c>
      <c r="M164" s="119">
        <v>3221</v>
      </c>
    </row>
    <row r="165" spans="1:13" ht="15" customHeight="1" x14ac:dyDescent="0.25">
      <c r="A165" s="120" t="s">
        <v>2443</v>
      </c>
      <c r="B165" s="119">
        <v>2583</v>
      </c>
      <c r="C165" s="119">
        <v>1603</v>
      </c>
      <c r="D165" s="119">
        <v>673</v>
      </c>
      <c r="E165" s="119">
        <v>219</v>
      </c>
      <c r="F165" s="119">
        <v>79</v>
      </c>
      <c r="G165" s="119">
        <v>8</v>
      </c>
      <c r="H165" s="119">
        <v>58306</v>
      </c>
      <c r="I165" s="119">
        <v>25444</v>
      </c>
      <c r="J165" s="119">
        <v>15103</v>
      </c>
      <c r="K165" s="119">
        <v>7016</v>
      </c>
      <c r="L165" s="119">
        <v>7620</v>
      </c>
      <c r="M165" s="119">
        <v>3123</v>
      </c>
    </row>
    <row r="166" spans="1:13" ht="15" customHeight="1" x14ac:dyDescent="0.25">
      <c r="A166" s="120" t="s">
        <v>2444</v>
      </c>
      <c r="B166" s="119">
        <v>266</v>
      </c>
      <c r="C166" s="119">
        <v>127</v>
      </c>
      <c r="D166" s="119">
        <v>96</v>
      </c>
      <c r="E166" s="119">
        <v>31</v>
      </c>
      <c r="F166" s="119">
        <v>11</v>
      </c>
      <c r="G166" s="119" t="s">
        <v>2310</v>
      </c>
      <c r="H166" s="119">
        <v>4126</v>
      </c>
      <c r="I166" s="119">
        <v>1090</v>
      </c>
      <c r="J166" s="119">
        <v>1049</v>
      </c>
      <c r="K166" s="119">
        <v>599</v>
      </c>
      <c r="L166" s="119">
        <v>937</v>
      </c>
      <c r="M166" s="119">
        <v>452</v>
      </c>
    </row>
    <row r="167" spans="1:13" ht="15" customHeight="1" x14ac:dyDescent="0.25">
      <c r="A167" s="120" t="s">
        <v>2445</v>
      </c>
      <c r="B167" s="119">
        <v>83</v>
      </c>
      <c r="C167" s="119">
        <v>19</v>
      </c>
      <c r="D167" s="119">
        <v>23</v>
      </c>
      <c r="E167" s="119">
        <v>12</v>
      </c>
      <c r="F167" s="119">
        <v>25</v>
      </c>
      <c r="G167" s="119">
        <v>4</v>
      </c>
      <c r="H167" s="119">
        <v>6552</v>
      </c>
      <c r="I167" s="119">
        <v>285</v>
      </c>
      <c r="J167" s="119">
        <v>579</v>
      </c>
      <c r="K167" s="119">
        <v>765</v>
      </c>
      <c r="L167" s="119">
        <v>2922</v>
      </c>
      <c r="M167" s="119">
        <v>2001</v>
      </c>
    </row>
    <row r="168" spans="1:13" ht="15" customHeight="1" x14ac:dyDescent="0.25">
      <c r="A168" s="120" t="s">
        <v>2447</v>
      </c>
      <c r="B168" s="119">
        <v>431</v>
      </c>
      <c r="C168" s="119">
        <v>264</v>
      </c>
      <c r="D168" s="119">
        <v>138</v>
      </c>
      <c r="E168" s="119">
        <v>26</v>
      </c>
      <c r="F168" s="119" t="s">
        <v>2310</v>
      </c>
      <c r="G168" s="119" t="s">
        <v>2310</v>
      </c>
      <c r="H168" s="119">
        <v>3896</v>
      </c>
      <c r="I168" s="119">
        <v>1914</v>
      </c>
      <c r="J168" s="119">
        <v>1281</v>
      </c>
      <c r="K168" s="119">
        <v>348</v>
      </c>
      <c r="L168" s="119" t="s">
        <v>2310</v>
      </c>
      <c r="M168" s="119" t="s">
        <v>2310</v>
      </c>
    </row>
    <row r="169" spans="1:13" ht="15" customHeight="1" x14ac:dyDescent="0.25">
      <c r="A169" s="120" t="s">
        <v>2858</v>
      </c>
      <c r="B169" s="119">
        <v>127</v>
      </c>
      <c r="C169" s="119">
        <v>103</v>
      </c>
      <c r="D169" s="119" t="s">
        <v>2310</v>
      </c>
      <c r="E169" s="119" t="s">
        <v>2310</v>
      </c>
      <c r="F169" s="119" t="s">
        <v>2310</v>
      </c>
      <c r="G169" s="119" t="s">
        <v>2310</v>
      </c>
      <c r="H169" s="119">
        <v>927</v>
      </c>
      <c r="I169" s="119">
        <v>686</v>
      </c>
      <c r="J169" s="119" t="s">
        <v>2310</v>
      </c>
      <c r="K169" s="119" t="s">
        <v>2310</v>
      </c>
      <c r="L169" s="119" t="s">
        <v>2310</v>
      </c>
      <c r="M169" s="119" t="s">
        <v>2310</v>
      </c>
    </row>
    <row r="170" spans="1:13" ht="33.950000000000003" customHeight="1" x14ac:dyDescent="0.25">
      <c r="A170" s="130" t="s">
        <v>2449</v>
      </c>
      <c r="B170" s="143" t="s">
        <v>28</v>
      </c>
      <c r="C170" s="143" t="s">
        <v>28</v>
      </c>
      <c r="D170" s="143" t="s">
        <v>28</v>
      </c>
      <c r="E170" s="143" t="s">
        <v>28</v>
      </c>
      <c r="F170" s="143" t="s">
        <v>28</v>
      </c>
      <c r="G170" s="143" t="s">
        <v>28</v>
      </c>
      <c r="H170" s="143" t="s">
        <v>28</v>
      </c>
      <c r="I170" s="143" t="s">
        <v>28</v>
      </c>
      <c r="J170" s="143" t="s">
        <v>28</v>
      </c>
      <c r="K170" s="143" t="s">
        <v>28</v>
      </c>
      <c r="L170" s="143" t="s">
        <v>28</v>
      </c>
      <c r="M170" s="143" t="s">
        <v>28</v>
      </c>
    </row>
    <row r="171" spans="1:13" ht="15" customHeight="1" x14ac:dyDescent="0.25">
      <c r="A171" s="120" t="s">
        <v>2442</v>
      </c>
      <c r="B171" s="119">
        <v>1859</v>
      </c>
      <c r="C171" s="119">
        <v>1362</v>
      </c>
      <c r="D171" s="119">
        <v>368</v>
      </c>
      <c r="E171" s="119">
        <v>89</v>
      </c>
      <c r="F171" s="119">
        <v>34</v>
      </c>
      <c r="G171" s="119">
        <v>5</v>
      </c>
      <c r="H171" s="119">
        <v>27654</v>
      </c>
      <c r="I171" s="119">
        <v>13089</v>
      </c>
      <c r="J171" s="119">
        <v>6527</v>
      </c>
      <c r="K171" s="119">
        <v>2802</v>
      </c>
      <c r="L171" s="119">
        <v>3422</v>
      </c>
      <c r="M171" s="119">
        <v>1814</v>
      </c>
    </row>
    <row r="172" spans="1:13" ht="15" customHeight="1" x14ac:dyDescent="0.25">
      <c r="A172" s="120" t="s">
        <v>2443</v>
      </c>
      <c r="B172" s="119">
        <v>2341</v>
      </c>
      <c r="C172" s="119">
        <v>1456</v>
      </c>
      <c r="D172" s="119">
        <v>605</v>
      </c>
      <c r="E172" s="119">
        <v>204</v>
      </c>
      <c r="F172" s="119">
        <v>69</v>
      </c>
      <c r="G172" s="119">
        <v>6</v>
      </c>
      <c r="H172" s="119">
        <v>50368</v>
      </c>
      <c r="I172" s="119">
        <v>22361</v>
      </c>
      <c r="J172" s="119">
        <v>13308</v>
      </c>
      <c r="K172" s="119">
        <v>6192</v>
      </c>
      <c r="L172" s="119">
        <v>6204</v>
      </c>
      <c r="M172" s="119">
        <v>2303</v>
      </c>
    </row>
    <row r="173" spans="1:13" ht="15" customHeight="1" x14ac:dyDescent="0.25">
      <c r="A173" s="120" t="s">
        <v>2444</v>
      </c>
      <c r="B173" s="119">
        <v>222</v>
      </c>
      <c r="C173" s="119">
        <v>103</v>
      </c>
      <c r="D173" s="119">
        <v>88</v>
      </c>
      <c r="E173" s="119">
        <v>24</v>
      </c>
      <c r="F173" s="119">
        <v>6</v>
      </c>
      <c r="G173" s="119" t="s">
        <v>2310</v>
      </c>
      <c r="H173" s="119">
        <v>2216</v>
      </c>
      <c r="I173" s="119">
        <v>688</v>
      </c>
      <c r="J173" s="119">
        <v>869</v>
      </c>
      <c r="K173" s="119">
        <v>275</v>
      </c>
      <c r="L173" s="119">
        <v>342</v>
      </c>
      <c r="M173" s="119" t="s">
        <v>2310</v>
      </c>
    </row>
    <row r="174" spans="1:13" ht="15" customHeight="1" x14ac:dyDescent="0.25">
      <c r="A174" s="120" t="s">
        <v>2445</v>
      </c>
      <c r="B174" s="119">
        <v>78</v>
      </c>
      <c r="C174" s="119" t="s">
        <v>2310</v>
      </c>
      <c r="D174" s="119">
        <v>22</v>
      </c>
      <c r="E174" s="119">
        <v>10</v>
      </c>
      <c r="F174" s="119">
        <v>24</v>
      </c>
      <c r="G174" s="119">
        <v>4</v>
      </c>
      <c r="H174" s="119">
        <v>6095</v>
      </c>
      <c r="I174" s="119" t="s">
        <v>2310</v>
      </c>
      <c r="J174" s="119">
        <v>543</v>
      </c>
      <c r="K174" s="119">
        <v>685</v>
      </c>
      <c r="L174" s="119">
        <v>2800</v>
      </c>
      <c r="M174" s="119">
        <v>1824</v>
      </c>
    </row>
    <row r="175" spans="1:13" ht="15" customHeight="1" x14ac:dyDescent="0.25">
      <c r="A175" s="120" t="s">
        <v>2447</v>
      </c>
      <c r="B175" s="119">
        <v>338</v>
      </c>
      <c r="C175" s="119">
        <v>216</v>
      </c>
      <c r="D175" s="119">
        <v>101</v>
      </c>
      <c r="E175" s="119" t="s">
        <v>2310</v>
      </c>
      <c r="F175" s="119" t="s">
        <v>2310</v>
      </c>
      <c r="G175" s="119" t="s">
        <v>2400</v>
      </c>
      <c r="H175" s="119">
        <v>2290</v>
      </c>
      <c r="I175" s="119">
        <v>1373</v>
      </c>
      <c r="J175" s="119">
        <v>712</v>
      </c>
      <c r="K175" s="119" t="s">
        <v>2310</v>
      </c>
      <c r="L175" s="119" t="s">
        <v>2310</v>
      </c>
      <c r="M175" s="119" t="s">
        <v>2400</v>
      </c>
    </row>
    <row r="176" spans="1:13" ht="15" customHeight="1" x14ac:dyDescent="0.25">
      <c r="A176" s="120" t="s">
        <v>2858</v>
      </c>
      <c r="B176" s="119">
        <v>63</v>
      </c>
      <c r="C176" s="119">
        <v>53</v>
      </c>
      <c r="D176" s="119" t="s">
        <v>2310</v>
      </c>
      <c r="E176" s="119" t="s">
        <v>2310</v>
      </c>
      <c r="F176" s="119" t="s">
        <v>2310</v>
      </c>
      <c r="G176" s="119" t="s">
        <v>2400</v>
      </c>
      <c r="H176" s="119">
        <v>380</v>
      </c>
      <c r="I176" s="119">
        <v>329</v>
      </c>
      <c r="J176" s="119" t="s">
        <v>2310</v>
      </c>
      <c r="K176" s="119" t="s">
        <v>2310</v>
      </c>
      <c r="L176" s="119" t="s">
        <v>2310</v>
      </c>
      <c r="M176" s="119" t="s">
        <v>2400</v>
      </c>
    </row>
    <row r="177" spans="1:13" ht="33.950000000000003" customHeight="1" x14ac:dyDescent="0.25">
      <c r="A177" s="130" t="s">
        <v>2450</v>
      </c>
      <c r="B177" s="143" t="s">
        <v>28</v>
      </c>
      <c r="C177" s="143" t="s">
        <v>28</v>
      </c>
      <c r="D177" s="143" t="s">
        <v>28</v>
      </c>
      <c r="E177" s="143" t="s">
        <v>28</v>
      </c>
      <c r="F177" s="143" t="s">
        <v>28</v>
      </c>
      <c r="G177" s="143" t="s">
        <v>28</v>
      </c>
      <c r="H177" s="143" t="s">
        <v>28</v>
      </c>
      <c r="I177" s="143" t="s">
        <v>28</v>
      </c>
      <c r="J177" s="143" t="s">
        <v>28</v>
      </c>
      <c r="K177" s="143" t="s">
        <v>28</v>
      </c>
      <c r="L177" s="143" t="s">
        <v>28</v>
      </c>
      <c r="M177" s="143" t="s">
        <v>28</v>
      </c>
    </row>
    <row r="178" spans="1:13" ht="15" customHeight="1" x14ac:dyDescent="0.25">
      <c r="A178" s="120" t="s">
        <v>2442</v>
      </c>
      <c r="B178" s="119">
        <v>4584</v>
      </c>
      <c r="C178" s="119">
        <v>2980</v>
      </c>
      <c r="D178" s="119">
        <v>1148</v>
      </c>
      <c r="E178" s="119">
        <v>321</v>
      </c>
      <c r="F178" s="119">
        <v>120</v>
      </c>
      <c r="G178" s="119">
        <v>15</v>
      </c>
      <c r="H178" s="119">
        <v>84861</v>
      </c>
      <c r="I178" s="119">
        <v>36684</v>
      </c>
      <c r="J178" s="119">
        <v>22103</v>
      </c>
      <c r="K178" s="119">
        <v>9366</v>
      </c>
      <c r="L178" s="119">
        <v>11101</v>
      </c>
      <c r="M178" s="119">
        <v>5607</v>
      </c>
    </row>
    <row r="179" spans="1:13" ht="15" customHeight="1" x14ac:dyDescent="0.25">
      <c r="A179" s="120" t="s">
        <v>2443</v>
      </c>
      <c r="B179" s="119">
        <v>4</v>
      </c>
      <c r="C179" s="119" t="s">
        <v>2310</v>
      </c>
      <c r="D179" s="119" t="s">
        <v>2310</v>
      </c>
      <c r="E179" s="119" t="s">
        <v>2310</v>
      </c>
      <c r="F179" s="119" t="s">
        <v>2310</v>
      </c>
      <c r="G179" s="119" t="s">
        <v>2310</v>
      </c>
      <c r="H179" s="119">
        <v>400</v>
      </c>
      <c r="I179" s="119" t="s">
        <v>2310</v>
      </c>
      <c r="J179" s="119" t="s">
        <v>2310</v>
      </c>
      <c r="K179" s="119" t="s">
        <v>2310</v>
      </c>
      <c r="L179" s="119" t="s">
        <v>2310</v>
      </c>
      <c r="M179" s="119" t="s">
        <v>2310</v>
      </c>
    </row>
    <row r="180" spans="1:13" ht="15" customHeight="1" x14ac:dyDescent="0.25">
      <c r="A180" s="120" t="s">
        <v>2446</v>
      </c>
      <c r="B180" s="119">
        <v>55</v>
      </c>
      <c r="C180" s="119">
        <v>22</v>
      </c>
      <c r="D180" s="119">
        <v>7</v>
      </c>
      <c r="E180" s="119">
        <v>9</v>
      </c>
      <c r="F180" s="119">
        <v>16</v>
      </c>
      <c r="G180" s="119">
        <v>1</v>
      </c>
      <c r="H180" s="119">
        <v>4288</v>
      </c>
      <c r="I180" s="119">
        <v>298</v>
      </c>
      <c r="J180" s="119">
        <v>311</v>
      </c>
      <c r="K180" s="119">
        <v>622</v>
      </c>
      <c r="L180" s="119">
        <v>2401</v>
      </c>
      <c r="M180" s="119">
        <v>657</v>
      </c>
    </row>
    <row r="181" spans="1:13" ht="33.950000000000003" customHeight="1" x14ac:dyDescent="0.25">
      <c r="A181" s="130" t="s">
        <v>2451</v>
      </c>
      <c r="B181" s="143" t="s">
        <v>28</v>
      </c>
      <c r="C181" s="143" t="s">
        <v>28</v>
      </c>
      <c r="D181" s="143" t="s">
        <v>28</v>
      </c>
      <c r="E181" s="143" t="s">
        <v>28</v>
      </c>
      <c r="F181" s="143" t="s">
        <v>28</v>
      </c>
      <c r="G181" s="143" t="s">
        <v>28</v>
      </c>
      <c r="H181" s="143" t="s">
        <v>28</v>
      </c>
      <c r="I181" s="143" t="s">
        <v>28</v>
      </c>
      <c r="J181" s="143" t="s">
        <v>28</v>
      </c>
      <c r="K181" s="143" t="s">
        <v>28</v>
      </c>
      <c r="L181" s="143" t="s">
        <v>28</v>
      </c>
      <c r="M181" s="143" t="s">
        <v>28</v>
      </c>
    </row>
    <row r="182" spans="1:13" ht="15" customHeight="1" x14ac:dyDescent="0.25">
      <c r="A182" s="120" t="s">
        <v>2442</v>
      </c>
      <c r="B182" s="119">
        <v>2785</v>
      </c>
      <c r="C182" s="119">
        <v>1903</v>
      </c>
      <c r="D182" s="119">
        <v>671</v>
      </c>
      <c r="E182" s="119">
        <v>161</v>
      </c>
      <c r="F182" s="119">
        <v>43</v>
      </c>
      <c r="G182" s="119">
        <v>7</v>
      </c>
      <c r="H182" s="119">
        <v>47354</v>
      </c>
      <c r="I182" s="119">
        <v>24087</v>
      </c>
      <c r="J182" s="119">
        <v>11064</v>
      </c>
      <c r="K182" s="119">
        <v>4901</v>
      </c>
      <c r="L182" s="119">
        <v>4657</v>
      </c>
      <c r="M182" s="119">
        <v>2646</v>
      </c>
    </row>
    <row r="183" spans="1:13" ht="15" customHeight="1" x14ac:dyDescent="0.25">
      <c r="A183" s="120" t="s">
        <v>2443</v>
      </c>
      <c r="B183" s="119">
        <v>1885</v>
      </c>
      <c r="C183" s="119">
        <v>1096</v>
      </c>
      <c r="D183" s="119">
        <v>530</v>
      </c>
      <c r="E183" s="119">
        <v>171</v>
      </c>
      <c r="F183" s="119">
        <v>80</v>
      </c>
      <c r="G183" s="119">
        <v>7</v>
      </c>
      <c r="H183" s="119">
        <v>46783</v>
      </c>
      <c r="I183" s="119">
        <v>18015</v>
      </c>
      <c r="J183" s="119">
        <v>12493</v>
      </c>
      <c r="K183" s="119">
        <v>5769</v>
      </c>
      <c r="L183" s="119">
        <v>7804</v>
      </c>
      <c r="M183" s="119">
        <v>2702</v>
      </c>
    </row>
    <row r="184" spans="1:13" ht="15" customHeight="1" x14ac:dyDescent="0.25">
      <c r="A184" s="120" t="s">
        <v>2444</v>
      </c>
      <c r="B184" s="119">
        <v>72</v>
      </c>
      <c r="C184" s="119">
        <v>26</v>
      </c>
      <c r="D184" s="119" t="s">
        <v>2310</v>
      </c>
      <c r="E184" s="119">
        <v>17</v>
      </c>
      <c r="F184" s="119">
        <v>5</v>
      </c>
      <c r="G184" s="119" t="s">
        <v>2310</v>
      </c>
      <c r="H184" s="119">
        <v>1807</v>
      </c>
      <c r="I184" s="119">
        <v>305</v>
      </c>
      <c r="J184" s="119">
        <v>385</v>
      </c>
      <c r="K184" s="119">
        <v>353</v>
      </c>
      <c r="L184" s="119">
        <v>436</v>
      </c>
      <c r="M184" s="119" t="s">
        <v>2310</v>
      </c>
    </row>
    <row r="185" spans="1:13" ht="15" customHeight="1" x14ac:dyDescent="0.25">
      <c r="A185" s="120" t="s">
        <v>2445</v>
      </c>
      <c r="B185" s="119">
        <v>38</v>
      </c>
      <c r="C185" s="119" t="s">
        <v>2310</v>
      </c>
      <c r="D185" s="119" t="s">
        <v>2310</v>
      </c>
      <c r="E185" s="119">
        <v>7</v>
      </c>
      <c r="F185" s="119">
        <v>14</v>
      </c>
      <c r="G185" s="119">
        <v>3</v>
      </c>
      <c r="H185" s="119">
        <v>4206</v>
      </c>
      <c r="I185" s="119" t="s">
        <v>2310</v>
      </c>
      <c r="J185" s="119" t="s">
        <v>2310</v>
      </c>
      <c r="K185" s="119">
        <v>435</v>
      </c>
      <c r="L185" s="119">
        <v>1908</v>
      </c>
      <c r="M185" s="119">
        <v>1562</v>
      </c>
    </row>
    <row r="186" spans="1:13" ht="15" customHeight="1" x14ac:dyDescent="0.25">
      <c r="A186" s="120" t="s">
        <v>2447</v>
      </c>
      <c r="B186" s="119">
        <v>145</v>
      </c>
      <c r="C186" s="119">
        <v>86</v>
      </c>
      <c r="D186" s="119">
        <v>43</v>
      </c>
      <c r="E186" s="119" t="s">
        <v>2310</v>
      </c>
      <c r="F186" s="119" t="s">
        <v>2310</v>
      </c>
      <c r="G186" s="119" t="s">
        <v>2400</v>
      </c>
      <c r="H186" s="119">
        <v>1947</v>
      </c>
      <c r="I186" s="119">
        <v>971</v>
      </c>
      <c r="J186" s="119">
        <v>629</v>
      </c>
      <c r="K186" s="119" t="s">
        <v>2310</v>
      </c>
      <c r="L186" s="119" t="s">
        <v>2310</v>
      </c>
      <c r="M186" s="119" t="s">
        <v>2400</v>
      </c>
    </row>
    <row r="187" spans="1:13" ht="33.950000000000003" customHeight="1" x14ac:dyDescent="0.25">
      <c r="A187" s="130" t="s">
        <v>2452</v>
      </c>
      <c r="B187" s="143" t="s">
        <v>28</v>
      </c>
      <c r="C187" s="143" t="s">
        <v>28</v>
      </c>
      <c r="D187" s="143" t="s">
        <v>28</v>
      </c>
      <c r="E187" s="143" t="s">
        <v>28</v>
      </c>
      <c r="F187" s="143" t="s">
        <v>28</v>
      </c>
      <c r="G187" s="143" t="s">
        <v>28</v>
      </c>
      <c r="H187" s="143" t="s">
        <v>28</v>
      </c>
      <c r="I187" s="143" t="s">
        <v>28</v>
      </c>
      <c r="J187" s="143" t="s">
        <v>28</v>
      </c>
      <c r="K187" s="143" t="s">
        <v>28</v>
      </c>
      <c r="L187" s="143" t="s">
        <v>28</v>
      </c>
      <c r="M187" s="143" t="s">
        <v>28</v>
      </c>
    </row>
    <row r="188" spans="1:13" ht="15" customHeight="1" x14ac:dyDescent="0.25">
      <c r="A188" s="120" t="s">
        <v>2442</v>
      </c>
      <c r="B188" s="119">
        <v>1216</v>
      </c>
      <c r="C188" s="119">
        <v>701</v>
      </c>
      <c r="D188" s="119">
        <v>359</v>
      </c>
      <c r="E188" s="119">
        <v>104</v>
      </c>
      <c r="F188" s="119">
        <v>45</v>
      </c>
      <c r="G188" s="119">
        <v>6</v>
      </c>
      <c r="H188" s="119">
        <v>30592</v>
      </c>
      <c r="I188" s="119">
        <v>11414</v>
      </c>
      <c r="J188" s="119">
        <v>7705</v>
      </c>
      <c r="K188" s="119">
        <v>3356</v>
      </c>
      <c r="L188" s="119">
        <v>5079</v>
      </c>
      <c r="M188" s="119">
        <v>3038</v>
      </c>
    </row>
    <row r="189" spans="1:13" ht="15" customHeight="1" x14ac:dyDescent="0.25">
      <c r="A189" s="120" t="s">
        <v>2443</v>
      </c>
      <c r="B189" s="119">
        <v>726</v>
      </c>
      <c r="C189" s="119">
        <v>448</v>
      </c>
      <c r="D189" s="119">
        <v>164</v>
      </c>
      <c r="E189" s="119">
        <v>69</v>
      </c>
      <c r="F189" s="119">
        <v>38</v>
      </c>
      <c r="G189" s="119">
        <v>6</v>
      </c>
      <c r="H189" s="119">
        <v>27656</v>
      </c>
      <c r="I189" s="119">
        <v>9317</v>
      </c>
      <c r="J189" s="119">
        <v>6136</v>
      </c>
      <c r="K189" s="119">
        <v>3662</v>
      </c>
      <c r="L189" s="119">
        <v>5431</v>
      </c>
      <c r="M189" s="119">
        <v>3111</v>
      </c>
    </row>
    <row r="190" spans="1:13" ht="15" customHeight="1" x14ac:dyDescent="0.25">
      <c r="A190" s="120" t="s">
        <v>2447</v>
      </c>
      <c r="B190" s="119">
        <v>159</v>
      </c>
      <c r="C190" s="119">
        <v>94</v>
      </c>
      <c r="D190" s="119">
        <v>43</v>
      </c>
      <c r="E190" s="119">
        <v>12</v>
      </c>
      <c r="F190" s="119">
        <v>9</v>
      </c>
      <c r="G190" s="119" t="s">
        <v>2310</v>
      </c>
      <c r="H190" s="119">
        <v>3101</v>
      </c>
      <c r="I190" s="119">
        <v>1093</v>
      </c>
      <c r="J190" s="119">
        <v>990</v>
      </c>
      <c r="K190" s="119">
        <v>317</v>
      </c>
      <c r="L190" s="119">
        <v>587</v>
      </c>
      <c r="M190" s="119" t="s">
        <v>2310</v>
      </c>
    </row>
    <row r="191" spans="1:13" ht="33.950000000000003" customHeight="1" x14ac:dyDescent="0.25">
      <c r="A191" s="130" t="s">
        <v>2453</v>
      </c>
      <c r="B191" s="143" t="s">
        <v>28</v>
      </c>
      <c r="C191" s="143" t="s">
        <v>28</v>
      </c>
      <c r="D191" s="143" t="s">
        <v>28</v>
      </c>
      <c r="E191" s="143" t="s">
        <v>28</v>
      </c>
      <c r="F191" s="143" t="s">
        <v>28</v>
      </c>
      <c r="G191" s="143" t="s">
        <v>28</v>
      </c>
      <c r="H191" s="143" t="s">
        <v>28</v>
      </c>
      <c r="I191" s="143" t="s">
        <v>28</v>
      </c>
      <c r="J191" s="143" t="s">
        <v>28</v>
      </c>
      <c r="K191" s="143" t="s">
        <v>28</v>
      </c>
      <c r="L191" s="143" t="s">
        <v>28</v>
      </c>
      <c r="M191" s="143" t="s">
        <v>28</v>
      </c>
    </row>
    <row r="192" spans="1:13" ht="15" customHeight="1" x14ac:dyDescent="0.25">
      <c r="A192" s="120" t="s">
        <v>2454</v>
      </c>
      <c r="B192" s="119">
        <v>4901</v>
      </c>
      <c r="C192" s="119">
        <v>3210</v>
      </c>
      <c r="D192" s="119">
        <v>1194</v>
      </c>
      <c r="E192" s="119">
        <v>347</v>
      </c>
      <c r="F192" s="119">
        <v>134</v>
      </c>
      <c r="G192" s="119">
        <v>16</v>
      </c>
      <c r="H192" s="119">
        <v>89003</v>
      </c>
      <c r="I192" s="119">
        <v>38084</v>
      </c>
      <c r="J192" s="119">
        <v>21998</v>
      </c>
      <c r="K192" s="119">
        <v>10151</v>
      </c>
      <c r="L192" s="119">
        <v>12786</v>
      </c>
      <c r="M192" s="119">
        <v>5984</v>
      </c>
    </row>
    <row r="193" spans="1:13" ht="15" customHeight="1" x14ac:dyDescent="0.25">
      <c r="A193" s="120" t="s">
        <v>2455</v>
      </c>
      <c r="B193" s="119">
        <v>4631</v>
      </c>
      <c r="C193" s="119">
        <v>3001</v>
      </c>
      <c r="D193" s="119">
        <v>1155</v>
      </c>
      <c r="E193" s="119">
        <v>327</v>
      </c>
      <c r="F193" s="119">
        <v>131</v>
      </c>
      <c r="G193" s="119">
        <v>16</v>
      </c>
      <c r="H193" s="119">
        <v>87841</v>
      </c>
      <c r="I193" s="119">
        <v>36930</v>
      </c>
      <c r="J193" s="119">
        <v>22373</v>
      </c>
      <c r="K193" s="119">
        <v>9786</v>
      </c>
      <c r="L193" s="119">
        <v>12754</v>
      </c>
      <c r="M193" s="119">
        <v>5998</v>
      </c>
    </row>
    <row r="194" spans="1:13" ht="15" customHeight="1" x14ac:dyDescent="0.25">
      <c r="A194" s="120" t="s">
        <v>2456</v>
      </c>
      <c r="B194" s="119">
        <v>4595</v>
      </c>
      <c r="C194" s="119">
        <v>2912</v>
      </c>
      <c r="D194" s="119">
        <v>1192</v>
      </c>
      <c r="E194" s="119">
        <v>340</v>
      </c>
      <c r="F194" s="119">
        <v>135</v>
      </c>
      <c r="G194" s="119">
        <v>16</v>
      </c>
      <c r="H194" s="119">
        <v>88076</v>
      </c>
      <c r="I194" s="119">
        <v>37122</v>
      </c>
      <c r="J194" s="119">
        <v>22142</v>
      </c>
      <c r="K194" s="119">
        <v>9990</v>
      </c>
      <c r="L194" s="119">
        <v>12845</v>
      </c>
      <c r="M194" s="119">
        <v>5976</v>
      </c>
    </row>
    <row r="195" spans="1:13" ht="15" customHeight="1" x14ac:dyDescent="0.25">
      <c r="A195" s="120" t="s">
        <v>2457</v>
      </c>
      <c r="B195" s="119">
        <v>1736</v>
      </c>
      <c r="C195" s="119">
        <v>1013</v>
      </c>
      <c r="D195" s="119">
        <v>485</v>
      </c>
      <c r="E195" s="119">
        <v>156</v>
      </c>
      <c r="F195" s="119">
        <v>73</v>
      </c>
      <c r="G195" s="119">
        <v>9</v>
      </c>
      <c r="H195" s="119">
        <v>43633</v>
      </c>
      <c r="I195" s="119">
        <v>15112</v>
      </c>
      <c r="J195" s="119">
        <v>10724</v>
      </c>
      <c r="K195" s="119">
        <v>5517</v>
      </c>
      <c r="L195" s="119">
        <v>7780</v>
      </c>
      <c r="M195" s="119">
        <v>4501</v>
      </c>
    </row>
    <row r="196" spans="1:13" ht="15" customHeight="1" x14ac:dyDescent="0.25">
      <c r="A196" s="120" t="s">
        <v>2458</v>
      </c>
      <c r="B196" s="119">
        <v>322</v>
      </c>
      <c r="C196" s="119">
        <v>239</v>
      </c>
      <c r="D196" s="119">
        <v>67</v>
      </c>
      <c r="E196" s="119">
        <v>13</v>
      </c>
      <c r="F196" s="119">
        <v>2</v>
      </c>
      <c r="G196" s="119" t="s">
        <v>2310</v>
      </c>
      <c r="H196" s="119">
        <v>6871</v>
      </c>
      <c r="I196" s="119">
        <v>3679</v>
      </c>
      <c r="J196" s="119">
        <v>2061</v>
      </c>
      <c r="K196" s="119">
        <v>526</v>
      </c>
      <c r="L196" s="119">
        <v>348</v>
      </c>
      <c r="M196" s="119" t="s">
        <v>2310</v>
      </c>
    </row>
    <row r="197" spans="1:13" ht="27.95" customHeight="1" x14ac:dyDescent="0.25">
      <c r="A197" s="120" t="s">
        <v>2459</v>
      </c>
      <c r="B197" s="119">
        <v>706</v>
      </c>
      <c r="C197" s="119">
        <v>436</v>
      </c>
      <c r="D197" s="119">
        <v>164</v>
      </c>
      <c r="E197" s="119">
        <v>48</v>
      </c>
      <c r="F197" s="119">
        <v>48</v>
      </c>
      <c r="G197" s="119">
        <v>9</v>
      </c>
      <c r="H197" s="119">
        <v>29439</v>
      </c>
      <c r="I197" s="119">
        <v>8458</v>
      </c>
      <c r="J197" s="119">
        <v>6128</v>
      </c>
      <c r="K197" s="119">
        <v>3210</v>
      </c>
      <c r="L197" s="119">
        <v>7351</v>
      </c>
      <c r="M197" s="119">
        <v>4292</v>
      </c>
    </row>
    <row r="198" spans="1:13" ht="24" customHeight="1" x14ac:dyDescent="0.25">
      <c r="A198" s="130" t="s">
        <v>2856</v>
      </c>
      <c r="B198" s="143" t="s">
        <v>28</v>
      </c>
      <c r="C198" s="143" t="s">
        <v>28</v>
      </c>
      <c r="D198" s="143" t="s">
        <v>28</v>
      </c>
      <c r="E198" s="143" t="s">
        <v>28</v>
      </c>
      <c r="F198" s="143" t="s">
        <v>28</v>
      </c>
      <c r="G198" s="143" t="s">
        <v>28</v>
      </c>
      <c r="H198" s="143" t="s">
        <v>28</v>
      </c>
      <c r="I198" s="143" t="s">
        <v>28</v>
      </c>
      <c r="J198" s="143" t="s">
        <v>28</v>
      </c>
      <c r="K198" s="143" t="s">
        <v>28</v>
      </c>
      <c r="L198" s="143" t="s">
        <v>28</v>
      </c>
      <c r="M198" s="143" t="s">
        <v>28</v>
      </c>
    </row>
    <row r="199" spans="1:13" ht="15" customHeight="1" x14ac:dyDescent="0.25">
      <c r="A199" s="120" t="s">
        <v>2461</v>
      </c>
      <c r="B199" s="119">
        <v>1017</v>
      </c>
      <c r="C199" s="119">
        <v>896</v>
      </c>
      <c r="D199" s="119">
        <v>92</v>
      </c>
      <c r="E199" s="119">
        <v>22</v>
      </c>
      <c r="F199" s="119">
        <v>7</v>
      </c>
      <c r="G199" s="119" t="s">
        <v>2310</v>
      </c>
      <c r="H199" s="119">
        <v>7754</v>
      </c>
      <c r="I199" s="119">
        <v>5834</v>
      </c>
      <c r="J199" s="119">
        <v>1319</v>
      </c>
      <c r="K199" s="119">
        <v>314</v>
      </c>
      <c r="L199" s="119">
        <v>271</v>
      </c>
      <c r="M199" s="119" t="s">
        <v>2310</v>
      </c>
    </row>
    <row r="200" spans="1:13" ht="15" customHeight="1" x14ac:dyDescent="0.25">
      <c r="A200" s="120" t="s">
        <v>2462</v>
      </c>
      <c r="B200" s="119">
        <v>693</v>
      </c>
      <c r="C200" s="119">
        <v>477</v>
      </c>
      <c r="D200" s="119">
        <v>173</v>
      </c>
      <c r="E200" s="119">
        <v>33</v>
      </c>
      <c r="F200" s="119">
        <v>9</v>
      </c>
      <c r="G200" s="119">
        <v>0</v>
      </c>
      <c r="H200" s="119">
        <v>10617</v>
      </c>
      <c r="I200" s="119">
        <v>6080</v>
      </c>
      <c r="J200" s="119">
        <v>2905</v>
      </c>
      <c r="K200" s="119">
        <v>702</v>
      </c>
      <c r="L200" s="119">
        <v>800</v>
      </c>
      <c r="M200" s="119">
        <v>130</v>
      </c>
    </row>
    <row r="201" spans="1:13" ht="15" customHeight="1" x14ac:dyDescent="0.25">
      <c r="A201" s="120" t="s">
        <v>2463</v>
      </c>
      <c r="B201" s="119">
        <v>905</v>
      </c>
      <c r="C201" s="119">
        <v>553</v>
      </c>
      <c r="D201" s="119">
        <v>188</v>
      </c>
      <c r="E201" s="119">
        <v>116</v>
      </c>
      <c r="F201" s="119">
        <v>43</v>
      </c>
      <c r="G201" s="119">
        <v>6</v>
      </c>
      <c r="H201" s="119">
        <v>20244</v>
      </c>
      <c r="I201" s="119">
        <v>7635</v>
      </c>
      <c r="J201" s="119">
        <v>3971</v>
      </c>
      <c r="K201" s="119">
        <v>2625</v>
      </c>
      <c r="L201" s="119">
        <v>3545</v>
      </c>
      <c r="M201" s="119">
        <v>2468</v>
      </c>
    </row>
    <row r="202" spans="1:13" ht="15" customHeight="1" x14ac:dyDescent="0.25">
      <c r="A202" s="132" t="s">
        <v>2464</v>
      </c>
      <c r="B202" s="119">
        <v>3303</v>
      </c>
      <c r="C202" s="119">
        <v>2179</v>
      </c>
      <c r="D202" s="119">
        <v>832</v>
      </c>
      <c r="E202" s="119">
        <v>199</v>
      </c>
      <c r="F202" s="119">
        <v>83</v>
      </c>
      <c r="G202" s="119">
        <v>10</v>
      </c>
      <c r="H202" s="119">
        <v>58143</v>
      </c>
      <c r="I202" s="119">
        <v>24369</v>
      </c>
      <c r="J202" s="119">
        <v>15122</v>
      </c>
      <c r="K202" s="119">
        <v>6824</v>
      </c>
      <c r="L202" s="119">
        <v>8442</v>
      </c>
      <c r="M202" s="119">
        <v>3386</v>
      </c>
    </row>
    <row r="203" spans="1:13" ht="24" customHeight="1" x14ac:dyDescent="0.25">
      <c r="A203" s="130" t="s">
        <v>2855</v>
      </c>
      <c r="B203" s="143" t="s">
        <v>28</v>
      </c>
      <c r="C203" s="143" t="s">
        <v>28</v>
      </c>
      <c r="D203" s="143" t="s">
        <v>28</v>
      </c>
      <c r="E203" s="143" t="s">
        <v>28</v>
      </c>
      <c r="F203" s="143" t="s">
        <v>28</v>
      </c>
      <c r="G203" s="143" t="s">
        <v>28</v>
      </c>
      <c r="H203" s="143" t="s">
        <v>28</v>
      </c>
      <c r="I203" s="143" t="s">
        <v>28</v>
      </c>
      <c r="J203" s="143" t="s">
        <v>28</v>
      </c>
      <c r="K203" s="143" t="s">
        <v>28</v>
      </c>
      <c r="L203" s="143" t="s">
        <v>28</v>
      </c>
      <c r="M203" s="143" t="s">
        <v>28</v>
      </c>
    </row>
    <row r="204" spans="1:13" ht="15" customHeight="1" x14ac:dyDescent="0.25">
      <c r="A204" s="120" t="s">
        <v>2466</v>
      </c>
      <c r="B204" s="119">
        <v>1288</v>
      </c>
      <c r="C204" s="119">
        <v>1104</v>
      </c>
      <c r="D204" s="119">
        <v>131</v>
      </c>
      <c r="E204" s="119">
        <v>42</v>
      </c>
      <c r="F204" s="119" t="s">
        <v>2310</v>
      </c>
      <c r="G204" s="119" t="s">
        <v>2310</v>
      </c>
      <c r="H204" s="119">
        <v>8917</v>
      </c>
      <c r="I204" s="119">
        <v>6988</v>
      </c>
      <c r="J204" s="119">
        <v>944</v>
      </c>
      <c r="K204" s="119">
        <v>679</v>
      </c>
      <c r="L204" s="119" t="s">
        <v>2310</v>
      </c>
      <c r="M204" s="119" t="s">
        <v>2310</v>
      </c>
    </row>
    <row r="205" spans="1:13" ht="15" customHeight="1" x14ac:dyDescent="0.25">
      <c r="A205" s="120" t="s">
        <v>2462</v>
      </c>
      <c r="B205" s="119">
        <v>1111</v>
      </c>
      <c r="C205" s="119">
        <v>712</v>
      </c>
      <c r="D205" s="119">
        <v>328</v>
      </c>
      <c r="E205" s="119">
        <v>46</v>
      </c>
      <c r="F205" s="119">
        <v>24</v>
      </c>
      <c r="G205" s="119" t="s">
        <v>2310</v>
      </c>
      <c r="H205" s="119">
        <v>19747</v>
      </c>
      <c r="I205" s="119">
        <v>11077</v>
      </c>
      <c r="J205" s="119">
        <v>5952</v>
      </c>
      <c r="K205" s="119">
        <v>1162</v>
      </c>
      <c r="L205" s="119">
        <v>1466</v>
      </c>
      <c r="M205" s="119" t="s">
        <v>2310</v>
      </c>
    </row>
    <row r="206" spans="1:13" ht="15" customHeight="1" x14ac:dyDescent="0.25">
      <c r="A206" s="120" t="s">
        <v>2463</v>
      </c>
      <c r="B206" s="119">
        <v>998</v>
      </c>
      <c r="C206" s="119">
        <v>552</v>
      </c>
      <c r="D206" s="119">
        <v>250</v>
      </c>
      <c r="E206" s="119">
        <v>136</v>
      </c>
      <c r="F206" s="119">
        <v>52</v>
      </c>
      <c r="G206" s="119">
        <v>7</v>
      </c>
      <c r="H206" s="119">
        <v>26388</v>
      </c>
      <c r="I206" s="119">
        <v>8915</v>
      </c>
      <c r="J206" s="119">
        <v>5955</v>
      </c>
      <c r="K206" s="119">
        <v>3612</v>
      </c>
      <c r="L206" s="119">
        <v>4822</v>
      </c>
      <c r="M206" s="119">
        <v>3083</v>
      </c>
    </row>
    <row r="207" spans="1:13" ht="15" customHeight="1" x14ac:dyDescent="0.25">
      <c r="A207" s="132" t="s">
        <v>2464</v>
      </c>
      <c r="B207" s="119">
        <v>2522</v>
      </c>
      <c r="C207" s="119">
        <v>1737</v>
      </c>
      <c r="D207" s="119">
        <v>576</v>
      </c>
      <c r="E207" s="119">
        <v>145</v>
      </c>
      <c r="F207" s="119">
        <v>55</v>
      </c>
      <c r="G207" s="119">
        <v>8</v>
      </c>
      <c r="H207" s="119">
        <v>41706</v>
      </c>
      <c r="I207" s="119">
        <v>16938</v>
      </c>
      <c r="J207" s="119">
        <v>10466</v>
      </c>
      <c r="K207" s="119">
        <v>5012</v>
      </c>
      <c r="L207" s="119">
        <v>6466</v>
      </c>
      <c r="M207" s="119">
        <v>2824</v>
      </c>
    </row>
    <row r="208" spans="1:13" ht="24" customHeight="1" x14ac:dyDescent="0.25">
      <c r="A208" s="130" t="s">
        <v>2854</v>
      </c>
      <c r="B208" s="143" t="s">
        <v>28</v>
      </c>
      <c r="C208" s="143" t="s">
        <v>28</v>
      </c>
      <c r="D208" s="143" t="s">
        <v>28</v>
      </c>
      <c r="E208" s="143" t="s">
        <v>28</v>
      </c>
      <c r="F208" s="143" t="s">
        <v>28</v>
      </c>
      <c r="G208" s="143" t="s">
        <v>28</v>
      </c>
      <c r="H208" s="143" t="s">
        <v>28</v>
      </c>
      <c r="I208" s="143" t="s">
        <v>28</v>
      </c>
      <c r="J208" s="143" t="s">
        <v>28</v>
      </c>
      <c r="K208" s="143" t="s">
        <v>28</v>
      </c>
      <c r="L208" s="143" t="s">
        <v>28</v>
      </c>
      <c r="M208" s="143" t="s">
        <v>28</v>
      </c>
    </row>
    <row r="209" spans="1:13" ht="15" customHeight="1" x14ac:dyDescent="0.25">
      <c r="A209" s="120" t="s">
        <v>2468</v>
      </c>
      <c r="B209" s="119" t="s">
        <v>2310</v>
      </c>
      <c r="C209" s="119" t="s">
        <v>2310</v>
      </c>
      <c r="D209" s="119" t="s">
        <v>2310</v>
      </c>
      <c r="E209" s="119" t="s">
        <v>2400</v>
      </c>
      <c r="F209" s="119" t="s">
        <v>2400</v>
      </c>
      <c r="G209" s="119" t="s">
        <v>2400</v>
      </c>
      <c r="H209" s="119" t="s">
        <v>2310</v>
      </c>
      <c r="I209" s="119" t="s">
        <v>2310</v>
      </c>
      <c r="J209" s="119" t="s">
        <v>2310</v>
      </c>
      <c r="K209" s="119" t="s">
        <v>2400</v>
      </c>
      <c r="L209" s="119" t="s">
        <v>2400</v>
      </c>
      <c r="M209" s="119" t="s">
        <v>2400</v>
      </c>
    </row>
    <row r="210" spans="1:13" ht="15" customHeight="1" x14ac:dyDescent="0.25">
      <c r="A210" s="120" t="s">
        <v>2462</v>
      </c>
      <c r="B210" s="119">
        <v>1280</v>
      </c>
      <c r="C210" s="119">
        <v>763</v>
      </c>
      <c r="D210" s="119">
        <v>377</v>
      </c>
      <c r="E210" s="119">
        <v>105</v>
      </c>
      <c r="F210" s="119">
        <v>34</v>
      </c>
      <c r="G210" s="119">
        <v>1</v>
      </c>
      <c r="H210" s="119">
        <v>14213</v>
      </c>
      <c r="I210" s="119">
        <v>7135</v>
      </c>
      <c r="J210" s="119">
        <v>4257</v>
      </c>
      <c r="K210" s="119">
        <v>1513</v>
      </c>
      <c r="L210" s="119">
        <v>1091</v>
      </c>
      <c r="M210" s="119">
        <v>218</v>
      </c>
    </row>
    <row r="211" spans="1:13" ht="15" customHeight="1" x14ac:dyDescent="0.25">
      <c r="A211" s="120" t="s">
        <v>2463</v>
      </c>
      <c r="B211" s="119">
        <v>1784</v>
      </c>
      <c r="C211" s="119">
        <v>1126</v>
      </c>
      <c r="D211" s="119">
        <v>435</v>
      </c>
      <c r="E211" s="119">
        <v>151</v>
      </c>
      <c r="F211" s="119">
        <v>65</v>
      </c>
      <c r="G211" s="119">
        <v>8</v>
      </c>
      <c r="H211" s="119">
        <v>39002</v>
      </c>
      <c r="I211" s="119">
        <v>15114</v>
      </c>
      <c r="J211" s="119">
        <v>9528</v>
      </c>
      <c r="K211" s="119">
        <v>4865</v>
      </c>
      <c r="L211" s="119">
        <v>6327</v>
      </c>
      <c r="M211" s="119">
        <v>3168</v>
      </c>
    </row>
    <row r="212" spans="1:13" ht="15" customHeight="1" x14ac:dyDescent="0.25">
      <c r="A212" s="132" t="s">
        <v>2464</v>
      </c>
      <c r="B212" s="119">
        <v>2272</v>
      </c>
      <c r="C212" s="119">
        <v>1709</v>
      </c>
      <c r="D212" s="119">
        <v>415</v>
      </c>
      <c r="E212" s="119">
        <v>100</v>
      </c>
      <c r="F212" s="119">
        <v>40</v>
      </c>
      <c r="G212" s="119">
        <v>7</v>
      </c>
      <c r="H212" s="119">
        <v>40015</v>
      </c>
      <c r="I212" s="119">
        <v>19078</v>
      </c>
      <c r="J212" s="119">
        <v>8963</v>
      </c>
      <c r="K212" s="119">
        <v>3907</v>
      </c>
      <c r="L212" s="119">
        <v>5477</v>
      </c>
      <c r="M212" s="119">
        <v>2590</v>
      </c>
    </row>
    <row r="213" spans="1:13" ht="27.95" customHeight="1" x14ac:dyDescent="0.25">
      <c r="A213" s="132" t="s">
        <v>2469</v>
      </c>
      <c r="B213" s="119">
        <v>513</v>
      </c>
      <c r="C213" s="119">
        <v>442</v>
      </c>
      <c r="D213" s="119">
        <v>55</v>
      </c>
      <c r="E213" s="119" t="s">
        <v>2310</v>
      </c>
      <c r="F213" s="119" t="s">
        <v>2310</v>
      </c>
      <c r="G213" s="119" t="s">
        <v>2310</v>
      </c>
      <c r="H213" s="119">
        <v>2998</v>
      </c>
      <c r="I213" s="119">
        <v>2197</v>
      </c>
      <c r="J213" s="119">
        <v>434</v>
      </c>
      <c r="K213" s="119" t="s">
        <v>2310</v>
      </c>
      <c r="L213" s="119" t="s">
        <v>2310</v>
      </c>
      <c r="M213" s="119" t="s">
        <v>2310</v>
      </c>
    </row>
    <row r="214" spans="1:13" ht="24" customHeight="1" x14ac:dyDescent="0.25">
      <c r="A214" s="130" t="s">
        <v>2853</v>
      </c>
      <c r="B214" s="143" t="s">
        <v>28</v>
      </c>
      <c r="C214" s="143" t="s">
        <v>28</v>
      </c>
      <c r="D214" s="143" t="s">
        <v>28</v>
      </c>
      <c r="E214" s="143" t="s">
        <v>28</v>
      </c>
      <c r="F214" s="143" t="s">
        <v>28</v>
      </c>
      <c r="G214" s="143" t="s">
        <v>28</v>
      </c>
      <c r="H214" s="143" t="s">
        <v>28</v>
      </c>
      <c r="I214" s="143" t="s">
        <v>28</v>
      </c>
      <c r="J214" s="143" t="s">
        <v>28</v>
      </c>
      <c r="K214" s="143" t="s">
        <v>28</v>
      </c>
      <c r="L214" s="143" t="s">
        <v>28</v>
      </c>
      <c r="M214" s="143" t="s">
        <v>28</v>
      </c>
    </row>
    <row r="215" spans="1:13" ht="15" customHeight="1" x14ac:dyDescent="0.25">
      <c r="A215" s="120" t="s">
        <v>2468</v>
      </c>
      <c r="B215" s="119">
        <v>2054</v>
      </c>
      <c r="C215" s="119">
        <v>1541</v>
      </c>
      <c r="D215" s="119">
        <v>412</v>
      </c>
      <c r="E215" s="119">
        <v>81</v>
      </c>
      <c r="F215" s="119">
        <v>20</v>
      </c>
      <c r="G215" s="119" t="s">
        <v>2310</v>
      </c>
      <c r="H215" s="119">
        <v>15602</v>
      </c>
      <c r="I215" s="119">
        <v>10569</v>
      </c>
      <c r="J215" s="119">
        <v>3667</v>
      </c>
      <c r="K215" s="119">
        <v>912</v>
      </c>
      <c r="L215" s="119">
        <v>450</v>
      </c>
      <c r="M215" s="119" t="s">
        <v>2310</v>
      </c>
    </row>
    <row r="216" spans="1:13" ht="15" customHeight="1" x14ac:dyDescent="0.25">
      <c r="A216" s="120" t="s">
        <v>2462</v>
      </c>
      <c r="B216" s="119">
        <v>3243</v>
      </c>
      <c r="C216" s="119">
        <v>2055</v>
      </c>
      <c r="D216" s="119">
        <v>809</v>
      </c>
      <c r="E216" s="119">
        <v>262</v>
      </c>
      <c r="F216" s="119">
        <v>104</v>
      </c>
      <c r="G216" s="119">
        <v>13</v>
      </c>
      <c r="H216" s="119">
        <v>70060</v>
      </c>
      <c r="I216" s="119">
        <v>28792</v>
      </c>
      <c r="J216" s="119">
        <v>17951</v>
      </c>
      <c r="K216" s="119">
        <v>8313</v>
      </c>
      <c r="L216" s="119">
        <v>10167</v>
      </c>
      <c r="M216" s="119">
        <v>4836</v>
      </c>
    </row>
    <row r="217" spans="1:13" ht="15" customHeight="1" x14ac:dyDescent="0.25">
      <c r="A217" s="120" t="s">
        <v>2471</v>
      </c>
      <c r="B217" s="119">
        <v>238</v>
      </c>
      <c r="C217" s="119">
        <v>166</v>
      </c>
      <c r="D217" s="119">
        <v>42</v>
      </c>
      <c r="E217" s="119">
        <v>16</v>
      </c>
      <c r="F217" s="119">
        <v>12</v>
      </c>
      <c r="G217" s="119">
        <v>2</v>
      </c>
      <c r="H217" s="119">
        <v>7211</v>
      </c>
      <c r="I217" s="119">
        <v>2459</v>
      </c>
      <c r="J217" s="119">
        <v>1334</v>
      </c>
      <c r="K217" s="119">
        <v>782</v>
      </c>
      <c r="L217" s="119">
        <v>1721</v>
      </c>
      <c r="M217" s="119">
        <v>915</v>
      </c>
    </row>
    <row r="218" spans="1:13" ht="27.95" customHeight="1" x14ac:dyDescent="0.25">
      <c r="A218" s="132" t="s">
        <v>2472</v>
      </c>
      <c r="B218" s="119">
        <v>78</v>
      </c>
      <c r="C218" s="119">
        <v>60</v>
      </c>
      <c r="D218" s="119" t="s">
        <v>2310</v>
      </c>
      <c r="E218" s="119" t="s">
        <v>2310</v>
      </c>
      <c r="F218" s="119">
        <v>6</v>
      </c>
      <c r="G218" s="119">
        <v>1</v>
      </c>
      <c r="H218" s="119">
        <v>2306</v>
      </c>
      <c r="I218" s="119">
        <v>709</v>
      </c>
      <c r="J218" s="119" t="s">
        <v>2310</v>
      </c>
      <c r="K218" s="119">
        <v>421</v>
      </c>
      <c r="L218" s="119">
        <v>716</v>
      </c>
      <c r="M218" s="119">
        <v>243</v>
      </c>
    </row>
    <row r="219" spans="1:13" ht="15" customHeight="1" x14ac:dyDescent="0.25">
      <c r="A219" s="132" t="s">
        <v>2473</v>
      </c>
      <c r="B219" s="119">
        <v>305</v>
      </c>
      <c r="C219" s="119">
        <v>284</v>
      </c>
      <c r="D219" s="119" t="s">
        <v>2310</v>
      </c>
      <c r="E219" s="119" t="s">
        <v>2310</v>
      </c>
      <c r="F219" s="119" t="s">
        <v>2310</v>
      </c>
      <c r="G219" s="119" t="s">
        <v>2310</v>
      </c>
      <c r="H219" s="119">
        <v>1579</v>
      </c>
      <c r="I219" s="119">
        <v>1389</v>
      </c>
      <c r="J219" s="119" t="s">
        <v>2310</v>
      </c>
      <c r="K219" s="119" t="s">
        <v>2310</v>
      </c>
      <c r="L219" s="119" t="s">
        <v>2310</v>
      </c>
      <c r="M219" s="119" t="s">
        <v>2310</v>
      </c>
    </row>
    <row r="220" spans="1:13" ht="33.950000000000003" customHeight="1" x14ac:dyDescent="0.25">
      <c r="A220" s="130" t="s">
        <v>2474</v>
      </c>
      <c r="B220" s="143" t="s">
        <v>28</v>
      </c>
      <c r="C220" s="143" t="s">
        <v>28</v>
      </c>
      <c r="D220" s="143" t="s">
        <v>28</v>
      </c>
      <c r="E220" s="143" t="s">
        <v>28</v>
      </c>
      <c r="F220" s="143" t="s">
        <v>28</v>
      </c>
      <c r="G220" s="143" t="s">
        <v>28</v>
      </c>
      <c r="H220" s="143" t="s">
        <v>28</v>
      </c>
      <c r="I220" s="143" t="s">
        <v>28</v>
      </c>
      <c r="J220" s="143" t="s">
        <v>28</v>
      </c>
      <c r="K220" s="143" t="s">
        <v>28</v>
      </c>
      <c r="L220" s="143" t="s">
        <v>28</v>
      </c>
      <c r="M220" s="143" t="s">
        <v>28</v>
      </c>
    </row>
    <row r="221" spans="1:13" ht="15" customHeight="1" x14ac:dyDescent="0.25">
      <c r="A221" s="120" t="s">
        <v>2479</v>
      </c>
      <c r="B221" s="119">
        <v>2187</v>
      </c>
      <c r="C221" s="119">
        <v>1558</v>
      </c>
      <c r="D221" s="119">
        <v>454</v>
      </c>
      <c r="E221" s="119">
        <v>124</v>
      </c>
      <c r="F221" s="119">
        <v>47</v>
      </c>
      <c r="G221" s="119">
        <v>4</v>
      </c>
      <c r="H221" s="119">
        <v>48113</v>
      </c>
      <c r="I221" s="119">
        <v>24350</v>
      </c>
      <c r="J221" s="119">
        <v>11670</v>
      </c>
      <c r="K221" s="119">
        <v>5249</v>
      </c>
      <c r="L221" s="119">
        <v>4813</v>
      </c>
      <c r="M221" s="119">
        <v>2031</v>
      </c>
    </row>
    <row r="222" spans="1:13" ht="15" customHeight="1" x14ac:dyDescent="0.25">
      <c r="A222" s="120" t="s">
        <v>2476</v>
      </c>
      <c r="B222" s="119">
        <v>1621</v>
      </c>
      <c r="C222" s="119">
        <v>984</v>
      </c>
      <c r="D222" s="119">
        <v>503</v>
      </c>
      <c r="E222" s="119">
        <v>124</v>
      </c>
      <c r="F222" s="119">
        <v>10</v>
      </c>
      <c r="G222" s="119" t="s">
        <v>2310</v>
      </c>
      <c r="H222" s="119">
        <v>17449</v>
      </c>
      <c r="I222" s="119">
        <v>9673</v>
      </c>
      <c r="J222" s="119">
        <v>5323</v>
      </c>
      <c r="K222" s="119">
        <v>1748</v>
      </c>
      <c r="L222" s="119">
        <v>635</v>
      </c>
      <c r="M222" s="119" t="s">
        <v>2310</v>
      </c>
    </row>
    <row r="223" spans="1:13" ht="15" customHeight="1" x14ac:dyDescent="0.25">
      <c r="A223" s="120" t="s">
        <v>2477</v>
      </c>
      <c r="B223" s="119">
        <v>1246</v>
      </c>
      <c r="C223" s="119">
        <v>835</v>
      </c>
      <c r="D223" s="119">
        <v>308</v>
      </c>
      <c r="E223" s="119">
        <v>69</v>
      </c>
      <c r="F223" s="119">
        <v>33</v>
      </c>
      <c r="G223" s="119">
        <v>2</v>
      </c>
      <c r="H223" s="119">
        <v>21143</v>
      </c>
      <c r="I223" s="119">
        <v>9344</v>
      </c>
      <c r="J223" s="119">
        <v>6038</v>
      </c>
      <c r="K223" s="119">
        <v>2301</v>
      </c>
      <c r="L223" s="119">
        <v>2259</v>
      </c>
      <c r="M223" s="119">
        <v>1200</v>
      </c>
    </row>
    <row r="224" spans="1:13" ht="15" customHeight="1" x14ac:dyDescent="0.25">
      <c r="A224" s="120" t="s">
        <v>2478</v>
      </c>
      <c r="B224" s="119">
        <v>703</v>
      </c>
      <c r="C224" s="119">
        <v>280</v>
      </c>
      <c r="D224" s="119">
        <v>231</v>
      </c>
      <c r="E224" s="119">
        <v>118</v>
      </c>
      <c r="F224" s="119">
        <v>65</v>
      </c>
      <c r="G224" s="119">
        <v>8</v>
      </c>
      <c r="H224" s="119">
        <v>28902</v>
      </c>
      <c r="I224" s="119">
        <v>6303</v>
      </c>
      <c r="J224" s="119">
        <v>7809</v>
      </c>
      <c r="K224" s="119">
        <v>4912</v>
      </c>
      <c r="L224" s="119">
        <v>6941</v>
      </c>
      <c r="M224" s="119">
        <v>2937</v>
      </c>
    </row>
    <row r="225" spans="1:13" ht="15" customHeight="1" x14ac:dyDescent="0.25">
      <c r="A225" s="120" t="s">
        <v>2475</v>
      </c>
      <c r="B225" s="119">
        <v>673</v>
      </c>
      <c r="C225" s="119">
        <v>440</v>
      </c>
      <c r="D225" s="119">
        <v>153</v>
      </c>
      <c r="E225" s="119">
        <v>56</v>
      </c>
      <c r="F225" s="119">
        <v>21</v>
      </c>
      <c r="G225" s="119">
        <v>4</v>
      </c>
      <c r="H225" s="119">
        <v>15146</v>
      </c>
      <c r="I225" s="119">
        <v>6332</v>
      </c>
      <c r="J225" s="119">
        <v>3419</v>
      </c>
      <c r="K225" s="119">
        <v>1914</v>
      </c>
      <c r="L225" s="119">
        <v>1988</v>
      </c>
      <c r="M225" s="119">
        <v>1494</v>
      </c>
    </row>
    <row r="226" spans="1:13" ht="15" customHeight="1" x14ac:dyDescent="0.25">
      <c r="A226" s="120" t="s">
        <v>2445</v>
      </c>
      <c r="B226" s="119">
        <v>83</v>
      </c>
      <c r="C226" s="119">
        <v>19</v>
      </c>
      <c r="D226" s="119">
        <v>23</v>
      </c>
      <c r="E226" s="119">
        <v>12</v>
      </c>
      <c r="F226" s="119">
        <v>25</v>
      </c>
      <c r="G226" s="119">
        <v>4</v>
      </c>
      <c r="H226" s="119">
        <v>6552</v>
      </c>
      <c r="I226" s="119">
        <v>285</v>
      </c>
      <c r="J226" s="119">
        <v>579</v>
      </c>
      <c r="K226" s="119">
        <v>765</v>
      </c>
      <c r="L226" s="119">
        <v>2922</v>
      </c>
      <c r="M226" s="119">
        <v>2001</v>
      </c>
    </row>
    <row r="227" spans="1:13" ht="15" customHeight="1" x14ac:dyDescent="0.25">
      <c r="A227" s="120" t="s">
        <v>2852</v>
      </c>
      <c r="B227" s="119">
        <v>134</v>
      </c>
      <c r="C227" s="119">
        <v>83</v>
      </c>
      <c r="D227" s="119">
        <v>28</v>
      </c>
      <c r="E227" s="119">
        <v>10</v>
      </c>
      <c r="F227" s="119">
        <v>11</v>
      </c>
      <c r="G227" s="119">
        <v>3</v>
      </c>
      <c r="H227" s="119">
        <v>7466</v>
      </c>
      <c r="I227" s="119">
        <v>2027</v>
      </c>
      <c r="J227" s="119">
        <v>1130</v>
      </c>
      <c r="K227" s="119">
        <v>975</v>
      </c>
      <c r="L227" s="119">
        <v>1981</v>
      </c>
      <c r="M227" s="119">
        <v>1353</v>
      </c>
    </row>
    <row r="228" spans="1:13" ht="15" customHeight="1" x14ac:dyDescent="0.25">
      <c r="A228" s="120" t="s">
        <v>2381</v>
      </c>
      <c r="B228" s="119">
        <v>17</v>
      </c>
      <c r="C228" s="119">
        <v>10</v>
      </c>
      <c r="D228" s="119" t="s">
        <v>2310</v>
      </c>
      <c r="E228" s="119" t="s">
        <v>2310</v>
      </c>
      <c r="F228" s="119" t="s">
        <v>2310</v>
      </c>
      <c r="G228" s="119" t="s">
        <v>2310</v>
      </c>
      <c r="H228" s="119">
        <v>821</v>
      </c>
      <c r="I228" s="119">
        <v>522</v>
      </c>
      <c r="J228" s="119" t="s">
        <v>2310</v>
      </c>
      <c r="K228" s="119" t="s">
        <v>2310</v>
      </c>
      <c r="L228" s="119" t="s">
        <v>2310</v>
      </c>
      <c r="M228" s="119" t="s">
        <v>2310</v>
      </c>
    </row>
    <row r="229" spans="1:13" ht="33.950000000000003" customHeight="1" x14ac:dyDescent="0.25">
      <c r="A229" s="130" t="s">
        <v>2480</v>
      </c>
      <c r="B229" s="143" t="s">
        <v>28</v>
      </c>
      <c r="C229" s="143" t="s">
        <v>28</v>
      </c>
      <c r="D229" s="143" t="s">
        <v>28</v>
      </c>
      <c r="E229" s="143" t="s">
        <v>28</v>
      </c>
      <c r="F229" s="143" t="s">
        <v>28</v>
      </c>
      <c r="G229" s="143" t="s">
        <v>28</v>
      </c>
      <c r="H229" s="143" t="s">
        <v>28</v>
      </c>
      <c r="I229" s="143" t="s">
        <v>28</v>
      </c>
      <c r="J229" s="143" t="s">
        <v>28</v>
      </c>
      <c r="K229" s="143" t="s">
        <v>28</v>
      </c>
      <c r="L229" s="143" t="s">
        <v>28</v>
      </c>
      <c r="M229" s="143" t="s">
        <v>28</v>
      </c>
    </row>
    <row r="230" spans="1:13" ht="15" customHeight="1" x14ac:dyDescent="0.25">
      <c r="A230" s="120" t="s">
        <v>2851</v>
      </c>
      <c r="B230" s="119">
        <v>2565</v>
      </c>
      <c r="C230" s="119">
        <v>1780</v>
      </c>
      <c r="D230" s="119">
        <v>557</v>
      </c>
      <c r="E230" s="119">
        <v>153</v>
      </c>
      <c r="F230" s="119">
        <v>69</v>
      </c>
      <c r="G230" s="119">
        <v>6</v>
      </c>
      <c r="H230" s="119">
        <v>56416</v>
      </c>
      <c r="I230" s="119">
        <v>27075</v>
      </c>
      <c r="J230" s="119">
        <v>14388</v>
      </c>
      <c r="K230" s="119">
        <v>6241</v>
      </c>
      <c r="L230" s="119">
        <v>6328</v>
      </c>
      <c r="M230" s="119">
        <v>2384</v>
      </c>
    </row>
    <row r="231" spans="1:13" ht="27.95" customHeight="1" x14ac:dyDescent="0.25">
      <c r="A231" s="120" t="s">
        <v>2481</v>
      </c>
      <c r="B231" s="119">
        <v>1309</v>
      </c>
      <c r="C231" s="119">
        <v>742</v>
      </c>
      <c r="D231" s="119">
        <v>424</v>
      </c>
      <c r="E231" s="119">
        <v>116</v>
      </c>
      <c r="F231" s="119">
        <v>26</v>
      </c>
      <c r="G231" s="119">
        <v>2</v>
      </c>
      <c r="H231" s="119">
        <v>18437</v>
      </c>
      <c r="I231" s="119">
        <v>7738</v>
      </c>
      <c r="J231" s="119">
        <v>5526</v>
      </c>
      <c r="K231" s="119">
        <v>2139</v>
      </c>
      <c r="L231" s="119">
        <v>2258</v>
      </c>
      <c r="M231" s="119">
        <v>776</v>
      </c>
    </row>
    <row r="232" spans="1:13" ht="15" customHeight="1" x14ac:dyDescent="0.25">
      <c r="A232" s="120" t="s">
        <v>2482</v>
      </c>
      <c r="B232" s="119">
        <v>735</v>
      </c>
      <c r="C232" s="119">
        <v>402</v>
      </c>
      <c r="D232" s="119">
        <v>209</v>
      </c>
      <c r="E232" s="119">
        <v>80</v>
      </c>
      <c r="F232" s="119">
        <v>41</v>
      </c>
      <c r="G232" s="119">
        <v>3</v>
      </c>
      <c r="H232" s="119">
        <v>13767</v>
      </c>
      <c r="I232" s="119">
        <v>4483</v>
      </c>
      <c r="J232" s="119">
        <v>3606</v>
      </c>
      <c r="K232" s="119">
        <v>2063</v>
      </c>
      <c r="L232" s="119">
        <v>2779</v>
      </c>
      <c r="M232" s="119">
        <v>836</v>
      </c>
    </row>
    <row r="233" spans="1:13" ht="15" customHeight="1" x14ac:dyDescent="0.25">
      <c r="A233" s="120" t="s">
        <v>2483</v>
      </c>
      <c r="B233" s="119">
        <v>202</v>
      </c>
      <c r="C233" s="119">
        <v>72</v>
      </c>
      <c r="D233" s="119">
        <v>55</v>
      </c>
      <c r="E233" s="119">
        <v>34</v>
      </c>
      <c r="F233" s="119">
        <v>31</v>
      </c>
      <c r="G233" s="119">
        <v>10</v>
      </c>
      <c r="H233" s="119">
        <v>17910</v>
      </c>
      <c r="I233" s="119">
        <v>2462</v>
      </c>
      <c r="J233" s="119">
        <v>3860</v>
      </c>
      <c r="K233" s="119">
        <v>2588</v>
      </c>
      <c r="L233" s="119">
        <v>4979</v>
      </c>
      <c r="M233" s="119">
        <v>4020</v>
      </c>
    </row>
    <row r="234" spans="1:13" ht="15" customHeight="1" x14ac:dyDescent="0.25">
      <c r="A234" s="120" t="s">
        <v>2475</v>
      </c>
      <c r="B234" s="119">
        <v>492</v>
      </c>
      <c r="C234" s="119">
        <v>311</v>
      </c>
      <c r="D234" s="119">
        <v>127</v>
      </c>
      <c r="E234" s="119">
        <v>32</v>
      </c>
      <c r="F234" s="119">
        <v>19</v>
      </c>
      <c r="G234" s="119">
        <v>4</v>
      </c>
      <c r="H234" s="119">
        <v>11138</v>
      </c>
      <c r="I234" s="119">
        <v>3688</v>
      </c>
      <c r="J234" s="119">
        <v>2610</v>
      </c>
      <c r="K234" s="119">
        <v>1243</v>
      </c>
      <c r="L234" s="119">
        <v>2101</v>
      </c>
      <c r="M234" s="119">
        <v>1497</v>
      </c>
    </row>
    <row r="235" spans="1:13" ht="15" customHeight="1" x14ac:dyDescent="0.25">
      <c r="A235" s="120" t="s">
        <v>2446</v>
      </c>
      <c r="B235" s="119">
        <v>55</v>
      </c>
      <c r="C235" s="119">
        <v>22</v>
      </c>
      <c r="D235" s="119">
        <v>7</v>
      </c>
      <c r="E235" s="119">
        <v>9</v>
      </c>
      <c r="F235" s="119">
        <v>16</v>
      </c>
      <c r="G235" s="119">
        <v>1</v>
      </c>
      <c r="H235" s="119">
        <v>4288</v>
      </c>
      <c r="I235" s="119">
        <v>298</v>
      </c>
      <c r="J235" s="119">
        <v>311</v>
      </c>
      <c r="K235" s="119">
        <v>622</v>
      </c>
      <c r="L235" s="119">
        <v>2401</v>
      </c>
      <c r="M235" s="119">
        <v>657</v>
      </c>
    </row>
    <row r="236" spans="1:13" ht="15" customHeight="1" x14ac:dyDescent="0.25">
      <c r="A236" s="120" t="s">
        <v>2485</v>
      </c>
      <c r="B236" s="119">
        <v>85</v>
      </c>
      <c r="C236" s="119">
        <v>63</v>
      </c>
      <c r="D236" s="119">
        <v>15</v>
      </c>
      <c r="E236" s="119" t="s">
        <v>2310</v>
      </c>
      <c r="F236" s="119">
        <v>3</v>
      </c>
      <c r="G236" s="119">
        <v>1</v>
      </c>
      <c r="H236" s="119">
        <v>2070</v>
      </c>
      <c r="I236" s="119">
        <v>868</v>
      </c>
      <c r="J236" s="119">
        <v>411</v>
      </c>
      <c r="K236" s="119" t="s">
        <v>2310</v>
      </c>
      <c r="L236" s="119">
        <v>375</v>
      </c>
      <c r="M236" s="119">
        <v>210</v>
      </c>
    </row>
    <row r="237" spans="1:13" ht="15" customHeight="1" x14ac:dyDescent="0.25">
      <c r="A237" s="120" t="s">
        <v>2381</v>
      </c>
      <c r="B237" s="119" t="s">
        <v>2310</v>
      </c>
      <c r="C237" s="119" t="s">
        <v>2310</v>
      </c>
      <c r="D237" s="119" t="s">
        <v>2310</v>
      </c>
      <c r="E237" s="119" t="s">
        <v>2310</v>
      </c>
      <c r="F237" s="119" t="s">
        <v>2310</v>
      </c>
      <c r="G237" s="119" t="s">
        <v>2310</v>
      </c>
      <c r="H237" s="119" t="s">
        <v>2310</v>
      </c>
      <c r="I237" s="119" t="s">
        <v>2310</v>
      </c>
      <c r="J237" s="119" t="s">
        <v>2310</v>
      </c>
      <c r="K237" s="119" t="s">
        <v>2310</v>
      </c>
      <c r="L237" s="119" t="s">
        <v>2310</v>
      </c>
      <c r="M237" s="119" t="s">
        <v>2310</v>
      </c>
    </row>
    <row r="238" spans="1:13" ht="33.950000000000003" customHeight="1" x14ac:dyDescent="0.25">
      <c r="A238" s="130" t="s">
        <v>2850</v>
      </c>
      <c r="B238" s="143" t="s">
        <v>28</v>
      </c>
      <c r="C238" s="143" t="s">
        <v>28</v>
      </c>
      <c r="D238" s="143" t="s">
        <v>28</v>
      </c>
      <c r="E238" s="143" t="s">
        <v>28</v>
      </c>
      <c r="F238" s="143" t="s">
        <v>28</v>
      </c>
      <c r="G238" s="143" t="s">
        <v>28</v>
      </c>
      <c r="H238" s="143" t="s">
        <v>28</v>
      </c>
      <c r="I238" s="143" t="s">
        <v>28</v>
      </c>
      <c r="J238" s="143" t="s">
        <v>28</v>
      </c>
      <c r="K238" s="143" t="s">
        <v>28</v>
      </c>
      <c r="L238" s="143" t="s">
        <v>28</v>
      </c>
      <c r="M238" s="143" t="s">
        <v>28</v>
      </c>
    </row>
    <row r="239" spans="1:13" ht="15" customHeight="1" x14ac:dyDescent="0.25">
      <c r="A239" s="120" t="s">
        <v>2541</v>
      </c>
      <c r="B239" s="119">
        <v>747</v>
      </c>
      <c r="C239" s="119">
        <v>415</v>
      </c>
      <c r="D239" s="119">
        <v>193</v>
      </c>
      <c r="E239" s="119">
        <v>73</v>
      </c>
      <c r="F239" s="119">
        <v>57</v>
      </c>
      <c r="G239" s="119">
        <v>9</v>
      </c>
      <c r="H239" s="119">
        <v>34219</v>
      </c>
      <c r="I239" s="119">
        <v>9677</v>
      </c>
      <c r="J239" s="119">
        <v>7835</v>
      </c>
      <c r="K239" s="119">
        <v>4252</v>
      </c>
      <c r="L239" s="119">
        <v>8019</v>
      </c>
      <c r="M239" s="119">
        <v>4435</v>
      </c>
    </row>
    <row r="240" spans="1:13" ht="15" customHeight="1" x14ac:dyDescent="0.25">
      <c r="A240" s="120" t="s">
        <v>2849</v>
      </c>
      <c r="B240" s="119">
        <v>698</v>
      </c>
      <c r="C240" s="119">
        <v>411</v>
      </c>
      <c r="D240" s="119">
        <v>164</v>
      </c>
      <c r="E240" s="119">
        <v>64</v>
      </c>
      <c r="F240" s="119">
        <v>50</v>
      </c>
      <c r="G240" s="119">
        <v>9</v>
      </c>
      <c r="H240" s="119">
        <v>29172</v>
      </c>
      <c r="I240" s="119">
        <v>6603</v>
      </c>
      <c r="J240" s="119">
        <v>6491</v>
      </c>
      <c r="K240" s="119">
        <v>4135</v>
      </c>
      <c r="L240" s="119">
        <v>7494</v>
      </c>
      <c r="M240" s="119">
        <v>4449</v>
      </c>
    </row>
    <row r="241" spans="1:13" ht="15" customHeight="1" x14ac:dyDescent="0.25">
      <c r="A241" s="120" t="s">
        <v>2848</v>
      </c>
      <c r="B241" s="119">
        <v>249</v>
      </c>
      <c r="C241" s="119">
        <v>152</v>
      </c>
      <c r="D241" s="119">
        <v>55</v>
      </c>
      <c r="E241" s="119">
        <v>18</v>
      </c>
      <c r="F241" s="119">
        <v>20</v>
      </c>
      <c r="G241" s="119">
        <v>3</v>
      </c>
      <c r="H241" s="119">
        <v>9027</v>
      </c>
      <c r="I241" s="119">
        <v>2166</v>
      </c>
      <c r="J241" s="119">
        <v>1593</v>
      </c>
      <c r="K241" s="119">
        <v>1170</v>
      </c>
      <c r="L241" s="119">
        <v>2569</v>
      </c>
      <c r="M241" s="119">
        <v>1529</v>
      </c>
    </row>
    <row r="242" spans="1:13" ht="15" customHeight="1" x14ac:dyDescent="0.25">
      <c r="A242" s="120" t="s">
        <v>2847</v>
      </c>
      <c r="B242" s="119">
        <v>349</v>
      </c>
      <c r="C242" s="119">
        <v>213</v>
      </c>
      <c r="D242" s="119">
        <v>94</v>
      </c>
      <c r="E242" s="119">
        <v>21</v>
      </c>
      <c r="F242" s="119">
        <v>17</v>
      </c>
      <c r="G242" s="119">
        <v>3</v>
      </c>
      <c r="H242" s="119">
        <v>10652</v>
      </c>
      <c r="I242" s="119">
        <v>3721</v>
      </c>
      <c r="J242" s="119">
        <v>2580</v>
      </c>
      <c r="K242" s="119">
        <v>1259</v>
      </c>
      <c r="L242" s="119">
        <v>1857</v>
      </c>
      <c r="M242" s="119">
        <v>1234</v>
      </c>
    </row>
    <row r="243" spans="1:13" ht="15" customHeight="1" x14ac:dyDescent="0.25">
      <c r="A243" s="120" t="s">
        <v>2542</v>
      </c>
      <c r="B243" s="119">
        <v>3554</v>
      </c>
      <c r="C243" s="119">
        <v>2273</v>
      </c>
      <c r="D243" s="119">
        <v>889</v>
      </c>
      <c r="E243" s="119">
        <v>251</v>
      </c>
      <c r="F243" s="119">
        <v>125</v>
      </c>
      <c r="G243" s="119">
        <v>16</v>
      </c>
      <c r="H243" s="119">
        <v>78343</v>
      </c>
      <c r="I243" s="119">
        <v>32042</v>
      </c>
      <c r="J243" s="119">
        <v>18806</v>
      </c>
      <c r="K243" s="119">
        <v>9082</v>
      </c>
      <c r="L243" s="119">
        <v>12440</v>
      </c>
      <c r="M243" s="119">
        <v>5973</v>
      </c>
    </row>
    <row r="244" spans="1:13" ht="28.5" customHeight="1" x14ac:dyDescent="0.25">
      <c r="A244" s="120" t="s">
        <v>2846</v>
      </c>
      <c r="B244" s="119">
        <v>933</v>
      </c>
      <c r="C244" s="119">
        <v>529</v>
      </c>
      <c r="D244" s="119">
        <v>239</v>
      </c>
      <c r="E244" s="119">
        <v>82</v>
      </c>
      <c r="F244" s="119">
        <v>72</v>
      </c>
      <c r="G244" s="119">
        <v>12</v>
      </c>
      <c r="H244" s="119">
        <v>40697</v>
      </c>
      <c r="I244" s="119">
        <v>12027</v>
      </c>
      <c r="J244" s="119">
        <v>9082</v>
      </c>
      <c r="K244" s="119">
        <v>5133</v>
      </c>
      <c r="L244" s="119">
        <v>9264</v>
      </c>
      <c r="M244" s="119">
        <v>5191</v>
      </c>
    </row>
    <row r="245" spans="1:13" ht="25.5" customHeight="1" x14ac:dyDescent="0.25">
      <c r="A245" s="120" t="s">
        <v>2845</v>
      </c>
      <c r="B245" s="119">
        <v>325</v>
      </c>
      <c r="C245" s="119">
        <v>206</v>
      </c>
      <c r="D245" s="119">
        <v>92</v>
      </c>
      <c r="E245" s="119">
        <v>21</v>
      </c>
      <c r="F245" s="119">
        <v>6</v>
      </c>
      <c r="G245" s="119" t="s">
        <v>2310</v>
      </c>
      <c r="H245" s="119">
        <v>6017</v>
      </c>
      <c r="I245" s="119">
        <v>2601</v>
      </c>
      <c r="J245" s="119">
        <v>1807</v>
      </c>
      <c r="K245" s="119">
        <v>604</v>
      </c>
      <c r="L245" s="119">
        <v>647</v>
      </c>
      <c r="M245" s="119" t="s">
        <v>2310</v>
      </c>
    </row>
    <row r="246" spans="1:13" ht="15" customHeight="1" x14ac:dyDescent="0.25">
      <c r="A246" s="120" t="s">
        <v>2844</v>
      </c>
      <c r="B246" s="119">
        <v>1545</v>
      </c>
      <c r="C246" s="119">
        <v>1002</v>
      </c>
      <c r="D246" s="119">
        <v>434</v>
      </c>
      <c r="E246" s="119">
        <v>88</v>
      </c>
      <c r="F246" s="119">
        <v>20</v>
      </c>
      <c r="G246" s="119" t="s">
        <v>2310</v>
      </c>
      <c r="H246" s="119">
        <v>20937</v>
      </c>
      <c r="I246" s="119">
        <v>11549</v>
      </c>
      <c r="J246" s="119">
        <v>6316</v>
      </c>
      <c r="K246" s="119">
        <v>1935</v>
      </c>
      <c r="L246" s="119">
        <v>1008</v>
      </c>
      <c r="M246" s="119" t="s">
        <v>2310</v>
      </c>
    </row>
    <row r="247" spans="1:13" ht="33.950000000000003" customHeight="1" x14ac:dyDescent="0.25">
      <c r="A247" s="130" t="s">
        <v>2843</v>
      </c>
      <c r="B247" s="143" t="s">
        <v>28</v>
      </c>
      <c r="C247" s="143" t="s">
        <v>28</v>
      </c>
      <c r="D247" s="143" t="s">
        <v>28</v>
      </c>
      <c r="E247" s="143" t="s">
        <v>28</v>
      </c>
      <c r="F247" s="143" t="s">
        <v>28</v>
      </c>
      <c r="G247" s="143" t="s">
        <v>28</v>
      </c>
      <c r="H247" s="143" t="s">
        <v>28</v>
      </c>
      <c r="I247" s="143" t="s">
        <v>28</v>
      </c>
      <c r="J247" s="143" t="s">
        <v>28</v>
      </c>
      <c r="K247" s="143" t="s">
        <v>28</v>
      </c>
      <c r="L247" s="143" t="s">
        <v>28</v>
      </c>
      <c r="M247" s="143" t="s">
        <v>28</v>
      </c>
    </row>
    <row r="248" spans="1:13" ht="15" customHeight="1" x14ac:dyDescent="0.25">
      <c r="A248" s="120" t="s">
        <v>2487</v>
      </c>
      <c r="B248" s="119">
        <v>1937</v>
      </c>
      <c r="C248" s="119">
        <v>1251</v>
      </c>
      <c r="D248" s="119">
        <v>469</v>
      </c>
      <c r="E248" s="119">
        <v>170</v>
      </c>
      <c r="F248" s="119">
        <v>41</v>
      </c>
      <c r="G248" s="119">
        <v>6</v>
      </c>
      <c r="H248" s="119">
        <v>32688</v>
      </c>
      <c r="I248" s="119">
        <v>14348</v>
      </c>
      <c r="J248" s="119">
        <v>8698</v>
      </c>
      <c r="K248" s="119">
        <v>4258</v>
      </c>
      <c r="L248" s="119">
        <v>3666</v>
      </c>
      <c r="M248" s="119">
        <v>1718</v>
      </c>
    </row>
    <row r="249" spans="1:13" ht="15" customHeight="1" x14ac:dyDescent="0.25">
      <c r="A249" s="120" t="s">
        <v>2488</v>
      </c>
      <c r="B249" s="119">
        <v>1269</v>
      </c>
      <c r="C249" s="119">
        <v>668</v>
      </c>
      <c r="D249" s="119">
        <v>424</v>
      </c>
      <c r="E249" s="119">
        <v>131</v>
      </c>
      <c r="F249" s="119">
        <v>40</v>
      </c>
      <c r="G249" s="119">
        <v>6</v>
      </c>
      <c r="H249" s="119">
        <v>23084</v>
      </c>
      <c r="I249" s="119">
        <v>6995</v>
      </c>
      <c r="J249" s="119">
        <v>6851</v>
      </c>
      <c r="K249" s="119">
        <v>2954</v>
      </c>
      <c r="L249" s="119">
        <v>3748</v>
      </c>
      <c r="M249" s="119">
        <v>2537</v>
      </c>
    </row>
    <row r="250" spans="1:13" ht="24" customHeight="1" x14ac:dyDescent="0.25">
      <c r="A250" s="130" t="s">
        <v>2489</v>
      </c>
      <c r="B250" s="143" t="s">
        <v>28</v>
      </c>
      <c r="C250" s="143" t="s">
        <v>28</v>
      </c>
      <c r="D250" s="143" t="s">
        <v>28</v>
      </c>
      <c r="E250" s="143" t="s">
        <v>28</v>
      </c>
      <c r="F250" s="143" t="s">
        <v>28</v>
      </c>
      <c r="G250" s="143" t="s">
        <v>28</v>
      </c>
      <c r="H250" s="143" t="s">
        <v>28</v>
      </c>
      <c r="I250" s="143" t="s">
        <v>28</v>
      </c>
      <c r="J250" s="143" t="s">
        <v>28</v>
      </c>
      <c r="K250" s="143" t="s">
        <v>28</v>
      </c>
      <c r="L250" s="143" t="s">
        <v>28</v>
      </c>
      <c r="M250" s="143" t="s">
        <v>28</v>
      </c>
    </row>
    <row r="251" spans="1:13" ht="15" customHeight="1" x14ac:dyDescent="0.25">
      <c r="A251" s="120" t="s">
        <v>2490</v>
      </c>
      <c r="B251" s="119">
        <v>3538</v>
      </c>
      <c r="C251" s="119">
        <v>2161</v>
      </c>
      <c r="D251" s="119">
        <v>990</v>
      </c>
      <c r="E251" s="119">
        <v>269</v>
      </c>
      <c r="F251" s="119">
        <v>107</v>
      </c>
      <c r="G251" s="119">
        <v>10</v>
      </c>
      <c r="H251" s="119">
        <v>59621</v>
      </c>
      <c r="I251" s="119">
        <v>24423</v>
      </c>
      <c r="J251" s="119">
        <v>16338</v>
      </c>
      <c r="K251" s="119">
        <v>6825</v>
      </c>
      <c r="L251" s="119">
        <v>8527</v>
      </c>
      <c r="M251" s="119">
        <v>3508</v>
      </c>
    </row>
    <row r="252" spans="1:13" ht="15" customHeight="1" x14ac:dyDescent="0.25">
      <c r="A252" s="120" t="s">
        <v>2491</v>
      </c>
      <c r="B252" s="119">
        <v>782</v>
      </c>
      <c r="C252" s="119">
        <v>597</v>
      </c>
      <c r="D252" s="119">
        <v>134</v>
      </c>
      <c r="E252" s="119">
        <v>38</v>
      </c>
      <c r="F252" s="119">
        <v>11</v>
      </c>
      <c r="G252" s="119">
        <v>2</v>
      </c>
      <c r="H252" s="119">
        <v>14326</v>
      </c>
      <c r="I252" s="119">
        <v>8317</v>
      </c>
      <c r="J252" s="119">
        <v>2782</v>
      </c>
      <c r="K252" s="119">
        <v>1281</v>
      </c>
      <c r="L252" s="119">
        <v>1167</v>
      </c>
      <c r="M252" s="119">
        <v>778</v>
      </c>
    </row>
    <row r="253" spans="1:13" ht="27.95" customHeight="1" x14ac:dyDescent="0.25">
      <c r="A253" s="120" t="s">
        <v>2492</v>
      </c>
      <c r="B253" s="119">
        <v>274</v>
      </c>
      <c r="C253" s="119">
        <v>154</v>
      </c>
      <c r="D253" s="119">
        <v>68</v>
      </c>
      <c r="E253" s="119">
        <v>33</v>
      </c>
      <c r="F253" s="119">
        <v>16</v>
      </c>
      <c r="G253" s="119">
        <v>4</v>
      </c>
      <c r="H253" s="119">
        <v>14129</v>
      </c>
      <c r="I253" s="119">
        <v>4382</v>
      </c>
      <c r="J253" s="119">
        <v>3022</v>
      </c>
      <c r="K253" s="119">
        <v>1883</v>
      </c>
      <c r="L253" s="119">
        <v>3151</v>
      </c>
      <c r="M253" s="119">
        <v>1691</v>
      </c>
    </row>
    <row r="254" spans="1:13" ht="33.950000000000003" customHeight="1" x14ac:dyDescent="0.25">
      <c r="A254" s="142" t="s">
        <v>2878</v>
      </c>
      <c r="B254" s="119" t="s">
        <v>28</v>
      </c>
      <c r="C254" s="119" t="s">
        <v>28</v>
      </c>
      <c r="D254" s="119" t="s">
        <v>28</v>
      </c>
      <c r="E254" s="119" t="s">
        <v>28</v>
      </c>
      <c r="F254" s="119" t="s">
        <v>28</v>
      </c>
      <c r="G254" s="119" t="s">
        <v>28</v>
      </c>
      <c r="H254" s="119" t="s">
        <v>28</v>
      </c>
      <c r="I254" s="119" t="s">
        <v>28</v>
      </c>
      <c r="J254" s="119" t="s">
        <v>28</v>
      </c>
      <c r="K254" s="119" t="s">
        <v>28</v>
      </c>
      <c r="L254" s="119" t="s">
        <v>28</v>
      </c>
      <c r="M254" s="119" t="s">
        <v>28</v>
      </c>
    </row>
    <row r="255" spans="1:13" ht="15" customHeight="1" x14ac:dyDescent="0.25">
      <c r="A255" s="120" t="s">
        <v>2877</v>
      </c>
      <c r="B255" s="119">
        <v>578</v>
      </c>
      <c r="C255" s="119">
        <v>354</v>
      </c>
      <c r="D255" s="119">
        <v>137</v>
      </c>
      <c r="E255" s="119">
        <v>39</v>
      </c>
      <c r="F255" s="119">
        <v>40</v>
      </c>
      <c r="G255" s="119">
        <v>9</v>
      </c>
      <c r="H255" s="119">
        <v>24861</v>
      </c>
      <c r="I255" s="119">
        <v>6727</v>
      </c>
      <c r="J255" s="119">
        <v>5015</v>
      </c>
      <c r="K255" s="119">
        <v>2773</v>
      </c>
      <c r="L255" s="119">
        <v>6359</v>
      </c>
      <c r="M255" s="119">
        <v>3986</v>
      </c>
    </row>
    <row r="256" spans="1:13" ht="15" customHeight="1" x14ac:dyDescent="0.25">
      <c r="A256" s="120" t="s">
        <v>2840</v>
      </c>
      <c r="B256" s="119">
        <v>94</v>
      </c>
      <c r="C256" s="119">
        <v>61</v>
      </c>
      <c r="D256" s="119">
        <v>19</v>
      </c>
      <c r="E256" s="119">
        <v>7</v>
      </c>
      <c r="F256" s="119" t="s">
        <v>2310</v>
      </c>
      <c r="G256" s="119" t="s">
        <v>2310</v>
      </c>
      <c r="H256" s="119">
        <v>3745</v>
      </c>
      <c r="I256" s="119">
        <v>1334</v>
      </c>
      <c r="J256" s="119">
        <v>860</v>
      </c>
      <c r="K256" s="119">
        <v>402</v>
      </c>
      <c r="L256" s="119">
        <v>814</v>
      </c>
      <c r="M256" s="119" t="s">
        <v>2310</v>
      </c>
    </row>
    <row r="257" spans="1:13" ht="15" customHeight="1" x14ac:dyDescent="0.25">
      <c r="A257" s="120" t="s">
        <v>2839</v>
      </c>
      <c r="B257" s="119">
        <v>43</v>
      </c>
      <c r="C257" s="119">
        <v>22</v>
      </c>
      <c r="D257" s="119">
        <v>10</v>
      </c>
      <c r="E257" s="119" t="s">
        <v>2310</v>
      </c>
      <c r="F257" s="119" t="s">
        <v>2310</v>
      </c>
      <c r="G257" s="119" t="s">
        <v>2310</v>
      </c>
      <c r="H257" s="119">
        <v>2040</v>
      </c>
      <c r="I257" s="119">
        <v>608</v>
      </c>
      <c r="J257" s="119">
        <v>485</v>
      </c>
      <c r="K257" s="119" t="s">
        <v>2310</v>
      </c>
      <c r="L257" s="119">
        <v>607</v>
      </c>
      <c r="M257" s="119">
        <v>190</v>
      </c>
    </row>
    <row r="258" spans="1:13" ht="33.950000000000003" customHeight="1" x14ac:dyDescent="0.25">
      <c r="A258" s="130" t="s">
        <v>2493</v>
      </c>
      <c r="B258" s="143" t="s">
        <v>28</v>
      </c>
      <c r="C258" s="143" t="s">
        <v>28</v>
      </c>
      <c r="D258" s="143" t="s">
        <v>28</v>
      </c>
      <c r="E258" s="143" t="s">
        <v>28</v>
      </c>
      <c r="F258" s="143" t="s">
        <v>28</v>
      </c>
      <c r="G258" s="143" t="s">
        <v>28</v>
      </c>
      <c r="H258" s="143" t="s">
        <v>28</v>
      </c>
      <c r="I258" s="143" t="s">
        <v>28</v>
      </c>
      <c r="J258" s="143" t="s">
        <v>28</v>
      </c>
      <c r="K258" s="143" t="s">
        <v>28</v>
      </c>
      <c r="L258" s="143" t="s">
        <v>28</v>
      </c>
      <c r="M258" s="143" t="s">
        <v>28</v>
      </c>
    </row>
    <row r="259" spans="1:13" ht="15" customHeight="1" x14ac:dyDescent="0.25">
      <c r="A259" s="120" t="s">
        <v>2494</v>
      </c>
      <c r="B259" s="119">
        <v>1100</v>
      </c>
      <c r="C259" s="119">
        <v>593</v>
      </c>
      <c r="D259" s="119">
        <v>347</v>
      </c>
      <c r="E259" s="119">
        <v>115</v>
      </c>
      <c r="F259" s="119">
        <v>40</v>
      </c>
      <c r="G259" s="119">
        <v>4</v>
      </c>
      <c r="H259" s="119">
        <v>21148</v>
      </c>
      <c r="I259" s="119">
        <v>7377</v>
      </c>
      <c r="J259" s="119">
        <v>5460</v>
      </c>
      <c r="K259" s="119">
        <v>3070</v>
      </c>
      <c r="L259" s="119">
        <v>3382</v>
      </c>
      <c r="M259" s="119">
        <v>1858</v>
      </c>
    </row>
    <row r="260" spans="1:13" ht="15" customHeight="1" x14ac:dyDescent="0.25">
      <c r="A260" s="120" t="s">
        <v>2495</v>
      </c>
      <c r="B260" s="119">
        <v>4019</v>
      </c>
      <c r="C260" s="119">
        <v>2668</v>
      </c>
      <c r="D260" s="119">
        <v>961</v>
      </c>
      <c r="E260" s="119">
        <v>268</v>
      </c>
      <c r="F260" s="119">
        <v>110</v>
      </c>
      <c r="G260" s="119">
        <v>11</v>
      </c>
      <c r="H260" s="119">
        <v>73157</v>
      </c>
      <c r="I260" s="119">
        <v>31800</v>
      </c>
      <c r="J260" s="119">
        <v>17941</v>
      </c>
      <c r="K260" s="119">
        <v>8145</v>
      </c>
      <c r="L260" s="119">
        <v>10524</v>
      </c>
      <c r="M260" s="119">
        <v>4747</v>
      </c>
    </row>
    <row r="261" spans="1:13" ht="15" customHeight="1" x14ac:dyDescent="0.25">
      <c r="A261" s="120" t="s">
        <v>2496</v>
      </c>
      <c r="B261" s="119">
        <v>1133</v>
      </c>
      <c r="C261" s="119">
        <v>598</v>
      </c>
      <c r="D261" s="119">
        <v>334</v>
      </c>
      <c r="E261" s="119">
        <v>125</v>
      </c>
      <c r="F261" s="119">
        <v>67</v>
      </c>
      <c r="G261" s="119">
        <v>9</v>
      </c>
      <c r="H261" s="119">
        <v>33655</v>
      </c>
      <c r="I261" s="119">
        <v>10358</v>
      </c>
      <c r="J261" s="119">
        <v>7503</v>
      </c>
      <c r="K261" s="119">
        <v>4671</v>
      </c>
      <c r="L261" s="119">
        <v>7238</v>
      </c>
      <c r="M261" s="119">
        <v>3884</v>
      </c>
    </row>
    <row r="262" spans="1:13" ht="15" customHeight="1" x14ac:dyDescent="0.25">
      <c r="A262" s="120" t="s">
        <v>2497</v>
      </c>
      <c r="B262" s="119">
        <v>238</v>
      </c>
      <c r="C262" s="119">
        <v>155</v>
      </c>
      <c r="D262" s="119">
        <v>52</v>
      </c>
      <c r="E262" s="119">
        <v>15</v>
      </c>
      <c r="F262" s="119">
        <v>14</v>
      </c>
      <c r="G262" s="119">
        <v>2</v>
      </c>
      <c r="H262" s="119">
        <v>11352</v>
      </c>
      <c r="I262" s="119">
        <v>3910</v>
      </c>
      <c r="J262" s="119">
        <v>2087</v>
      </c>
      <c r="K262" s="119">
        <v>1317</v>
      </c>
      <c r="L262" s="119">
        <v>2488</v>
      </c>
      <c r="M262" s="119">
        <v>1551</v>
      </c>
    </row>
    <row r="263" spans="1:13" ht="15" customHeight="1" x14ac:dyDescent="0.25">
      <c r="A263" s="120" t="s">
        <v>2498</v>
      </c>
      <c r="B263" s="119">
        <v>552</v>
      </c>
      <c r="C263" s="119">
        <v>318</v>
      </c>
      <c r="D263" s="119">
        <v>169</v>
      </c>
      <c r="E263" s="119">
        <v>47</v>
      </c>
      <c r="F263" s="119">
        <v>14</v>
      </c>
      <c r="G263" s="119">
        <v>3</v>
      </c>
      <c r="H263" s="119">
        <v>14963</v>
      </c>
      <c r="I263" s="119">
        <v>5915</v>
      </c>
      <c r="J263" s="119">
        <v>3460</v>
      </c>
      <c r="K263" s="119">
        <v>1608</v>
      </c>
      <c r="L263" s="119">
        <v>2383</v>
      </c>
      <c r="M263" s="119">
        <v>1597</v>
      </c>
    </row>
    <row r="264" spans="1:13" ht="15" customHeight="1" x14ac:dyDescent="0.25">
      <c r="A264" s="120" t="s">
        <v>2499</v>
      </c>
      <c r="B264" s="119">
        <v>2592</v>
      </c>
      <c r="C264" s="119">
        <v>1564</v>
      </c>
      <c r="D264" s="119">
        <v>695</v>
      </c>
      <c r="E264" s="119">
        <v>213</v>
      </c>
      <c r="F264" s="119">
        <v>107</v>
      </c>
      <c r="G264" s="119">
        <v>14</v>
      </c>
      <c r="H264" s="119">
        <v>62061</v>
      </c>
      <c r="I264" s="119">
        <v>23057</v>
      </c>
      <c r="J264" s="119">
        <v>14882</v>
      </c>
      <c r="K264" s="119">
        <v>7810</v>
      </c>
      <c r="L264" s="119">
        <v>10699</v>
      </c>
      <c r="M264" s="119">
        <v>5612</v>
      </c>
    </row>
    <row r="265" spans="1:13" ht="15" customHeight="1" x14ac:dyDescent="0.25">
      <c r="A265" s="120" t="s">
        <v>2381</v>
      </c>
      <c r="B265" s="119" t="s">
        <v>2310</v>
      </c>
      <c r="C265" s="119" t="s">
        <v>2310</v>
      </c>
      <c r="D265" s="119" t="s">
        <v>2310</v>
      </c>
      <c r="E265" s="119" t="s">
        <v>2310</v>
      </c>
      <c r="F265" s="119" t="s">
        <v>2400</v>
      </c>
      <c r="G265" s="119" t="s">
        <v>2310</v>
      </c>
      <c r="H265" s="119" t="s">
        <v>2310</v>
      </c>
      <c r="I265" s="119" t="s">
        <v>2310</v>
      </c>
      <c r="J265" s="119" t="s">
        <v>2310</v>
      </c>
      <c r="K265" s="119" t="s">
        <v>2310</v>
      </c>
      <c r="L265" s="119" t="s">
        <v>2400</v>
      </c>
      <c r="M265" s="119" t="s">
        <v>2310</v>
      </c>
    </row>
    <row r="266" spans="1:13" ht="33.950000000000003" customHeight="1" x14ac:dyDescent="0.25">
      <c r="A266" s="130" t="s">
        <v>2500</v>
      </c>
      <c r="B266" s="143" t="s">
        <v>28</v>
      </c>
      <c r="C266" s="143" t="s">
        <v>28</v>
      </c>
      <c r="D266" s="143" t="s">
        <v>28</v>
      </c>
      <c r="E266" s="143" t="s">
        <v>28</v>
      </c>
      <c r="F266" s="143" t="s">
        <v>28</v>
      </c>
      <c r="G266" s="143" t="s">
        <v>28</v>
      </c>
      <c r="H266" s="143" t="s">
        <v>28</v>
      </c>
      <c r="I266" s="143" t="s">
        <v>28</v>
      </c>
      <c r="J266" s="143" t="s">
        <v>28</v>
      </c>
      <c r="K266" s="143" t="s">
        <v>28</v>
      </c>
      <c r="L266" s="143" t="s">
        <v>28</v>
      </c>
      <c r="M266" s="143" t="s">
        <v>28</v>
      </c>
    </row>
    <row r="267" spans="1:13" ht="15" customHeight="1" x14ac:dyDescent="0.25">
      <c r="A267" s="120" t="s">
        <v>2501</v>
      </c>
      <c r="B267" s="119">
        <v>3850</v>
      </c>
      <c r="C267" s="119">
        <v>2474</v>
      </c>
      <c r="D267" s="119">
        <v>968</v>
      </c>
      <c r="E267" s="119">
        <v>273</v>
      </c>
      <c r="F267" s="119">
        <v>120</v>
      </c>
      <c r="G267" s="119">
        <v>14</v>
      </c>
      <c r="H267" s="119">
        <v>77951</v>
      </c>
      <c r="I267" s="119">
        <v>32051</v>
      </c>
      <c r="J267" s="119">
        <v>19701</v>
      </c>
      <c r="K267" s="119">
        <v>8701</v>
      </c>
      <c r="L267" s="119">
        <v>11874</v>
      </c>
      <c r="M267" s="119">
        <v>5624</v>
      </c>
    </row>
    <row r="268" spans="1:13" ht="15" customHeight="1" x14ac:dyDescent="0.25">
      <c r="A268" s="118" t="s">
        <v>2502</v>
      </c>
      <c r="B268" s="119">
        <v>706</v>
      </c>
      <c r="C268" s="119">
        <v>486</v>
      </c>
      <c r="D268" s="119">
        <v>120</v>
      </c>
      <c r="E268" s="119">
        <v>55</v>
      </c>
      <c r="F268" s="119">
        <v>38</v>
      </c>
      <c r="G268" s="119">
        <v>6</v>
      </c>
      <c r="H268" s="119">
        <v>29386</v>
      </c>
      <c r="I268" s="119">
        <v>10288</v>
      </c>
      <c r="J268" s="119">
        <v>5558</v>
      </c>
      <c r="K268" s="119">
        <v>3698</v>
      </c>
      <c r="L268" s="119">
        <v>6115</v>
      </c>
      <c r="M268" s="119">
        <v>3728</v>
      </c>
    </row>
    <row r="269" spans="1:13" ht="15" customHeight="1" x14ac:dyDescent="0.25">
      <c r="A269" s="118" t="s">
        <v>2503</v>
      </c>
      <c r="B269" s="119">
        <v>837</v>
      </c>
      <c r="C269" s="119">
        <v>562</v>
      </c>
      <c r="D269" s="119">
        <v>151</v>
      </c>
      <c r="E269" s="119">
        <v>77</v>
      </c>
      <c r="F269" s="119">
        <v>40</v>
      </c>
      <c r="G269" s="119">
        <v>7</v>
      </c>
      <c r="H269" s="119">
        <v>28586</v>
      </c>
      <c r="I269" s="119">
        <v>10722</v>
      </c>
      <c r="J269" s="119">
        <v>5603</v>
      </c>
      <c r="K269" s="119">
        <v>3355</v>
      </c>
      <c r="L269" s="119">
        <v>5548</v>
      </c>
      <c r="M269" s="119">
        <v>3358</v>
      </c>
    </row>
    <row r="270" spans="1:13" ht="15" customHeight="1" x14ac:dyDescent="0.25">
      <c r="A270" s="118" t="s">
        <v>2504</v>
      </c>
      <c r="B270" s="119">
        <v>69</v>
      </c>
      <c r="C270" s="119">
        <v>46</v>
      </c>
      <c r="D270" s="119">
        <v>8</v>
      </c>
      <c r="E270" s="119">
        <v>9</v>
      </c>
      <c r="F270" s="119">
        <v>5</v>
      </c>
      <c r="G270" s="119">
        <v>0</v>
      </c>
      <c r="H270" s="119">
        <v>3577</v>
      </c>
      <c r="I270" s="119">
        <v>1195</v>
      </c>
      <c r="J270" s="119">
        <v>686</v>
      </c>
      <c r="K270" s="119">
        <v>522</v>
      </c>
      <c r="L270" s="119">
        <v>573</v>
      </c>
      <c r="M270" s="119">
        <v>601</v>
      </c>
    </row>
    <row r="271" spans="1:13" ht="15" customHeight="1" x14ac:dyDescent="0.25">
      <c r="A271" s="118" t="s">
        <v>2505</v>
      </c>
      <c r="B271" s="119">
        <v>872</v>
      </c>
      <c r="C271" s="119">
        <v>536</v>
      </c>
      <c r="D271" s="119">
        <v>202</v>
      </c>
      <c r="E271" s="119">
        <v>77</v>
      </c>
      <c r="F271" s="119">
        <v>49</v>
      </c>
      <c r="G271" s="119">
        <v>8</v>
      </c>
      <c r="H271" s="119">
        <v>34710</v>
      </c>
      <c r="I271" s="119">
        <v>11152</v>
      </c>
      <c r="J271" s="119">
        <v>7829</v>
      </c>
      <c r="K271" s="119">
        <v>4559</v>
      </c>
      <c r="L271" s="119">
        <v>7093</v>
      </c>
      <c r="M271" s="119">
        <v>4076</v>
      </c>
    </row>
    <row r="272" spans="1:13" ht="15" customHeight="1" x14ac:dyDescent="0.25">
      <c r="A272" s="118" t="s">
        <v>2506</v>
      </c>
      <c r="B272" s="119">
        <v>3321</v>
      </c>
      <c r="C272" s="119">
        <v>2094</v>
      </c>
      <c r="D272" s="119">
        <v>881</v>
      </c>
      <c r="E272" s="119">
        <v>233</v>
      </c>
      <c r="F272" s="119">
        <v>102</v>
      </c>
      <c r="G272" s="119">
        <v>12</v>
      </c>
      <c r="H272" s="119">
        <v>64963</v>
      </c>
      <c r="I272" s="119">
        <v>26096</v>
      </c>
      <c r="J272" s="119">
        <v>16835</v>
      </c>
      <c r="K272" s="119">
        <v>7309</v>
      </c>
      <c r="L272" s="119">
        <v>9928</v>
      </c>
      <c r="M272" s="119">
        <v>4795</v>
      </c>
    </row>
    <row r="273" spans="1:13" ht="15" customHeight="1" x14ac:dyDescent="0.25">
      <c r="A273" s="118" t="s">
        <v>2507</v>
      </c>
      <c r="B273" s="119">
        <v>800</v>
      </c>
      <c r="C273" s="119">
        <v>469</v>
      </c>
      <c r="D273" s="119">
        <v>195</v>
      </c>
      <c r="E273" s="119">
        <v>69</v>
      </c>
      <c r="F273" s="119">
        <v>57</v>
      </c>
      <c r="G273" s="119">
        <v>9</v>
      </c>
      <c r="H273" s="119">
        <v>42071</v>
      </c>
      <c r="I273" s="119">
        <v>14863</v>
      </c>
      <c r="J273" s="119">
        <v>9518</v>
      </c>
      <c r="K273" s="119">
        <v>4889</v>
      </c>
      <c r="L273" s="119">
        <v>8387</v>
      </c>
      <c r="M273" s="119">
        <v>4414</v>
      </c>
    </row>
    <row r="274" spans="1:13" ht="15" customHeight="1" x14ac:dyDescent="0.25">
      <c r="A274" s="120" t="s">
        <v>2508</v>
      </c>
      <c r="B274" s="119">
        <v>2068</v>
      </c>
      <c r="C274" s="119">
        <v>1632</v>
      </c>
      <c r="D274" s="119">
        <v>317</v>
      </c>
      <c r="E274" s="119">
        <v>96</v>
      </c>
      <c r="F274" s="119">
        <v>21</v>
      </c>
      <c r="G274" s="119">
        <v>2</v>
      </c>
      <c r="H274" s="119">
        <v>18806</v>
      </c>
      <c r="I274" s="119">
        <v>11867</v>
      </c>
      <c r="J274" s="119">
        <v>3615</v>
      </c>
      <c r="K274" s="119">
        <v>1764</v>
      </c>
      <c r="L274" s="119">
        <v>1184</v>
      </c>
      <c r="M274" s="119">
        <v>376</v>
      </c>
    </row>
    <row r="275" spans="1:13" ht="33.950000000000003" customHeight="1" x14ac:dyDescent="0.25">
      <c r="A275" s="130" t="s">
        <v>2509</v>
      </c>
      <c r="B275" s="143" t="s">
        <v>28</v>
      </c>
      <c r="C275" s="143" t="s">
        <v>28</v>
      </c>
      <c r="D275" s="143" t="s">
        <v>28</v>
      </c>
      <c r="E275" s="143" t="s">
        <v>28</v>
      </c>
      <c r="F275" s="143" t="s">
        <v>28</v>
      </c>
      <c r="G275" s="143" t="s">
        <v>28</v>
      </c>
      <c r="H275" s="143" t="s">
        <v>28</v>
      </c>
      <c r="I275" s="143" t="s">
        <v>28</v>
      </c>
      <c r="J275" s="143" t="s">
        <v>28</v>
      </c>
      <c r="K275" s="143" t="s">
        <v>28</v>
      </c>
      <c r="L275" s="143" t="s">
        <v>28</v>
      </c>
      <c r="M275" s="143" t="s">
        <v>28</v>
      </c>
    </row>
    <row r="276" spans="1:13" ht="15" customHeight="1" x14ac:dyDescent="0.25">
      <c r="A276" s="120" t="s">
        <v>2510</v>
      </c>
      <c r="B276" s="119">
        <v>3804</v>
      </c>
      <c r="C276" s="119">
        <v>2426</v>
      </c>
      <c r="D276" s="119">
        <v>947</v>
      </c>
      <c r="E276" s="119">
        <v>294</v>
      </c>
      <c r="F276" s="119">
        <v>122</v>
      </c>
      <c r="G276" s="119">
        <v>15</v>
      </c>
      <c r="H276" s="119">
        <v>82281</v>
      </c>
      <c r="I276" s="119">
        <v>34528</v>
      </c>
      <c r="J276" s="119">
        <v>20350</v>
      </c>
      <c r="K276" s="119">
        <v>9307</v>
      </c>
      <c r="L276" s="119">
        <v>12357</v>
      </c>
      <c r="M276" s="119">
        <v>5739</v>
      </c>
    </row>
    <row r="277" spans="1:13" ht="15" customHeight="1" x14ac:dyDescent="0.25">
      <c r="A277" s="118" t="s">
        <v>2512</v>
      </c>
      <c r="B277" s="119">
        <v>1504</v>
      </c>
      <c r="C277" s="119">
        <v>801</v>
      </c>
      <c r="D277" s="119">
        <v>489</v>
      </c>
      <c r="E277" s="119">
        <v>123</v>
      </c>
      <c r="F277" s="119">
        <v>78</v>
      </c>
      <c r="G277" s="119">
        <v>13</v>
      </c>
      <c r="H277" s="119">
        <v>50806</v>
      </c>
      <c r="I277" s="119">
        <v>17536</v>
      </c>
      <c r="J277" s="119">
        <v>12693</v>
      </c>
      <c r="K277" s="119">
        <v>5506</v>
      </c>
      <c r="L277" s="119">
        <v>9674</v>
      </c>
      <c r="M277" s="119">
        <v>5397</v>
      </c>
    </row>
    <row r="278" spans="1:13" ht="15" customHeight="1" x14ac:dyDescent="0.25">
      <c r="A278" s="128" t="s">
        <v>2513</v>
      </c>
      <c r="B278" s="119">
        <v>2786</v>
      </c>
      <c r="C278" s="119">
        <v>1625</v>
      </c>
      <c r="D278" s="119">
        <v>800</v>
      </c>
      <c r="E278" s="119">
        <v>234</v>
      </c>
      <c r="F278" s="119">
        <v>113</v>
      </c>
      <c r="G278" s="119">
        <v>14</v>
      </c>
      <c r="H278" s="119">
        <v>69618</v>
      </c>
      <c r="I278" s="119">
        <v>26627</v>
      </c>
      <c r="J278" s="119">
        <v>17721</v>
      </c>
      <c r="K278" s="119">
        <v>8405</v>
      </c>
      <c r="L278" s="119">
        <v>11269</v>
      </c>
      <c r="M278" s="119">
        <v>5594</v>
      </c>
    </row>
    <row r="279" spans="1:13" ht="15" customHeight="1" x14ac:dyDescent="0.25">
      <c r="A279" s="128" t="s">
        <v>2514</v>
      </c>
      <c r="B279" s="119">
        <v>1400</v>
      </c>
      <c r="C279" s="119">
        <v>802</v>
      </c>
      <c r="D279" s="119">
        <v>389</v>
      </c>
      <c r="E279" s="119">
        <v>120</v>
      </c>
      <c r="F279" s="119">
        <v>75</v>
      </c>
      <c r="G279" s="119">
        <v>13</v>
      </c>
      <c r="H279" s="119">
        <v>51691</v>
      </c>
      <c r="I279" s="119">
        <v>17892</v>
      </c>
      <c r="J279" s="119">
        <v>12535</v>
      </c>
      <c r="K279" s="119">
        <v>6110</v>
      </c>
      <c r="L279" s="119">
        <v>9748</v>
      </c>
      <c r="M279" s="119">
        <v>5406</v>
      </c>
    </row>
    <row r="280" spans="1:13" ht="15" customHeight="1" x14ac:dyDescent="0.25">
      <c r="A280" s="128" t="s">
        <v>2838</v>
      </c>
      <c r="B280" s="119">
        <v>1556</v>
      </c>
      <c r="C280" s="119">
        <v>871</v>
      </c>
      <c r="D280" s="119">
        <v>456</v>
      </c>
      <c r="E280" s="119">
        <v>145</v>
      </c>
      <c r="F280" s="119">
        <v>73</v>
      </c>
      <c r="G280" s="119">
        <v>11</v>
      </c>
      <c r="H280" s="119">
        <v>48792</v>
      </c>
      <c r="I280" s="119">
        <v>17284</v>
      </c>
      <c r="J280" s="119">
        <v>12516</v>
      </c>
      <c r="K280" s="119">
        <v>5674</v>
      </c>
      <c r="L280" s="119">
        <v>8764</v>
      </c>
      <c r="M280" s="119">
        <v>4554</v>
      </c>
    </row>
    <row r="281" spans="1:13" ht="15" customHeight="1" x14ac:dyDescent="0.25">
      <c r="A281" s="128" t="s">
        <v>2837</v>
      </c>
      <c r="B281" s="119">
        <v>1456</v>
      </c>
      <c r="C281" s="119">
        <v>809</v>
      </c>
      <c r="D281" s="119">
        <v>411</v>
      </c>
      <c r="E281" s="119">
        <v>136</v>
      </c>
      <c r="F281" s="119">
        <v>89</v>
      </c>
      <c r="G281" s="119">
        <v>12</v>
      </c>
      <c r="H281" s="119">
        <v>54108</v>
      </c>
      <c r="I281" s="119">
        <v>18345</v>
      </c>
      <c r="J281" s="119">
        <v>13597</v>
      </c>
      <c r="K281" s="119">
        <v>6554</v>
      </c>
      <c r="L281" s="119">
        <v>10343</v>
      </c>
      <c r="M281" s="119">
        <v>5269</v>
      </c>
    </row>
    <row r="282" spans="1:13" ht="15" customHeight="1" x14ac:dyDescent="0.25">
      <c r="A282" s="128" t="s">
        <v>2836</v>
      </c>
      <c r="B282" s="119">
        <v>3560</v>
      </c>
      <c r="C282" s="119">
        <v>2259</v>
      </c>
      <c r="D282" s="119">
        <v>888</v>
      </c>
      <c r="E282" s="119">
        <v>282</v>
      </c>
      <c r="F282" s="119">
        <v>118</v>
      </c>
      <c r="G282" s="119">
        <v>13</v>
      </c>
      <c r="H282" s="119">
        <v>74817</v>
      </c>
      <c r="I282" s="119">
        <v>31461</v>
      </c>
      <c r="J282" s="119">
        <v>17967</v>
      </c>
      <c r="K282" s="119">
        <v>8627</v>
      </c>
      <c r="L282" s="119">
        <v>11293</v>
      </c>
      <c r="M282" s="119">
        <v>5468</v>
      </c>
    </row>
    <row r="283" spans="1:13" ht="15" customHeight="1" x14ac:dyDescent="0.25">
      <c r="A283" s="128" t="s">
        <v>2835</v>
      </c>
      <c r="B283" s="119">
        <v>262</v>
      </c>
      <c r="C283" s="119">
        <v>152</v>
      </c>
      <c r="D283" s="119">
        <v>53</v>
      </c>
      <c r="E283" s="119">
        <v>23</v>
      </c>
      <c r="F283" s="119">
        <v>30</v>
      </c>
      <c r="G283" s="119">
        <v>3</v>
      </c>
      <c r="H283" s="119">
        <v>17000</v>
      </c>
      <c r="I283" s="119">
        <v>4413</v>
      </c>
      <c r="J283" s="119">
        <v>4188</v>
      </c>
      <c r="K283" s="119">
        <v>2226</v>
      </c>
      <c r="L283" s="119">
        <v>3991</v>
      </c>
      <c r="M283" s="119">
        <v>2182</v>
      </c>
    </row>
    <row r="284" spans="1:13" ht="15" customHeight="1" x14ac:dyDescent="0.25">
      <c r="A284" s="128" t="s">
        <v>2834</v>
      </c>
      <c r="B284" s="119">
        <v>2451</v>
      </c>
      <c r="C284" s="119">
        <v>1485</v>
      </c>
      <c r="D284" s="119">
        <v>652</v>
      </c>
      <c r="E284" s="119">
        <v>197</v>
      </c>
      <c r="F284" s="119">
        <v>103</v>
      </c>
      <c r="G284" s="119">
        <v>13</v>
      </c>
      <c r="H284" s="119">
        <v>63871</v>
      </c>
      <c r="I284" s="119">
        <v>24426</v>
      </c>
      <c r="J284" s="119">
        <v>15615</v>
      </c>
      <c r="K284" s="119">
        <v>7608</v>
      </c>
      <c r="L284" s="119">
        <v>10705</v>
      </c>
      <c r="M284" s="119">
        <v>5517</v>
      </c>
    </row>
    <row r="285" spans="1:13" ht="15" customHeight="1" x14ac:dyDescent="0.25">
      <c r="A285" s="128" t="s">
        <v>2833</v>
      </c>
      <c r="B285" s="119">
        <v>1420</v>
      </c>
      <c r="C285" s="119">
        <v>978</v>
      </c>
      <c r="D285" s="119">
        <v>290</v>
      </c>
      <c r="E285" s="119">
        <v>104</v>
      </c>
      <c r="F285" s="119">
        <v>41</v>
      </c>
      <c r="G285" s="119">
        <v>7</v>
      </c>
      <c r="H285" s="119">
        <v>33796</v>
      </c>
      <c r="I285" s="119">
        <v>14100</v>
      </c>
      <c r="J285" s="119">
        <v>6972</v>
      </c>
      <c r="K285" s="119">
        <v>3582</v>
      </c>
      <c r="L285" s="119">
        <v>5525</v>
      </c>
      <c r="M285" s="119">
        <v>3616</v>
      </c>
    </row>
    <row r="286" spans="1:13" ht="45.95" customHeight="1" x14ac:dyDescent="0.25">
      <c r="A286" s="130" t="s">
        <v>2530</v>
      </c>
      <c r="B286" s="143" t="s">
        <v>28</v>
      </c>
      <c r="C286" s="143" t="s">
        <v>28</v>
      </c>
      <c r="D286" s="143" t="s">
        <v>28</v>
      </c>
      <c r="E286" s="143" t="s">
        <v>28</v>
      </c>
      <c r="F286" s="143" t="s">
        <v>28</v>
      </c>
      <c r="G286" s="143" t="s">
        <v>28</v>
      </c>
      <c r="H286" s="143" t="s">
        <v>28</v>
      </c>
      <c r="I286" s="143" t="s">
        <v>28</v>
      </c>
      <c r="J286" s="143" t="s">
        <v>28</v>
      </c>
      <c r="K286" s="143" t="s">
        <v>28</v>
      </c>
      <c r="L286" s="143" t="s">
        <v>28</v>
      </c>
      <c r="M286" s="143" t="s">
        <v>28</v>
      </c>
    </row>
    <row r="287" spans="1:13" ht="27.95" customHeight="1" x14ac:dyDescent="0.25">
      <c r="A287" s="120" t="s">
        <v>2832</v>
      </c>
      <c r="B287" s="119">
        <v>144</v>
      </c>
      <c r="C287" s="119">
        <v>98</v>
      </c>
      <c r="D287" s="119">
        <v>19</v>
      </c>
      <c r="E287" s="119">
        <v>13</v>
      </c>
      <c r="F287" s="119">
        <v>11</v>
      </c>
      <c r="G287" s="119">
        <v>4</v>
      </c>
      <c r="H287" s="119">
        <v>10356</v>
      </c>
      <c r="I287" s="119">
        <v>2133</v>
      </c>
      <c r="J287" s="119">
        <v>1740</v>
      </c>
      <c r="K287" s="119">
        <v>1420</v>
      </c>
      <c r="L287" s="119">
        <v>2539</v>
      </c>
      <c r="M287" s="119">
        <v>2524</v>
      </c>
    </row>
    <row r="288" spans="1:13" ht="15" customHeight="1" x14ac:dyDescent="0.25">
      <c r="A288" s="120" t="s">
        <v>2831</v>
      </c>
      <c r="B288" s="119">
        <v>160</v>
      </c>
      <c r="C288" s="119">
        <v>108</v>
      </c>
      <c r="D288" s="119">
        <v>18</v>
      </c>
      <c r="E288" s="119">
        <v>18</v>
      </c>
      <c r="F288" s="119">
        <v>13</v>
      </c>
      <c r="G288" s="119">
        <v>3</v>
      </c>
      <c r="H288" s="119">
        <v>9769</v>
      </c>
      <c r="I288" s="119">
        <v>3761</v>
      </c>
      <c r="J288" s="119">
        <v>1117</v>
      </c>
      <c r="K288" s="119">
        <v>1029</v>
      </c>
      <c r="L288" s="119">
        <v>1793</v>
      </c>
      <c r="M288" s="119">
        <v>2068</v>
      </c>
    </row>
    <row r="289" spans="1:13" ht="15" customHeight="1" x14ac:dyDescent="0.25">
      <c r="A289" s="120" t="s">
        <v>2876</v>
      </c>
      <c r="B289" s="119">
        <v>131</v>
      </c>
      <c r="C289" s="119">
        <v>51</v>
      </c>
      <c r="D289" s="119">
        <v>42</v>
      </c>
      <c r="E289" s="119">
        <v>18</v>
      </c>
      <c r="F289" s="119">
        <v>16</v>
      </c>
      <c r="G289" s="119">
        <v>4</v>
      </c>
      <c r="H289" s="119">
        <v>14535</v>
      </c>
      <c r="I289" s="119">
        <v>3011</v>
      </c>
      <c r="J289" s="119">
        <v>3243</v>
      </c>
      <c r="K289" s="119">
        <v>1990</v>
      </c>
      <c r="L289" s="119">
        <v>3655</v>
      </c>
      <c r="M289" s="119">
        <v>2636</v>
      </c>
    </row>
    <row r="290" spans="1:13" ht="27.95" customHeight="1" x14ac:dyDescent="0.25">
      <c r="A290" s="120" t="s">
        <v>2534</v>
      </c>
      <c r="B290" s="119">
        <v>283</v>
      </c>
      <c r="C290" s="119">
        <v>147</v>
      </c>
      <c r="D290" s="119">
        <v>73</v>
      </c>
      <c r="E290" s="119">
        <v>36</v>
      </c>
      <c r="F290" s="119">
        <v>24</v>
      </c>
      <c r="G290" s="119">
        <v>3</v>
      </c>
      <c r="H290" s="119">
        <v>17661</v>
      </c>
      <c r="I290" s="119">
        <v>5730</v>
      </c>
      <c r="J290" s="119">
        <v>3263</v>
      </c>
      <c r="K290" s="119">
        <v>2629</v>
      </c>
      <c r="L290" s="119">
        <v>3832</v>
      </c>
      <c r="M290" s="119">
        <v>2206</v>
      </c>
    </row>
    <row r="291" spans="1:13" ht="15" customHeight="1" x14ac:dyDescent="0.25">
      <c r="A291" s="120" t="s">
        <v>2535</v>
      </c>
      <c r="B291" s="119">
        <v>1019</v>
      </c>
      <c r="C291" s="119">
        <v>531</v>
      </c>
      <c r="D291" s="119">
        <v>346</v>
      </c>
      <c r="E291" s="119">
        <v>98</v>
      </c>
      <c r="F291" s="119">
        <v>39</v>
      </c>
      <c r="G291" s="119">
        <v>5</v>
      </c>
      <c r="H291" s="119">
        <v>20617</v>
      </c>
      <c r="I291" s="119">
        <v>5786</v>
      </c>
      <c r="J291" s="119">
        <v>5996</v>
      </c>
      <c r="K291" s="119">
        <v>2811</v>
      </c>
      <c r="L291" s="119">
        <v>3589</v>
      </c>
      <c r="M291" s="119">
        <v>2435</v>
      </c>
    </row>
    <row r="292" spans="1:13" ht="33.950000000000003" customHeight="1" x14ac:dyDescent="0.25">
      <c r="A292" s="130" t="s">
        <v>2536</v>
      </c>
      <c r="B292" s="143" t="s">
        <v>28</v>
      </c>
      <c r="C292" s="143" t="s">
        <v>28</v>
      </c>
      <c r="D292" s="143" t="s">
        <v>28</v>
      </c>
      <c r="E292" s="143" t="s">
        <v>28</v>
      </c>
      <c r="F292" s="143" t="s">
        <v>28</v>
      </c>
      <c r="G292" s="143" t="s">
        <v>28</v>
      </c>
      <c r="H292" s="143" t="s">
        <v>28</v>
      </c>
      <c r="I292" s="143" t="s">
        <v>28</v>
      </c>
      <c r="J292" s="143" t="s">
        <v>28</v>
      </c>
      <c r="K292" s="143" t="s">
        <v>28</v>
      </c>
      <c r="L292" s="143" t="s">
        <v>28</v>
      </c>
      <c r="M292" s="143" t="s">
        <v>28</v>
      </c>
    </row>
    <row r="293" spans="1:13" ht="15" customHeight="1" x14ac:dyDescent="0.25">
      <c r="A293" s="120" t="s">
        <v>2830</v>
      </c>
      <c r="B293" s="119">
        <v>1237</v>
      </c>
      <c r="C293" s="119">
        <v>708</v>
      </c>
      <c r="D293" s="119">
        <v>339</v>
      </c>
      <c r="E293" s="119">
        <v>105</v>
      </c>
      <c r="F293" s="119">
        <v>73</v>
      </c>
      <c r="G293" s="119">
        <v>12</v>
      </c>
      <c r="H293" s="119">
        <v>48700</v>
      </c>
      <c r="I293" s="119">
        <v>16624</v>
      </c>
      <c r="J293" s="119">
        <v>11713</v>
      </c>
      <c r="K293" s="119">
        <v>6001</v>
      </c>
      <c r="L293" s="119">
        <v>9436</v>
      </c>
      <c r="M293" s="119">
        <v>4927</v>
      </c>
    </row>
    <row r="294" spans="1:13" ht="15" customHeight="1" x14ac:dyDescent="0.25">
      <c r="A294" s="120" t="s">
        <v>2875</v>
      </c>
      <c r="B294" s="119">
        <v>116</v>
      </c>
      <c r="C294" s="119">
        <v>65</v>
      </c>
      <c r="D294" s="119">
        <v>16</v>
      </c>
      <c r="E294" s="119">
        <v>11</v>
      </c>
      <c r="F294" s="119">
        <v>20</v>
      </c>
      <c r="G294" s="119">
        <v>5</v>
      </c>
      <c r="H294" s="119">
        <v>11383</v>
      </c>
      <c r="I294" s="119">
        <v>2229</v>
      </c>
      <c r="J294" s="119">
        <v>1704</v>
      </c>
      <c r="K294" s="119">
        <v>1221</v>
      </c>
      <c r="L294" s="119">
        <v>3431</v>
      </c>
      <c r="M294" s="119">
        <v>2797</v>
      </c>
    </row>
    <row r="295" spans="1:13" ht="15" customHeight="1" x14ac:dyDescent="0.25">
      <c r="A295" s="120" t="s">
        <v>2538</v>
      </c>
      <c r="B295" s="119">
        <v>228</v>
      </c>
      <c r="C295" s="119">
        <v>127</v>
      </c>
      <c r="D295" s="119">
        <v>53</v>
      </c>
      <c r="E295" s="119">
        <v>24</v>
      </c>
      <c r="F295" s="119">
        <v>21</v>
      </c>
      <c r="G295" s="119">
        <v>3</v>
      </c>
      <c r="H295" s="119">
        <v>16527</v>
      </c>
      <c r="I295" s="119">
        <v>4830</v>
      </c>
      <c r="J295" s="119">
        <v>3711</v>
      </c>
      <c r="K295" s="119">
        <v>2164</v>
      </c>
      <c r="L295" s="119">
        <v>3771</v>
      </c>
      <c r="M295" s="119">
        <v>2052</v>
      </c>
    </row>
    <row r="296" spans="1:13" ht="15" customHeight="1" x14ac:dyDescent="0.25">
      <c r="A296" s="120" t="s">
        <v>2539</v>
      </c>
      <c r="B296" s="119">
        <v>236</v>
      </c>
      <c r="C296" s="119">
        <v>124</v>
      </c>
      <c r="D296" s="119">
        <v>64</v>
      </c>
      <c r="E296" s="119">
        <v>26</v>
      </c>
      <c r="F296" s="119">
        <v>19</v>
      </c>
      <c r="G296" s="119">
        <v>2</v>
      </c>
      <c r="H296" s="119">
        <v>12656</v>
      </c>
      <c r="I296" s="119">
        <v>3578</v>
      </c>
      <c r="J296" s="119">
        <v>3298</v>
      </c>
      <c r="K296" s="119">
        <v>1833</v>
      </c>
      <c r="L296" s="119">
        <v>2876</v>
      </c>
      <c r="M296" s="119">
        <v>1071</v>
      </c>
    </row>
    <row r="297" spans="1:13" ht="45.95" customHeight="1" x14ac:dyDescent="0.25">
      <c r="A297" s="130" t="s">
        <v>2543</v>
      </c>
      <c r="B297" s="143" t="s">
        <v>28</v>
      </c>
      <c r="C297" s="143" t="s">
        <v>28</v>
      </c>
      <c r="D297" s="143" t="s">
        <v>28</v>
      </c>
      <c r="E297" s="143" t="s">
        <v>28</v>
      </c>
      <c r="F297" s="143" t="s">
        <v>28</v>
      </c>
      <c r="G297" s="143" t="s">
        <v>28</v>
      </c>
      <c r="H297" s="143" t="s">
        <v>28</v>
      </c>
      <c r="I297" s="143" t="s">
        <v>28</v>
      </c>
      <c r="J297" s="143" t="s">
        <v>28</v>
      </c>
      <c r="K297" s="143" t="s">
        <v>28</v>
      </c>
      <c r="L297" s="143" t="s">
        <v>28</v>
      </c>
      <c r="M297" s="143" t="s">
        <v>28</v>
      </c>
    </row>
    <row r="298" spans="1:13" ht="15" customHeight="1" x14ac:dyDescent="0.25">
      <c r="A298" s="120" t="s">
        <v>2544</v>
      </c>
      <c r="B298" s="119">
        <v>3527</v>
      </c>
      <c r="C298" s="119">
        <v>2236</v>
      </c>
      <c r="D298" s="119">
        <v>893</v>
      </c>
      <c r="E298" s="119">
        <v>273</v>
      </c>
      <c r="F298" s="119">
        <v>112</v>
      </c>
      <c r="G298" s="119">
        <v>13</v>
      </c>
      <c r="H298" s="119">
        <v>73030</v>
      </c>
      <c r="I298" s="119">
        <v>29809</v>
      </c>
      <c r="J298" s="119">
        <v>18259</v>
      </c>
      <c r="K298" s="119">
        <v>8659</v>
      </c>
      <c r="L298" s="119">
        <v>11158</v>
      </c>
      <c r="M298" s="119">
        <v>5144</v>
      </c>
    </row>
    <row r="299" spans="1:13" ht="15" customHeight="1" x14ac:dyDescent="0.25">
      <c r="A299" s="120" t="s">
        <v>2545</v>
      </c>
      <c r="B299" s="119">
        <v>1679</v>
      </c>
      <c r="C299" s="119">
        <v>1115</v>
      </c>
      <c r="D299" s="119">
        <v>403</v>
      </c>
      <c r="E299" s="119">
        <v>107</v>
      </c>
      <c r="F299" s="119">
        <v>45</v>
      </c>
      <c r="G299" s="119">
        <v>10</v>
      </c>
      <c r="H299" s="119">
        <v>44523</v>
      </c>
      <c r="I299" s="119">
        <v>18600</v>
      </c>
      <c r="J299" s="119">
        <v>10310</v>
      </c>
      <c r="K299" s="119">
        <v>4901</v>
      </c>
      <c r="L299" s="119">
        <v>6600</v>
      </c>
      <c r="M299" s="119">
        <v>4111</v>
      </c>
    </row>
    <row r="300" spans="1:13" ht="15" customHeight="1" x14ac:dyDescent="0.25">
      <c r="A300" s="120" t="s">
        <v>2546</v>
      </c>
      <c r="B300" s="119">
        <v>497</v>
      </c>
      <c r="C300" s="119">
        <v>311</v>
      </c>
      <c r="D300" s="119">
        <v>109</v>
      </c>
      <c r="E300" s="119">
        <v>47</v>
      </c>
      <c r="F300" s="119">
        <v>27</v>
      </c>
      <c r="G300" s="119">
        <v>3</v>
      </c>
      <c r="H300" s="119">
        <v>17941</v>
      </c>
      <c r="I300" s="119">
        <v>6633</v>
      </c>
      <c r="J300" s="119">
        <v>3491</v>
      </c>
      <c r="K300" s="119">
        <v>1992</v>
      </c>
      <c r="L300" s="119">
        <v>3810</v>
      </c>
      <c r="M300" s="119">
        <v>2015</v>
      </c>
    </row>
    <row r="301" spans="1:13" ht="15" customHeight="1" x14ac:dyDescent="0.25">
      <c r="A301" s="120" t="s">
        <v>2547</v>
      </c>
      <c r="B301" s="119">
        <v>1513</v>
      </c>
      <c r="C301" s="119">
        <v>1054</v>
      </c>
      <c r="D301" s="119">
        <v>339</v>
      </c>
      <c r="E301" s="119">
        <v>88</v>
      </c>
      <c r="F301" s="119">
        <v>29</v>
      </c>
      <c r="G301" s="119">
        <v>3</v>
      </c>
      <c r="H301" s="119">
        <v>28834</v>
      </c>
      <c r="I301" s="119">
        <v>14026</v>
      </c>
      <c r="J301" s="119">
        <v>6966</v>
      </c>
      <c r="K301" s="119">
        <v>2903</v>
      </c>
      <c r="L301" s="119">
        <v>3232</v>
      </c>
      <c r="M301" s="119">
        <v>1706</v>
      </c>
    </row>
    <row r="302" spans="1:13" ht="15" customHeight="1" x14ac:dyDescent="0.25">
      <c r="A302" s="120" t="s">
        <v>2548</v>
      </c>
      <c r="B302" s="119">
        <v>509</v>
      </c>
      <c r="C302" s="119">
        <v>284</v>
      </c>
      <c r="D302" s="119">
        <v>165</v>
      </c>
      <c r="E302" s="119">
        <v>35</v>
      </c>
      <c r="F302" s="119">
        <v>22</v>
      </c>
      <c r="G302" s="119">
        <v>3</v>
      </c>
      <c r="H302" s="119">
        <v>19792</v>
      </c>
      <c r="I302" s="119">
        <v>6665</v>
      </c>
      <c r="J302" s="119">
        <v>4816</v>
      </c>
      <c r="K302" s="119">
        <v>2667</v>
      </c>
      <c r="L302" s="119">
        <v>3668</v>
      </c>
      <c r="M302" s="119">
        <v>1976</v>
      </c>
    </row>
    <row r="303" spans="1:13" ht="15" customHeight="1" x14ac:dyDescent="0.25">
      <c r="A303" s="120" t="s">
        <v>2549</v>
      </c>
      <c r="B303" s="119">
        <v>910</v>
      </c>
      <c r="C303" s="119">
        <v>540</v>
      </c>
      <c r="D303" s="119">
        <v>226</v>
      </c>
      <c r="E303" s="119">
        <v>82</v>
      </c>
      <c r="F303" s="119">
        <v>52</v>
      </c>
      <c r="G303" s="119">
        <v>9</v>
      </c>
      <c r="H303" s="119">
        <v>33666</v>
      </c>
      <c r="I303" s="119">
        <v>11660</v>
      </c>
      <c r="J303" s="119">
        <v>7176</v>
      </c>
      <c r="K303" s="119">
        <v>4106</v>
      </c>
      <c r="L303" s="119">
        <v>6423</v>
      </c>
      <c r="M303" s="119">
        <v>4301</v>
      </c>
    </row>
    <row r="304" spans="1:13" ht="15" customHeight="1" x14ac:dyDescent="0.25">
      <c r="A304" s="120" t="s">
        <v>2550</v>
      </c>
      <c r="B304" s="119">
        <v>1025</v>
      </c>
      <c r="C304" s="119">
        <v>610</v>
      </c>
      <c r="D304" s="119">
        <v>246</v>
      </c>
      <c r="E304" s="119">
        <v>83</v>
      </c>
      <c r="F304" s="119">
        <v>74</v>
      </c>
      <c r="G304" s="119">
        <v>12</v>
      </c>
      <c r="H304" s="119">
        <v>44365</v>
      </c>
      <c r="I304" s="119">
        <v>14676</v>
      </c>
      <c r="J304" s="119">
        <v>10201</v>
      </c>
      <c r="K304" s="119">
        <v>5246</v>
      </c>
      <c r="L304" s="119">
        <v>9078</v>
      </c>
      <c r="M304" s="119">
        <v>5163</v>
      </c>
    </row>
    <row r="305" spans="1:13" ht="15" customHeight="1" x14ac:dyDescent="0.25">
      <c r="A305" s="120" t="s">
        <v>2551</v>
      </c>
      <c r="B305" s="119">
        <v>332</v>
      </c>
      <c r="C305" s="119">
        <v>163</v>
      </c>
      <c r="D305" s="119">
        <v>100</v>
      </c>
      <c r="E305" s="119">
        <v>41</v>
      </c>
      <c r="F305" s="119">
        <v>24</v>
      </c>
      <c r="G305" s="119">
        <v>5</v>
      </c>
      <c r="H305" s="119">
        <v>14467</v>
      </c>
      <c r="I305" s="119">
        <v>3715</v>
      </c>
      <c r="J305" s="119">
        <v>2994</v>
      </c>
      <c r="K305" s="119">
        <v>2088</v>
      </c>
      <c r="L305" s="119">
        <v>3056</v>
      </c>
      <c r="M305" s="119">
        <v>2615</v>
      </c>
    </row>
    <row r="306" spans="1:13" ht="15" customHeight="1" x14ac:dyDescent="0.25">
      <c r="A306" s="120" t="s">
        <v>2552</v>
      </c>
      <c r="B306" s="119">
        <v>138</v>
      </c>
      <c r="C306" s="119">
        <v>86</v>
      </c>
      <c r="D306" s="119">
        <v>35</v>
      </c>
      <c r="E306" s="119">
        <v>4</v>
      </c>
      <c r="F306" s="119">
        <v>9</v>
      </c>
      <c r="G306" s="119">
        <v>3</v>
      </c>
      <c r="H306" s="119">
        <v>7244</v>
      </c>
      <c r="I306" s="119">
        <v>1900</v>
      </c>
      <c r="J306" s="119">
        <v>1290</v>
      </c>
      <c r="K306" s="119">
        <v>517</v>
      </c>
      <c r="L306" s="119">
        <v>1750</v>
      </c>
      <c r="M306" s="119">
        <v>1787</v>
      </c>
    </row>
    <row r="307" spans="1:13" ht="15" customHeight="1" x14ac:dyDescent="0.25">
      <c r="A307" s="120" t="s">
        <v>2829</v>
      </c>
      <c r="B307" s="119">
        <v>58</v>
      </c>
      <c r="C307" s="119">
        <v>30</v>
      </c>
      <c r="D307" s="119">
        <v>17</v>
      </c>
      <c r="E307" s="119">
        <v>7</v>
      </c>
      <c r="F307" s="119">
        <v>3</v>
      </c>
      <c r="G307" s="119">
        <v>1</v>
      </c>
      <c r="H307" s="119">
        <v>1961</v>
      </c>
      <c r="I307" s="119">
        <v>388</v>
      </c>
      <c r="J307" s="119">
        <v>429</v>
      </c>
      <c r="K307" s="119">
        <v>294</v>
      </c>
      <c r="L307" s="119">
        <v>591</v>
      </c>
      <c r="M307" s="119">
        <v>259</v>
      </c>
    </row>
    <row r="308" spans="1:13" ht="15" customHeight="1" x14ac:dyDescent="0.25">
      <c r="A308" s="120" t="s">
        <v>2553</v>
      </c>
      <c r="B308" s="119">
        <v>98</v>
      </c>
      <c r="C308" s="119">
        <v>60</v>
      </c>
      <c r="D308" s="119">
        <v>31</v>
      </c>
      <c r="E308" s="119" t="s">
        <v>2310</v>
      </c>
      <c r="F308" s="119">
        <v>3</v>
      </c>
      <c r="G308" s="119">
        <v>1</v>
      </c>
      <c r="H308" s="119">
        <v>2042</v>
      </c>
      <c r="I308" s="119">
        <v>640</v>
      </c>
      <c r="J308" s="119">
        <v>321</v>
      </c>
      <c r="K308" s="119" t="s">
        <v>2310</v>
      </c>
      <c r="L308" s="119">
        <v>486</v>
      </c>
      <c r="M308" s="119">
        <v>261</v>
      </c>
    </row>
    <row r="309" spans="1:13" ht="28.7" customHeight="1" x14ac:dyDescent="0.25">
      <c r="A309" s="120" t="s">
        <v>2828</v>
      </c>
      <c r="B309" s="119">
        <v>317</v>
      </c>
      <c r="C309" s="119">
        <v>209</v>
      </c>
      <c r="D309" s="119">
        <v>65</v>
      </c>
      <c r="E309" s="119">
        <v>20</v>
      </c>
      <c r="F309" s="119">
        <v>18</v>
      </c>
      <c r="G309" s="119">
        <v>5</v>
      </c>
      <c r="H309" s="119">
        <v>16707</v>
      </c>
      <c r="I309" s="119">
        <v>6141</v>
      </c>
      <c r="J309" s="119">
        <v>3191</v>
      </c>
      <c r="K309" s="119">
        <v>1759</v>
      </c>
      <c r="L309" s="119">
        <v>3124</v>
      </c>
      <c r="M309" s="119">
        <v>2492</v>
      </c>
    </row>
    <row r="310" spans="1:13" ht="24" customHeight="1" x14ac:dyDescent="0.25">
      <c r="A310" s="142" t="s">
        <v>2827</v>
      </c>
      <c r="B310" s="119" t="s">
        <v>28</v>
      </c>
      <c r="C310" s="119" t="s">
        <v>28</v>
      </c>
      <c r="D310" s="141" t="s">
        <v>28</v>
      </c>
      <c r="E310" s="119" t="s">
        <v>28</v>
      </c>
      <c r="F310" s="119" t="s">
        <v>28</v>
      </c>
      <c r="G310" s="119" t="s">
        <v>28</v>
      </c>
      <c r="H310" s="119" t="s">
        <v>28</v>
      </c>
      <c r="I310" s="119" t="s">
        <v>28</v>
      </c>
      <c r="J310" s="119" t="s">
        <v>28</v>
      </c>
      <c r="K310" s="119" t="s">
        <v>28</v>
      </c>
      <c r="L310" s="119" t="s">
        <v>28</v>
      </c>
      <c r="M310" s="119" t="s">
        <v>28</v>
      </c>
    </row>
    <row r="311" spans="1:13" ht="28.7" customHeight="1" x14ac:dyDescent="0.25">
      <c r="A311" s="120" t="s">
        <v>2826</v>
      </c>
      <c r="B311" s="119">
        <v>132</v>
      </c>
      <c r="C311" s="119">
        <v>70</v>
      </c>
      <c r="D311" s="119">
        <v>32</v>
      </c>
      <c r="E311" s="119">
        <v>11</v>
      </c>
      <c r="F311" s="119">
        <v>16</v>
      </c>
      <c r="G311" s="119">
        <v>3</v>
      </c>
      <c r="H311" s="119">
        <v>10165</v>
      </c>
      <c r="I311" s="119">
        <v>2924</v>
      </c>
      <c r="J311" s="119">
        <v>1752</v>
      </c>
      <c r="K311" s="119">
        <v>754</v>
      </c>
      <c r="L311" s="119">
        <v>2627</v>
      </c>
      <c r="M311" s="119">
        <v>2108</v>
      </c>
    </row>
    <row r="312" spans="1:13" ht="15" customHeight="1" thickBot="1" x14ac:dyDescent="0.3">
      <c r="A312" s="118"/>
      <c r="M312" s="30"/>
    </row>
    <row r="313" spans="1:13" ht="120.95" customHeight="1" x14ac:dyDescent="0.25">
      <c r="A313" s="214" t="s">
        <v>2874</v>
      </c>
      <c r="B313" s="214"/>
      <c r="C313" s="214"/>
      <c r="D313" s="214"/>
      <c r="E313" s="214"/>
      <c r="F313" s="214"/>
      <c r="G313" s="214"/>
      <c r="H313" s="215"/>
      <c r="I313" s="215"/>
      <c r="J313" s="215"/>
      <c r="K313" s="215"/>
      <c r="L313" s="215"/>
      <c r="M313" s="215"/>
    </row>
    <row r="314" spans="1:13" ht="15" customHeight="1" x14ac:dyDescent="0.25"/>
    <row r="315" spans="1:13" ht="15" customHeight="1" x14ac:dyDescent="0.25"/>
  </sheetData>
  <mergeCells count="4">
    <mergeCell ref="B3:G3"/>
    <mergeCell ref="H3:M3"/>
    <mergeCell ref="A313:M313"/>
    <mergeCell ref="A2:M2"/>
  </mergeCells>
  <pageMargins left="0.7" right="0.7" top="0.6" bottom="0.6" header="0.3" footer="0.3"/>
  <pageSetup scale="78" fitToHeight="0" orientation="portrait" r:id="rId1"/>
  <rowBreaks count="7" manualBreakCount="7">
    <brk id="48" max="16383" man="1"/>
    <brk id="89" max="16383" man="1"/>
    <brk id="130" max="16383" man="1"/>
    <brk id="169" max="16383" man="1"/>
    <brk id="207" max="16383" man="1"/>
    <brk id="246" max="16383" man="1"/>
    <brk id="28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V25" sqref="V25"/>
    </sheetView>
  </sheetViews>
  <sheetFormatPr defaultRowHeight="15" x14ac:dyDescent="0.25"/>
  <sheetData>
    <row r="1" spans="1:10" x14ac:dyDescent="0.25">
      <c r="A1" s="75" t="s">
        <v>2575</v>
      </c>
      <c r="F1" s="53"/>
      <c r="G1" s="50"/>
    </row>
    <row r="2" spans="1:10" x14ac:dyDescent="0.25">
      <c r="A2" s="217" t="s">
        <v>2576</v>
      </c>
      <c r="B2" s="204"/>
      <c r="C2" s="204"/>
      <c r="D2" s="204"/>
      <c r="E2" s="204"/>
      <c r="F2" s="204"/>
      <c r="G2" s="204"/>
      <c r="H2" s="218"/>
      <c r="I2" s="218"/>
      <c r="J2" s="218"/>
    </row>
    <row r="3" spans="1:10" ht="15.75" x14ac:dyDescent="0.25">
      <c r="A3" s="32"/>
      <c r="B3" s="219" t="s">
        <v>2577</v>
      </c>
      <c r="C3" s="219"/>
      <c r="D3" s="219"/>
      <c r="E3" s="219"/>
      <c r="F3" s="219"/>
      <c r="G3" s="219"/>
      <c r="H3" s="211" t="s">
        <v>2578</v>
      </c>
      <c r="I3" s="212"/>
      <c r="J3" s="212"/>
    </row>
    <row r="4" spans="1:10" ht="15.75" x14ac:dyDescent="0.25">
      <c r="A4" s="32"/>
      <c r="B4" s="220" t="s">
        <v>2579</v>
      </c>
      <c r="C4" s="220" t="s">
        <v>2580</v>
      </c>
      <c r="D4" s="220" t="s">
        <v>2581</v>
      </c>
      <c r="E4" s="219" t="s">
        <v>2582</v>
      </c>
      <c r="F4" s="208"/>
      <c r="G4" s="208"/>
      <c r="H4" s="220" t="s">
        <v>2583</v>
      </c>
      <c r="I4" s="220" t="s">
        <v>2584</v>
      </c>
      <c r="J4" s="220" t="s">
        <v>2585</v>
      </c>
    </row>
    <row r="5" spans="1:10" ht="39.75" thickBot="1" x14ac:dyDescent="0.3">
      <c r="A5" s="33"/>
      <c r="B5" s="221"/>
      <c r="C5" s="222"/>
      <c r="D5" s="222"/>
      <c r="E5" s="54" t="s">
        <v>2586</v>
      </c>
      <c r="F5" s="54" t="s">
        <v>2587</v>
      </c>
      <c r="G5" s="54" t="s">
        <v>2588</v>
      </c>
      <c r="H5" s="222"/>
      <c r="I5" s="222"/>
      <c r="J5" s="222"/>
    </row>
    <row r="6" spans="1:10" ht="27" thickTop="1" x14ac:dyDescent="0.25">
      <c r="A6" s="34" t="s">
        <v>2300</v>
      </c>
      <c r="B6" s="45">
        <v>1253</v>
      </c>
      <c r="C6" s="55">
        <v>80</v>
      </c>
      <c r="D6" s="55">
        <v>79</v>
      </c>
      <c r="E6" s="55">
        <v>18.899999999999999</v>
      </c>
      <c r="F6" s="55">
        <v>45.9</v>
      </c>
      <c r="G6" s="55">
        <v>89</v>
      </c>
      <c r="H6" s="55">
        <v>26.8</v>
      </c>
      <c r="I6" s="55">
        <v>1.71</v>
      </c>
      <c r="J6" s="55">
        <v>21.41</v>
      </c>
    </row>
    <row r="7" spans="1:10" ht="51.75" x14ac:dyDescent="0.25">
      <c r="A7" s="35" t="s">
        <v>2301</v>
      </c>
      <c r="B7" s="46" t="s">
        <v>28</v>
      </c>
      <c r="C7" s="56" t="s">
        <v>28</v>
      </c>
      <c r="D7" s="56" t="s">
        <v>28</v>
      </c>
      <c r="E7" s="56" t="s">
        <v>28</v>
      </c>
      <c r="F7" s="56" t="s">
        <v>28</v>
      </c>
      <c r="G7" s="56" t="s">
        <v>28</v>
      </c>
      <c r="H7" s="56" t="s">
        <v>28</v>
      </c>
      <c r="I7" s="56" t="s">
        <v>28</v>
      </c>
      <c r="J7" s="56" t="s">
        <v>28</v>
      </c>
    </row>
    <row r="8" spans="1:10" ht="26.25" x14ac:dyDescent="0.25">
      <c r="A8" s="36" t="s">
        <v>2302</v>
      </c>
      <c r="B8" s="47">
        <v>260</v>
      </c>
      <c r="C8" s="57">
        <v>89.9</v>
      </c>
      <c r="D8" s="57">
        <v>70.599999999999994</v>
      </c>
      <c r="E8" s="57">
        <v>17.600000000000001</v>
      </c>
      <c r="F8" s="57">
        <v>46.4</v>
      </c>
      <c r="G8" s="57">
        <v>100</v>
      </c>
      <c r="H8" s="57">
        <v>5.9</v>
      </c>
      <c r="I8" s="57">
        <v>2.0299999999999998</v>
      </c>
      <c r="J8" s="57">
        <v>22.62</v>
      </c>
    </row>
    <row r="9" spans="1:10" ht="26.25" x14ac:dyDescent="0.25">
      <c r="A9" s="36" t="s">
        <v>2303</v>
      </c>
      <c r="B9" s="47">
        <v>526</v>
      </c>
      <c r="C9" s="57">
        <v>72.599999999999994</v>
      </c>
      <c r="D9" s="57">
        <v>70</v>
      </c>
      <c r="E9" s="57">
        <v>18.3</v>
      </c>
      <c r="F9" s="57">
        <v>40.1</v>
      </c>
      <c r="G9" s="57">
        <v>74.3</v>
      </c>
      <c r="H9" s="57">
        <v>11.6</v>
      </c>
      <c r="I9" s="57">
        <v>1.6</v>
      </c>
      <c r="J9" s="57">
        <v>22.02</v>
      </c>
    </row>
    <row r="10" spans="1:10" ht="26.25" x14ac:dyDescent="0.25">
      <c r="A10" s="36" t="s">
        <v>2304</v>
      </c>
      <c r="B10" s="47">
        <v>992</v>
      </c>
      <c r="C10" s="57">
        <v>62.1</v>
      </c>
      <c r="D10" s="57">
        <v>61.8</v>
      </c>
      <c r="E10" s="57">
        <v>18.7</v>
      </c>
      <c r="F10" s="57">
        <v>43.8</v>
      </c>
      <c r="G10" s="57">
        <v>81.5</v>
      </c>
      <c r="H10" s="57">
        <v>22.5</v>
      </c>
      <c r="I10" s="57">
        <v>1.41</v>
      </c>
      <c r="J10" s="57">
        <v>22.73</v>
      </c>
    </row>
    <row r="11" spans="1:10" ht="26.25" x14ac:dyDescent="0.25">
      <c r="A11" s="36" t="s">
        <v>2305</v>
      </c>
      <c r="B11" s="47">
        <v>2478</v>
      </c>
      <c r="C11" s="57">
        <v>69</v>
      </c>
      <c r="D11" s="57">
        <v>72.599999999999994</v>
      </c>
      <c r="E11" s="57">
        <v>24.6</v>
      </c>
      <c r="F11" s="57">
        <v>48.8</v>
      </c>
      <c r="G11" s="57">
        <v>88.8</v>
      </c>
      <c r="H11" s="57">
        <v>52.1</v>
      </c>
      <c r="I11" s="57">
        <v>1.45</v>
      </c>
      <c r="J11" s="57">
        <v>21.03</v>
      </c>
    </row>
    <row r="12" spans="1:10" ht="26.25" x14ac:dyDescent="0.25">
      <c r="A12" s="36" t="s">
        <v>2306</v>
      </c>
      <c r="B12" s="47">
        <v>5359</v>
      </c>
      <c r="C12" s="57">
        <v>76.7</v>
      </c>
      <c r="D12" s="57">
        <v>86.5</v>
      </c>
      <c r="E12" s="57">
        <v>33.700000000000003</v>
      </c>
      <c r="F12" s="57">
        <v>58.2</v>
      </c>
      <c r="G12" s="57">
        <v>93.4</v>
      </c>
      <c r="H12" s="57">
        <v>113.1</v>
      </c>
      <c r="I12" s="57">
        <v>1.62</v>
      </c>
      <c r="J12" s="57">
        <v>21.1</v>
      </c>
    </row>
    <row r="13" spans="1:10" ht="39" x14ac:dyDescent="0.25">
      <c r="A13" s="36" t="s">
        <v>2307</v>
      </c>
      <c r="B13" s="47">
        <v>11497</v>
      </c>
      <c r="C13" s="57">
        <v>83.4</v>
      </c>
      <c r="D13" s="57">
        <v>91.5</v>
      </c>
      <c r="E13" s="57">
        <v>39</v>
      </c>
      <c r="F13" s="57">
        <v>66.2</v>
      </c>
      <c r="G13" s="57">
        <v>101.1</v>
      </c>
      <c r="H13" s="57">
        <v>243.4</v>
      </c>
      <c r="I13" s="57">
        <v>1.76</v>
      </c>
      <c r="J13" s="57">
        <v>21.17</v>
      </c>
    </row>
    <row r="14" spans="1:10" ht="39" x14ac:dyDescent="0.25">
      <c r="A14" s="36" t="s">
        <v>2308</v>
      </c>
      <c r="B14" s="47">
        <v>27198</v>
      </c>
      <c r="C14" s="57">
        <v>95.7</v>
      </c>
      <c r="D14" s="57">
        <v>99.1</v>
      </c>
      <c r="E14" s="57">
        <v>47.4</v>
      </c>
      <c r="F14" s="57">
        <v>77.099999999999994</v>
      </c>
      <c r="G14" s="57">
        <v>114.8</v>
      </c>
      <c r="H14" s="57">
        <v>553.4</v>
      </c>
      <c r="I14" s="57">
        <v>1.95</v>
      </c>
      <c r="J14" s="57">
        <v>20.350000000000001</v>
      </c>
    </row>
    <row r="15" spans="1:10" ht="26.25" x14ac:dyDescent="0.25">
      <c r="A15" s="36" t="s">
        <v>2309</v>
      </c>
      <c r="B15" s="47">
        <v>95959</v>
      </c>
      <c r="C15" s="57">
        <v>108.4</v>
      </c>
      <c r="D15" s="57">
        <v>83.4</v>
      </c>
      <c r="E15" s="57">
        <v>42.9</v>
      </c>
      <c r="F15" s="57">
        <v>71.2</v>
      </c>
      <c r="G15" s="57">
        <v>124.3</v>
      </c>
      <c r="H15" s="57">
        <v>1996.3</v>
      </c>
      <c r="I15" s="57">
        <v>2.2599999999999998</v>
      </c>
      <c r="J15" s="57">
        <v>20.8</v>
      </c>
    </row>
    <row r="16" spans="1:10" ht="39" x14ac:dyDescent="0.25">
      <c r="A16" s="35" t="s">
        <v>2311</v>
      </c>
      <c r="B16" s="46" t="s">
        <v>28</v>
      </c>
      <c r="C16" s="56" t="s">
        <v>28</v>
      </c>
      <c r="D16" s="56" t="s">
        <v>28</v>
      </c>
      <c r="E16" s="56" t="s">
        <v>28</v>
      </c>
      <c r="F16" s="56" t="s">
        <v>28</v>
      </c>
      <c r="G16" s="56" t="s">
        <v>28</v>
      </c>
      <c r="H16" s="56" t="s">
        <v>28</v>
      </c>
      <c r="I16" s="56" t="s">
        <v>28</v>
      </c>
      <c r="J16" s="56" t="s">
        <v>28</v>
      </c>
    </row>
    <row r="17" spans="1:10" x14ac:dyDescent="0.25">
      <c r="A17" s="36" t="s">
        <v>2312</v>
      </c>
      <c r="B17" s="47">
        <v>2166</v>
      </c>
      <c r="C17" s="57">
        <v>68.8</v>
      </c>
      <c r="D17" s="57">
        <v>77.3</v>
      </c>
      <c r="E17" s="57">
        <v>31.1</v>
      </c>
      <c r="F17" s="57">
        <v>50.8</v>
      </c>
      <c r="G17" s="57">
        <v>81.099999999999994</v>
      </c>
      <c r="H17" s="57">
        <v>43.3</v>
      </c>
      <c r="I17" s="57">
        <v>1.37</v>
      </c>
      <c r="J17" s="57">
        <v>19.98</v>
      </c>
    </row>
    <row r="18" spans="1:10" ht="26.25" x14ac:dyDescent="0.25">
      <c r="A18" s="36" t="s">
        <v>2313</v>
      </c>
      <c r="B18" s="47">
        <v>1483</v>
      </c>
      <c r="C18" s="57">
        <v>209.5</v>
      </c>
      <c r="D18" s="57">
        <v>223.6</v>
      </c>
      <c r="E18" s="57">
        <v>128.1</v>
      </c>
      <c r="F18" s="57">
        <v>222.8</v>
      </c>
      <c r="G18" s="57">
        <v>321.60000000000002</v>
      </c>
      <c r="H18" s="57">
        <v>34.9</v>
      </c>
      <c r="I18" s="57">
        <v>4.93</v>
      </c>
      <c r="J18" s="57">
        <v>23.52</v>
      </c>
    </row>
    <row r="19" spans="1:10" ht="26.25" x14ac:dyDescent="0.25">
      <c r="A19" s="36" t="s">
        <v>2314</v>
      </c>
      <c r="B19" s="47">
        <v>1355</v>
      </c>
      <c r="C19" s="57">
        <v>282.7</v>
      </c>
      <c r="D19" s="57">
        <v>149.9</v>
      </c>
      <c r="E19" s="57">
        <v>94.4</v>
      </c>
      <c r="F19" s="57">
        <v>241.1</v>
      </c>
      <c r="G19" s="57">
        <v>449</v>
      </c>
      <c r="H19" s="57">
        <v>26.2</v>
      </c>
      <c r="I19" s="57">
        <v>5.47</v>
      </c>
      <c r="J19" s="57">
        <v>19.36</v>
      </c>
    </row>
    <row r="20" spans="1:10" ht="26.25" x14ac:dyDescent="0.25">
      <c r="A20" s="36" t="s">
        <v>2315</v>
      </c>
      <c r="B20" s="47">
        <v>4578</v>
      </c>
      <c r="C20" s="57">
        <v>172.7</v>
      </c>
      <c r="D20" s="57">
        <v>94.2</v>
      </c>
      <c r="E20" s="57">
        <v>42.4</v>
      </c>
      <c r="F20" s="57">
        <v>63.2</v>
      </c>
      <c r="G20" s="57">
        <v>90.9</v>
      </c>
      <c r="H20" s="57">
        <v>83.4</v>
      </c>
      <c r="I20" s="57">
        <v>3.15</v>
      </c>
      <c r="J20" s="57">
        <v>18.22</v>
      </c>
    </row>
    <row r="21" spans="1:10" ht="26.25" x14ac:dyDescent="0.25">
      <c r="A21" s="37" t="s">
        <v>2316</v>
      </c>
      <c r="B21" s="47">
        <v>57281</v>
      </c>
      <c r="C21" s="57">
        <v>231.1</v>
      </c>
      <c r="D21" s="57">
        <v>128.19999999999999</v>
      </c>
      <c r="E21" s="57">
        <v>163.80000000000001</v>
      </c>
      <c r="F21" s="57">
        <v>205.7</v>
      </c>
      <c r="G21" s="57">
        <v>272.60000000000002</v>
      </c>
      <c r="H21" s="57">
        <v>978.6</v>
      </c>
      <c r="I21" s="57">
        <v>3.95</v>
      </c>
      <c r="J21" s="57">
        <v>17.079999999999998</v>
      </c>
    </row>
    <row r="22" spans="1:10" ht="26.25" x14ac:dyDescent="0.25">
      <c r="A22" s="37" t="s">
        <v>2317</v>
      </c>
      <c r="B22" s="47">
        <v>1147</v>
      </c>
      <c r="C22" s="57">
        <v>94.8</v>
      </c>
      <c r="D22" s="57">
        <v>50.7</v>
      </c>
      <c r="E22" s="57">
        <v>33.5</v>
      </c>
      <c r="F22" s="57">
        <v>61.7</v>
      </c>
      <c r="G22" s="57">
        <v>82.1</v>
      </c>
      <c r="H22" s="57">
        <v>25.1</v>
      </c>
      <c r="I22" s="57">
        <v>2.08</v>
      </c>
      <c r="J22" s="57">
        <v>21.91</v>
      </c>
    </row>
    <row r="23" spans="1:10" x14ac:dyDescent="0.25">
      <c r="A23" s="36" t="s">
        <v>2318</v>
      </c>
      <c r="B23" s="47">
        <v>3574</v>
      </c>
      <c r="C23" s="57">
        <v>96.9</v>
      </c>
      <c r="D23" s="57">
        <v>184.1</v>
      </c>
      <c r="E23" s="57">
        <v>48.1</v>
      </c>
      <c r="F23" s="57">
        <v>69.099999999999994</v>
      </c>
      <c r="G23" s="57">
        <v>119.1</v>
      </c>
      <c r="H23" s="57">
        <v>69.599999999999994</v>
      </c>
      <c r="I23" s="57">
        <v>1.89</v>
      </c>
      <c r="J23" s="57">
        <v>19.48</v>
      </c>
    </row>
    <row r="24" spans="1:10" ht="26.25" x14ac:dyDescent="0.25">
      <c r="A24" s="36" t="s">
        <v>2319</v>
      </c>
      <c r="B24" s="47">
        <v>1673</v>
      </c>
      <c r="C24" s="57">
        <v>88.9</v>
      </c>
      <c r="D24" s="57">
        <v>110.5</v>
      </c>
      <c r="E24" s="57">
        <v>33.4</v>
      </c>
      <c r="F24" s="57">
        <v>63.6</v>
      </c>
      <c r="G24" s="57">
        <v>107.6</v>
      </c>
      <c r="H24" s="57">
        <v>37.700000000000003</v>
      </c>
      <c r="I24" s="57">
        <v>2</v>
      </c>
      <c r="J24" s="57">
        <v>22.53</v>
      </c>
    </row>
    <row r="25" spans="1:10" ht="51.75" x14ac:dyDescent="0.25">
      <c r="A25" s="37" t="s">
        <v>2320</v>
      </c>
      <c r="B25" s="47">
        <v>830</v>
      </c>
      <c r="C25" s="57">
        <v>66.900000000000006</v>
      </c>
      <c r="D25" s="57">
        <v>90.4</v>
      </c>
      <c r="E25" s="57">
        <v>25.6</v>
      </c>
      <c r="F25" s="57">
        <v>52.2</v>
      </c>
      <c r="G25" s="57">
        <v>88.3</v>
      </c>
      <c r="H25" s="57">
        <v>20.5</v>
      </c>
      <c r="I25" s="57">
        <v>1.65</v>
      </c>
      <c r="J25" s="57">
        <v>24.69</v>
      </c>
    </row>
    <row r="26" spans="1:10" ht="51.75" x14ac:dyDescent="0.25">
      <c r="A26" s="37" t="s">
        <v>2321</v>
      </c>
      <c r="B26" s="47">
        <v>3924</v>
      </c>
      <c r="C26" s="57">
        <v>109.3</v>
      </c>
      <c r="D26" s="57">
        <v>126.4</v>
      </c>
      <c r="E26" s="57">
        <v>59</v>
      </c>
      <c r="F26" s="57">
        <v>100.8</v>
      </c>
      <c r="G26" s="57">
        <v>177.3</v>
      </c>
      <c r="H26" s="57">
        <v>83.6</v>
      </c>
      <c r="I26" s="57">
        <v>2.33</v>
      </c>
      <c r="J26" s="57">
        <v>21.31</v>
      </c>
    </row>
    <row r="27" spans="1:10" x14ac:dyDescent="0.25">
      <c r="A27" s="36" t="s">
        <v>2322</v>
      </c>
      <c r="B27" s="47">
        <v>1226</v>
      </c>
      <c r="C27" s="57">
        <v>77.8</v>
      </c>
      <c r="D27" s="57">
        <v>36.799999999999997</v>
      </c>
      <c r="E27" s="57">
        <v>32.6</v>
      </c>
      <c r="F27" s="57">
        <v>52.7</v>
      </c>
      <c r="G27" s="57">
        <v>80.2</v>
      </c>
      <c r="H27" s="57">
        <v>30.4</v>
      </c>
      <c r="I27" s="57">
        <v>1.93</v>
      </c>
      <c r="J27" s="57">
        <v>24.8</v>
      </c>
    </row>
    <row r="28" spans="1:10" ht="26.25" x14ac:dyDescent="0.25">
      <c r="A28" s="36" t="s">
        <v>2323</v>
      </c>
      <c r="B28" s="47">
        <v>1363</v>
      </c>
      <c r="C28" s="57">
        <v>86.3</v>
      </c>
      <c r="D28" s="57">
        <v>154.4</v>
      </c>
      <c r="E28" s="57">
        <v>22.2</v>
      </c>
      <c r="F28" s="57">
        <v>49.3</v>
      </c>
      <c r="G28" s="57">
        <v>82.5</v>
      </c>
      <c r="H28" s="57">
        <v>29</v>
      </c>
      <c r="I28" s="57">
        <v>1.84</v>
      </c>
      <c r="J28" s="57">
        <v>21.29</v>
      </c>
    </row>
    <row r="29" spans="1:10" ht="39" x14ac:dyDescent="0.25">
      <c r="A29" s="36" t="s">
        <v>2324</v>
      </c>
      <c r="B29" s="47">
        <v>1583</v>
      </c>
      <c r="C29" s="57">
        <v>92.2</v>
      </c>
      <c r="D29" s="57">
        <v>71.599999999999994</v>
      </c>
      <c r="E29" s="57">
        <v>32.9</v>
      </c>
      <c r="F29" s="57">
        <v>62.1</v>
      </c>
      <c r="G29" s="57">
        <v>107.7</v>
      </c>
      <c r="H29" s="57">
        <v>33</v>
      </c>
      <c r="I29" s="57">
        <v>1.92</v>
      </c>
      <c r="J29" s="57">
        <v>20.84</v>
      </c>
    </row>
    <row r="30" spans="1:10" ht="26.25" x14ac:dyDescent="0.25">
      <c r="A30" s="36" t="s">
        <v>2325</v>
      </c>
      <c r="B30" s="47">
        <v>421</v>
      </c>
      <c r="C30" s="57">
        <v>38</v>
      </c>
      <c r="D30" s="57">
        <v>89.3</v>
      </c>
      <c r="E30" s="57">
        <v>12.5</v>
      </c>
      <c r="F30" s="57">
        <v>25.1</v>
      </c>
      <c r="G30" s="57">
        <v>49.8</v>
      </c>
      <c r="H30" s="57">
        <v>8.1</v>
      </c>
      <c r="I30" s="57">
        <v>0.73</v>
      </c>
      <c r="J30" s="57">
        <v>19.260000000000002</v>
      </c>
    </row>
    <row r="31" spans="1:10" x14ac:dyDescent="0.25">
      <c r="A31" s="36" t="s">
        <v>2326</v>
      </c>
      <c r="B31" s="47">
        <v>440</v>
      </c>
      <c r="C31" s="57">
        <v>58.7</v>
      </c>
      <c r="D31" s="57">
        <v>67.5</v>
      </c>
      <c r="E31" s="57">
        <v>18.5</v>
      </c>
      <c r="F31" s="57">
        <v>42.2</v>
      </c>
      <c r="G31" s="57">
        <v>83.7</v>
      </c>
      <c r="H31" s="57">
        <v>9.1</v>
      </c>
      <c r="I31" s="57">
        <v>1.21</v>
      </c>
      <c r="J31" s="57">
        <v>20.65</v>
      </c>
    </row>
    <row r="32" spans="1:10" ht="39" x14ac:dyDescent="0.25">
      <c r="A32" s="36" t="s">
        <v>2327</v>
      </c>
      <c r="B32" s="47">
        <v>539</v>
      </c>
      <c r="C32" s="57">
        <v>32.799999999999997</v>
      </c>
      <c r="D32" s="57">
        <v>67.400000000000006</v>
      </c>
      <c r="E32" s="57">
        <v>2.5</v>
      </c>
      <c r="F32" s="57">
        <v>13.8</v>
      </c>
      <c r="G32" s="57">
        <v>35.6</v>
      </c>
      <c r="H32" s="57">
        <v>12.2</v>
      </c>
      <c r="I32" s="57">
        <v>0.74</v>
      </c>
      <c r="J32" s="57">
        <v>22.61</v>
      </c>
    </row>
    <row r="33" spans="1:10" x14ac:dyDescent="0.25">
      <c r="A33" s="36" t="s">
        <v>2328</v>
      </c>
      <c r="B33" s="47">
        <v>2293</v>
      </c>
      <c r="C33" s="57">
        <v>142.9</v>
      </c>
      <c r="D33" s="57">
        <v>177.6</v>
      </c>
      <c r="E33" s="57">
        <v>16.5</v>
      </c>
      <c r="F33" s="57">
        <v>44.1</v>
      </c>
      <c r="G33" s="57">
        <v>126.5</v>
      </c>
      <c r="H33" s="57">
        <v>47.8</v>
      </c>
      <c r="I33" s="57">
        <v>2.98</v>
      </c>
      <c r="J33" s="57">
        <v>20.83</v>
      </c>
    </row>
    <row r="34" spans="1:10" x14ac:dyDescent="0.25">
      <c r="A34" s="36" t="s">
        <v>2329</v>
      </c>
      <c r="B34" s="47">
        <v>140</v>
      </c>
      <c r="C34" s="57">
        <v>12.7</v>
      </c>
      <c r="D34" s="57">
        <v>176</v>
      </c>
      <c r="E34" s="57">
        <v>0</v>
      </c>
      <c r="F34" s="57">
        <v>0</v>
      </c>
      <c r="G34" s="57">
        <v>6.4</v>
      </c>
      <c r="H34" s="57">
        <v>3.3</v>
      </c>
      <c r="I34" s="57">
        <v>0.3</v>
      </c>
      <c r="J34" s="57">
        <v>23.46</v>
      </c>
    </row>
    <row r="35" spans="1:10" ht="39" x14ac:dyDescent="0.25">
      <c r="A35" s="38" t="s">
        <v>2330</v>
      </c>
      <c r="B35" s="46" t="s">
        <v>28</v>
      </c>
      <c r="C35" s="56" t="s">
        <v>28</v>
      </c>
      <c r="D35" s="56" t="s">
        <v>28</v>
      </c>
      <c r="E35" s="56" t="s">
        <v>28</v>
      </c>
      <c r="F35" s="56" t="s">
        <v>28</v>
      </c>
      <c r="G35" s="56" t="s">
        <v>28</v>
      </c>
      <c r="H35" s="56" t="s">
        <v>28</v>
      </c>
      <c r="I35" s="56" t="s">
        <v>28</v>
      </c>
      <c r="J35" s="56" t="s">
        <v>28</v>
      </c>
    </row>
    <row r="36" spans="1:10" ht="26.25" x14ac:dyDescent="0.25">
      <c r="A36" s="36" t="s">
        <v>2331</v>
      </c>
      <c r="B36" s="47">
        <v>658</v>
      </c>
      <c r="C36" s="57">
        <v>59.8</v>
      </c>
      <c r="D36" s="57">
        <v>72</v>
      </c>
      <c r="E36" s="57">
        <v>16.399999999999999</v>
      </c>
      <c r="F36" s="57">
        <v>39</v>
      </c>
      <c r="G36" s="57">
        <v>81.8</v>
      </c>
      <c r="H36" s="57">
        <v>14.4</v>
      </c>
      <c r="I36" s="57">
        <v>1.3</v>
      </c>
      <c r="J36" s="57">
        <v>21.81</v>
      </c>
    </row>
    <row r="37" spans="1:10" ht="26.25" x14ac:dyDescent="0.25">
      <c r="A37" s="36" t="s">
        <v>2332</v>
      </c>
      <c r="B37" s="47">
        <v>857</v>
      </c>
      <c r="C37" s="57">
        <v>69.400000000000006</v>
      </c>
      <c r="D37" s="57">
        <v>69.7</v>
      </c>
      <c r="E37" s="57">
        <v>16.8</v>
      </c>
      <c r="F37" s="57">
        <v>46</v>
      </c>
      <c r="G37" s="57">
        <v>84</v>
      </c>
      <c r="H37" s="57">
        <v>19.899999999999999</v>
      </c>
      <c r="I37" s="57">
        <v>1.61</v>
      </c>
      <c r="J37" s="57">
        <v>23.19</v>
      </c>
    </row>
    <row r="38" spans="1:10" ht="26.25" x14ac:dyDescent="0.25">
      <c r="A38" s="36" t="s">
        <v>2333</v>
      </c>
      <c r="B38" s="47">
        <v>896</v>
      </c>
      <c r="C38" s="57">
        <v>72.7</v>
      </c>
      <c r="D38" s="57">
        <v>81.8</v>
      </c>
      <c r="E38" s="57">
        <v>20.2</v>
      </c>
      <c r="F38" s="57">
        <v>44.1</v>
      </c>
      <c r="G38" s="57">
        <v>85.9</v>
      </c>
      <c r="H38" s="57">
        <v>18.399999999999999</v>
      </c>
      <c r="I38" s="57">
        <v>1.49</v>
      </c>
      <c r="J38" s="57">
        <v>20.52</v>
      </c>
    </row>
    <row r="39" spans="1:10" ht="26.25" x14ac:dyDescent="0.25">
      <c r="A39" s="36" t="s">
        <v>2334</v>
      </c>
      <c r="B39" s="47">
        <v>1412</v>
      </c>
      <c r="C39" s="57">
        <v>87</v>
      </c>
      <c r="D39" s="57">
        <v>91.5</v>
      </c>
      <c r="E39" s="57">
        <v>28.4</v>
      </c>
      <c r="F39" s="57">
        <v>53.8</v>
      </c>
      <c r="G39" s="57">
        <v>107</v>
      </c>
      <c r="H39" s="57">
        <v>28.8</v>
      </c>
      <c r="I39" s="57">
        <v>1.77</v>
      </c>
      <c r="J39" s="57">
        <v>20.39</v>
      </c>
    </row>
    <row r="40" spans="1:10" ht="26.25" x14ac:dyDescent="0.25">
      <c r="A40" s="36" t="s">
        <v>2335</v>
      </c>
      <c r="B40" s="47">
        <v>1479</v>
      </c>
      <c r="C40" s="57">
        <v>93.3</v>
      </c>
      <c r="D40" s="57">
        <v>80.7</v>
      </c>
      <c r="E40" s="57">
        <v>18.8</v>
      </c>
      <c r="F40" s="57">
        <v>52.5</v>
      </c>
      <c r="G40" s="57">
        <v>104</v>
      </c>
      <c r="H40" s="57">
        <v>30.1</v>
      </c>
      <c r="I40" s="57">
        <v>1.9</v>
      </c>
      <c r="J40" s="57">
        <v>20.36</v>
      </c>
    </row>
    <row r="41" spans="1:10" ht="26.25" x14ac:dyDescent="0.25">
      <c r="A41" s="36" t="s">
        <v>2336</v>
      </c>
      <c r="B41" s="47">
        <v>1272</v>
      </c>
      <c r="C41" s="57">
        <v>76.400000000000006</v>
      </c>
      <c r="D41" s="57">
        <v>66.599999999999994</v>
      </c>
      <c r="E41" s="57">
        <v>17.600000000000001</v>
      </c>
      <c r="F41" s="57">
        <v>44.3</v>
      </c>
      <c r="G41" s="57">
        <v>82.5</v>
      </c>
      <c r="H41" s="57">
        <v>28.6</v>
      </c>
      <c r="I41" s="57">
        <v>1.72</v>
      </c>
      <c r="J41" s="57">
        <v>22.49</v>
      </c>
    </row>
    <row r="42" spans="1:10" ht="26.25" x14ac:dyDescent="0.25">
      <c r="A42" s="36" t="s">
        <v>2337</v>
      </c>
      <c r="B42" s="47">
        <v>1304</v>
      </c>
      <c r="C42" s="57">
        <v>79.8</v>
      </c>
      <c r="D42" s="57">
        <v>82</v>
      </c>
      <c r="E42" s="57">
        <v>16.8</v>
      </c>
      <c r="F42" s="57">
        <v>45</v>
      </c>
      <c r="G42" s="57">
        <v>87.2</v>
      </c>
      <c r="H42" s="57">
        <v>28.1</v>
      </c>
      <c r="I42" s="57">
        <v>1.72</v>
      </c>
      <c r="J42" s="57">
        <v>21.56</v>
      </c>
    </row>
    <row r="43" spans="1:10" ht="26.25" x14ac:dyDescent="0.25">
      <c r="A43" s="36" t="s">
        <v>2338</v>
      </c>
      <c r="B43" s="47">
        <v>1542</v>
      </c>
      <c r="C43" s="57">
        <v>80.2</v>
      </c>
      <c r="D43" s="57">
        <v>77.5</v>
      </c>
      <c r="E43" s="57">
        <v>22.6</v>
      </c>
      <c r="F43" s="57">
        <v>48.1</v>
      </c>
      <c r="G43" s="57">
        <v>100.3</v>
      </c>
      <c r="H43" s="57">
        <v>33.6</v>
      </c>
      <c r="I43" s="57">
        <v>1.75</v>
      </c>
      <c r="J43" s="57">
        <v>21.77</v>
      </c>
    </row>
    <row r="44" spans="1:10" ht="26.25" x14ac:dyDescent="0.25">
      <c r="A44" s="36" t="s">
        <v>2339</v>
      </c>
      <c r="B44" s="47">
        <v>1522</v>
      </c>
      <c r="C44" s="57">
        <v>80.900000000000006</v>
      </c>
      <c r="D44" s="57">
        <v>88.1</v>
      </c>
      <c r="E44" s="57">
        <v>18.600000000000001</v>
      </c>
      <c r="F44" s="57">
        <v>48.3</v>
      </c>
      <c r="G44" s="57">
        <v>82.1</v>
      </c>
      <c r="H44" s="57">
        <v>32.6</v>
      </c>
      <c r="I44" s="57">
        <v>1.73</v>
      </c>
      <c r="J44" s="57">
        <v>21.42</v>
      </c>
    </row>
    <row r="45" spans="1:10" ht="26.25" x14ac:dyDescent="0.25">
      <c r="A45" s="36" t="s">
        <v>2340</v>
      </c>
      <c r="B45" s="47">
        <v>1598</v>
      </c>
      <c r="C45" s="57">
        <v>84.5</v>
      </c>
      <c r="D45" s="57">
        <v>87.1</v>
      </c>
      <c r="E45" s="57">
        <v>16.899999999999999</v>
      </c>
      <c r="F45" s="57">
        <v>35.799999999999997</v>
      </c>
      <c r="G45" s="57">
        <v>79.8</v>
      </c>
      <c r="H45" s="57">
        <v>34.1</v>
      </c>
      <c r="I45" s="57">
        <v>1.8</v>
      </c>
      <c r="J45" s="57">
        <v>21.33</v>
      </c>
    </row>
    <row r="46" spans="1:10" ht="51.75" x14ac:dyDescent="0.25">
      <c r="A46" s="38" t="s">
        <v>2589</v>
      </c>
      <c r="B46" s="46" t="s">
        <v>28</v>
      </c>
      <c r="C46" s="56" t="s">
        <v>28</v>
      </c>
      <c r="D46" s="56" t="s">
        <v>28</v>
      </c>
      <c r="E46" s="56" t="s">
        <v>28</v>
      </c>
      <c r="F46" s="56" t="s">
        <v>28</v>
      </c>
      <c r="G46" s="56" t="s">
        <v>28</v>
      </c>
      <c r="H46" s="56" t="s">
        <v>28</v>
      </c>
      <c r="I46" s="56" t="s">
        <v>28</v>
      </c>
      <c r="J46" s="56" t="s">
        <v>28</v>
      </c>
    </row>
    <row r="47" spans="1:10" x14ac:dyDescent="0.25">
      <c r="A47" s="36" t="s">
        <v>2288</v>
      </c>
      <c r="B47" s="47">
        <v>1812</v>
      </c>
      <c r="C47" s="57">
        <v>93.9</v>
      </c>
      <c r="D47" s="57">
        <v>82.1</v>
      </c>
      <c r="E47" s="57">
        <v>24.7</v>
      </c>
      <c r="F47" s="57">
        <v>54.8</v>
      </c>
      <c r="G47" s="57">
        <v>104.6</v>
      </c>
      <c r="H47" s="57">
        <v>43.3</v>
      </c>
      <c r="I47" s="57">
        <v>2.25</v>
      </c>
      <c r="J47" s="57">
        <v>23.93</v>
      </c>
    </row>
    <row r="48" spans="1:10" ht="26.25" x14ac:dyDescent="0.25">
      <c r="A48" s="37" t="s">
        <v>2590</v>
      </c>
      <c r="B48" s="47">
        <v>1219</v>
      </c>
      <c r="C48" s="57">
        <v>85.5</v>
      </c>
      <c r="D48" s="57">
        <v>88.3</v>
      </c>
      <c r="E48" s="57">
        <v>18.3</v>
      </c>
      <c r="F48" s="57">
        <v>43.7</v>
      </c>
      <c r="G48" s="57">
        <v>92.4</v>
      </c>
      <c r="H48" s="57">
        <v>30.9</v>
      </c>
      <c r="I48" s="57">
        <v>2.17</v>
      </c>
      <c r="J48" s="57">
        <v>25.34</v>
      </c>
    </row>
    <row r="49" spans="1:10" ht="26.25" x14ac:dyDescent="0.25">
      <c r="A49" s="37" t="s">
        <v>2294</v>
      </c>
      <c r="B49" s="47">
        <v>2167</v>
      </c>
      <c r="C49" s="57">
        <v>97.2</v>
      </c>
      <c r="D49" s="57">
        <v>80.2</v>
      </c>
      <c r="E49" s="57">
        <v>30.9</v>
      </c>
      <c r="F49" s="57">
        <v>61.5</v>
      </c>
      <c r="G49" s="57">
        <v>119.6</v>
      </c>
      <c r="H49" s="57">
        <v>50.8</v>
      </c>
      <c r="I49" s="57">
        <v>2.2799999999999998</v>
      </c>
      <c r="J49" s="57">
        <v>23.45</v>
      </c>
    </row>
    <row r="50" spans="1:10" x14ac:dyDescent="0.25">
      <c r="A50" s="36" t="s">
        <v>2289</v>
      </c>
      <c r="B50" s="47">
        <v>1265</v>
      </c>
      <c r="C50" s="57">
        <v>82.8</v>
      </c>
      <c r="D50" s="57">
        <v>90.7</v>
      </c>
      <c r="E50" s="57">
        <v>23.5</v>
      </c>
      <c r="F50" s="57">
        <v>50.8</v>
      </c>
      <c r="G50" s="57">
        <v>93.7</v>
      </c>
      <c r="H50" s="57">
        <v>22.1</v>
      </c>
      <c r="I50" s="57">
        <v>1.45</v>
      </c>
      <c r="J50" s="57">
        <v>17.489999999999998</v>
      </c>
    </row>
    <row r="51" spans="1:10" ht="39" x14ac:dyDescent="0.25">
      <c r="A51" s="37" t="s">
        <v>2295</v>
      </c>
      <c r="B51" s="47">
        <v>1538</v>
      </c>
      <c r="C51" s="57">
        <v>88.7</v>
      </c>
      <c r="D51" s="57">
        <v>94.8</v>
      </c>
      <c r="E51" s="57">
        <v>32.299999999999997</v>
      </c>
      <c r="F51" s="57">
        <v>61.7</v>
      </c>
      <c r="G51" s="57">
        <v>109.2</v>
      </c>
      <c r="H51" s="57">
        <v>26.8</v>
      </c>
      <c r="I51" s="57">
        <v>1.55</v>
      </c>
      <c r="J51" s="57">
        <v>17.440000000000001</v>
      </c>
    </row>
    <row r="52" spans="1:10" ht="39" x14ac:dyDescent="0.25">
      <c r="A52" s="37" t="s">
        <v>2296</v>
      </c>
      <c r="B52" s="47">
        <v>866</v>
      </c>
      <c r="C52" s="57">
        <v>70.400000000000006</v>
      </c>
      <c r="D52" s="57">
        <v>81.599999999999994</v>
      </c>
      <c r="E52" s="57">
        <v>11.9</v>
      </c>
      <c r="F52" s="57">
        <v>35.1</v>
      </c>
      <c r="G52" s="57">
        <v>70</v>
      </c>
      <c r="H52" s="57">
        <v>15.3</v>
      </c>
      <c r="I52" s="57">
        <v>1.24</v>
      </c>
      <c r="J52" s="57">
        <v>17.62</v>
      </c>
    </row>
    <row r="53" spans="1:10" x14ac:dyDescent="0.25">
      <c r="A53" s="36" t="s">
        <v>2290</v>
      </c>
      <c r="B53" s="47">
        <v>1142</v>
      </c>
      <c r="C53" s="57">
        <v>74.900000000000006</v>
      </c>
      <c r="D53" s="57">
        <v>78.599999999999994</v>
      </c>
      <c r="E53" s="57">
        <v>17</v>
      </c>
      <c r="F53" s="57">
        <v>43.6</v>
      </c>
      <c r="G53" s="57">
        <v>85.7</v>
      </c>
      <c r="H53" s="57">
        <v>24.4</v>
      </c>
      <c r="I53" s="57">
        <v>1.6</v>
      </c>
      <c r="J53" s="57">
        <v>21.35</v>
      </c>
    </row>
    <row r="54" spans="1:10" ht="26.25" x14ac:dyDescent="0.25">
      <c r="A54" s="37" t="s">
        <v>2591</v>
      </c>
      <c r="B54" s="47">
        <v>1244</v>
      </c>
      <c r="C54" s="57">
        <v>75.5</v>
      </c>
      <c r="D54" s="57">
        <v>75</v>
      </c>
      <c r="E54" s="57">
        <v>18.399999999999999</v>
      </c>
      <c r="F54" s="57">
        <v>43.2</v>
      </c>
      <c r="G54" s="57">
        <v>94.2</v>
      </c>
      <c r="H54" s="57">
        <v>28.7</v>
      </c>
      <c r="I54" s="57">
        <v>1.74</v>
      </c>
      <c r="J54" s="57">
        <v>23.03</v>
      </c>
    </row>
    <row r="55" spans="1:10" ht="39" x14ac:dyDescent="0.25">
      <c r="A55" s="37" t="s">
        <v>2298</v>
      </c>
      <c r="B55" s="47">
        <v>999</v>
      </c>
      <c r="C55" s="57">
        <v>75.3</v>
      </c>
      <c r="D55" s="57">
        <v>86</v>
      </c>
      <c r="E55" s="57">
        <v>21.2</v>
      </c>
      <c r="F55" s="57">
        <v>51</v>
      </c>
      <c r="G55" s="57">
        <v>82.5</v>
      </c>
      <c r="H55" s="57">
        <v>20.2</v>
      </c>
      <c r="I55" s="57">
        <v>1.52</v>
      </c>
      <c r="J55" s="57">
        <v>20.260000000000002</v>
      </c>
    </row>
    <row r="56" spans="1:10" ht="39" x14ac:dyDescent="0.25">
      <c r="A56" s="37" t="s">
        <v>2299</v>
      </c>
      <c r="B56" s="47">
        <v>1068</v>
      </c>
      <c r="C56" s="57">
        <v>73.599999999999994</v>
      </c>
      <c r="D56" s="57">
        <v>81.7</v>
      </c>
      <c r="E56" s="57">
        <v>12.5</v>
      </c>
      <c r="F56" s="57">
        <v>39.200000000000003</v>
      </c>
      <c r="G56" s="57">
        <v>80.2</v>
      </c>
      <c r="H56" s="57">
        <v>20.399999999999999</v>
      </c>
      <c r="I56" s="57">
        <v>1.41</v>
      </c>
      <c r="J56" s="57">
        <v>19.09</v>
      </c>
    </row>
    <row r="57" spans="1:10" x14ac:dyDescent="0.25">
      <c r="A57" s="36" t="s">
        <v>2291</v>
      </c>
      <c r="B57" s="47">
        <v>1082</v>
      </c>
      <c r="C57" s="57">
        <v>74.7</v>
      </c>
      <c r="D57" s="57">
        <v>67</v>
      </c>
      <c r="E57" s="57">
        <v>17.5</v>
      </c>
      <c r="F57" s="57">
        <v>41.9</v>
      </c>
      <c r="G57" s="57">
        <v>79.599999999999994</v>
      </c>
      <c r="H57" s="57">
        <v>25.2</v>
      </c>
      <c r="I57" s="57">
        <v>1.74</v>
      </c>
      <c r="J57" s="57">
        <v>23.31</v>
      </c>
    </row>
    <row r="58" spans="1:10" ht="26.25" x14ac:dyDescent="0.25">
      <c r="A58" s="37" t="s">
        <v>2592</v>
      </c>
      <c r="B58" s="47">
        <v>1233</v>
      </c>
      <c r="C58" s="57">
        <v>83.8</v>
      </c>
      <c r="D58" s="57">
        <v>90.7</v>
      </c>
      <c r="E58" s="57">
        <v>20.399999999999999</v>
      </c>
      <c r="F58" s="57">
        <v>56.7</v>
      </c>
      <c r="G58" s="57">
        <v>90.6</v>
      </c>
      <c r="H58" s="57">
        <v>22.7</v>
      </c>
      <c r="I58" s="57">
        <v>1.54</v>
      </c>
      <c r="J58" s="57">
        <v>18.43</v>
      </c>
    </row>
    <row r="59" spans="1:10" x14ac:dyDescent="0.25">
      <c r="A59" s="37" t="s">
        <v>2211</v>
      </c>
      <c r="B59" s="47">
        <v>1027</v>
      </c>
      <c r="C59" s="57">
        <v>71.3</v>
      </c>
      <c r="D59" s="57">
        <v>60.1</v>
      </c>
      <c r="E59" s="57">
        <v>16.8</v>
      </c>
      <c r="F59" s="57">
        <v>37</v>
      </c>
      <c r="G59" s="57">
        <v>75.599999999999994</v>
      </c>
      <c r="H59" s="57">
        <v>26.1</v>
      </c>
      <c r="I59" s="57">
        <v>1.82</v>
      </c>
      <c r="J59" s="57">
        <v>25.45</v>
      </c>
    </row>
    <row r="60" spans="1:10" ht="28.5" x14ac:dyDescent="0.25">
      <c r="A60" s="38" t="s">
        <v>2569</v>
      </c>
      <c r="B60" s="46" t="s">
        <v>28</v>
      </c>
      <c r="C60" s="56" t="s">
        <v>28</v>
      </c>
      <c r="D60" s="56" t="s">
        <v>28</v>
      </c>
      <c r="E60" s="56" t="s">
        <v>28</v>
      </c>
      <c r="F60" s="56" t="s">
        <v>28</v>
      </c>
      <c r="G60" s="56" t="s">
        <v>28</v>
      </c>
      <c r="H60" s="56" t="s">
        <v>28</v>
      </c>
      <c r="I60" s="56" t="s">
        <v>28</v>
      </c>
      <c r="J60" s="56" t="s">
        <v>28</v>
      </c>
    </row>
    <row r="61" spans="1:10" ht="26.25" x14ac:dyDescent="0.25">
      <c r="A61" s="36" t="s">
        <v>2570</v>
      </c>
      <c r="B61" s="47">
        <v>1352</v>
      </c>
      <c r="C61" s="57">
        <v>86.1</v>
      </c>
      <c r="D61" s="57">
        <v>89.3</v>
      </c>
      <c r="E61" s="57">
        <v>22.6</v>
      </c>
      <c r="F61" s="57">
        <v>54</v>
      </c>
      <c r="G61" s="57">
        <v>98.7</v>
      </c>
      <c r="H61" s="57">
        <v>25.9</v>
      </c>
      <c r="I61" s="57">
        <v>1.65</v>
      </c>
      <c r="J61" s="57">
        <v>19.149999999999999</v>
      </c>
    </row>
    <row r="62" spans="1:10" ht="26.25" x14ac:dyDescent="0.25">
      <c r="A62" s="39" t="s">
        <v>2571</v>
      </c>
      <c r="B62" s="47">
        <v>1302</v>
      </c>
      <c r="C62" s="57">
        <v>81.400000000000006</v>
      </c>
      <c r="D62" s="57">
        <v>79.099999999999994</v>
      </c>
      <c r="E62" s="57">
        <v>21.5</v>
      </c>
      <c r="F62" s="57">
        <v>45.6</v>
      </c>
      <c r="G62" s="57">
        <v>90.3</v>
      </c>
      <c r="H62" s="57">
        <v>28.4</v>
      </c>
      <c r="I62" s="57">
        <v>1.77</v>
      </c>
      <c r="J62" s="57">
        <v>21.78</v>
      </c>
    </row>
    <row r="63" spans="1:10" ht="39" x14ac:dyDescent="0.25">
      <c r="A63" s="39" t="s">
        <v>2572</v>
      </c>
      <c r="B63" s="47">
        <v>960</v>
      </c>
      <c r="C63" s="57">
        <v>66.8</v>
      </c>
      <c r="D63" s="57">
        <v>61.6</v>
      </c>
      <c r="E63" s="57">
        <v>15</v>
      </c>
      <c r="F63" s="57">
        <v>31.6</v>
      </c>
      <c r="G63" s="57">
        <v>68.2</v>
      </c>
      <c r="H63" s="57">
        <v>24.5</v>
      </c>
      <c r="I63" s="57">
        <v>1.7</v>
      </c>
      <c r="J63" s="57">
        <v>25.48</v>
      </c>
    </row>
    <row r="64" spans="1:10" ht="26.25" x14ac:dyDescent="0.25">
      <c r="A64" s="36" t="s">
        <v>484</v>
      </c>
      <c r="B64" s="47">
        <v>1185</v>
      </c>
      <c r="C64" s="57">
        <v>73.8</v>
      </c>
      <c r="D64" s="57">
        <v>75.5</v>
      </c>
      <c r="E64" s="57">
        <v>16.7</v>
      </c>
      <c r="F64" s="57">
        <v>44.4</v>
      </c>
      <c r="G64" s="57">
        <v>86.6</v>
      </c>
      <c r="H64" s="57">
        <v>27.4</v>
      </c>
      <c r="I64" s="57">
        <v>1.71</v>
      </c>
      <c r="J64" s="57">
        <v>23.11</v>
      </c>
    </row>
    <row r="65" spans="1:10" x14ac:dyDescent="0.25">
      <c r="A65" s="39" t="s">
        <v>227</v>
      </c>
      <c r="B65" s="47">
        <v>1337</v>
      </c>
      <c r="C65" s="57">
        <v>80.2</v>
      </c>
      <c r="D65" s="57">
        <v>62.7</v>
      </c>
      <c r="E65" s="57">
        <v>21.2</v>
      </c>
      <c r="F65" s="57">
        <v>44.1</v>
      </c>
      <c r="G65" s="57">
        <v>92.1</v>
      </c>
      <c r="H65" s="57">
        <v>31.8</v>
      </c>
      <c r="I65" s="57">
        <v>1.91</v>
      </c>
      <c r="J65" s="57">
        <v>23.78</v>
      </c>
    </row>
    <row r="66" spans="1:10" ht="26.25" x14ac:dyDescent="0.25">
      <c r="A66" s="38" t="s">
        <v>2341</v>
      </c>
      <c r="B66" s="46" t="s">
        <v>28</v>
      </c>
      <c r="C66" s="56" t="s">
        <v>28</v>
      </c>
      <c r="D66" s="56" t="s">
        <v>28</v>
      </c>
      <c r="E66" s="56" t="s">
        <v>28</v>
      </c>
      <c r="F66" s="56" t="s">
        <v>28</v>
      </c>
      <c r="G66" s="56" t="s">
        <v>28</v>
      </c>
      <c r="H66" s="56" t="s">
        <v>28</v>
      </c>
      <c r="I66" s="56" t="s">
        <v>28</v>
      </c>
      <c r="J66" s="56" t="s">
        <v>28</v>
      </c>
    </row>
    <row r="67" spans="1:10" x14ac:dyDescent="0.25">
      <c r="A67" s="36" t="s">
        <v>2342</v>
      </c>
      <c r="B67" s="47">
        <v>738</v>
      </c>
      <c r="C67" s="57">
        <v>71.099999999999994</v>
      </c>
      <c r="D67" s="57">
        <v>80.8</v>
      </c>
      <c r="E67" s="57">
        <v>16.399999999999999</v>
      </c>
      <c r="F67" s="57">
        <v>42.2</v>
      </c>
      <c r="G67" s="57">
        <v>88.7</v>
      </c>
      <c r="H67" s="57">
        <v>16.3</v>
      </c>
      <c r="I67" s="57">
        <v>1.57</v>
      </c>
      <c r="J67" s="57">
        <v>22.05</v>
      </c>
    </row>
    <row r="68" spans="1:10" x14ac:dyDescent="0.25">
      <c r="A68" s="39" t="s">
        <v>2343</v>
      </c>
      <c r="B68" s="47">
        <v>1261</v>
      </c>
      <c r="C68" s="57">
        <v>72.3</v>
      </c>
      <c r="D68" s="57">
        <v>74</v>
      </c>
      <c r="E68" s="57">
        <v>23.2</v>
      </c>
      <c r="F68" s="57">
        <v>49.6</v>
      </c>
      <c r="G68" s="57">
        <v>85.5</v>
      </c>
      <c r="H68" s="57">
        <v>26.8</v>
      </c>
      <c r="I68" s="57">
        <v>1.54</v>
      </c>
      <c r="J68" s="57">
        <v>21.27</v>
      </c>
    </row>
    <row r="69" spans="1:10" x14ac:dyDescent="0.25">
      <c r="A69" s="39" t="s">
        <v>2344</v>
      </c>
      <c r="B69" s="47">
        <v>1787</v>
      </c>
      <c r="C69" s="57">
        <v>82.1</v>
      </c>
      <c r="D69" s="57">
        <v>85.4</v>
      </c>
      <c r="E69" s="57">
        <v>32.5</v>
      </c>
      <c r="F69" s="57">
        <v>56.4</v>
      </c>
      <c r="G69" s="57">
        <v>96</v>
      </c>
      <c r="H69" s="57">
        <v>37.6</v>
      </c>
      <c r="I69" s="57">
        <v>1.73</v>
      </c>
      <c r="J69" s="57">
        <v>21.03</v>
      </c>
    </row>
    <row r="70" spans="1:10" ht="26.25" x14ac:dyDescent="0.25">
      <c r="A70" s="36" t="s">
        <v>2345</v>
      </c>
      <c r="B70" s="47">
        <v>8102</v>
      </c>
      <c r="C70" s="57">
        <v>105.8</v>
      </c>
      <c r="D70" s="57">
        <v>88.1</v>
      </c>
      <c r="E70" s="57">
        <v>42.4</v>
      </c>
      <c r="F70" s="57">
        <v>66.8</v>
      </c>
      <c r="G70" s="57">
        <v>102.4</v>
      </c>
      <c r="H70" s="57">
        <v>160.19999999999999</v>
      </c>
      <c r="I70" s="57">
        <v>2.09</v>
      </c>
      <c r="J70" s="57">
        <v>19.77</v>
      </c>
    </row>
    <row r="71" spans="1:10" ht="26.25" x14ac:dyDescent="0.25">
      <c r="A71" s="39" t="s">
        <v>2346</v>
      </c>
      <c r="B71" s="47">
        <v>45392</v>
      </c>
      <c r="C71" s="57">
        <v>105.8</v>
      </c>
      <c r="D71" s="57">
        <v>61.2</v>
      </c>
      <c r="E71" s="57">
        <v>58.3</v>
      </c>
      <c r="F71" s="57">
        <v>82</v>
      </c>
      <c r="G71" s="57">
        <v>116.1</v>
      </c>
      <c r="H71" s="57">
        <v>1048.2</v>
      </c>
      <c r="I71" s="57">
        <v>2.44</v>
      </c>
      <c r="J71" s="57">
        <v>23.09</v>
      </c>
    </row>
    <row r="72" spans="1:10" ht="90" x14ac:dyDescent="0.25">
      <c r="A72" s="38" t="s">
        <v>2347</v>
      </c>
      <c r="B72" s="46" t="s">
        <v>28</v>
      </c>
      <c r="C72" s="56" t="s">
        <v>28</v>
      </c>
      <c r="D72" s="56" t="s">
        <v>28</v>
      </c>
      <c r="E72" s="56" t="s">
        <v>28</v>
      </c>
      <c r="F72" s="56" t="s">
        <v>28</v>
      </c>
      <c r="G72" s="56" t="s">
        <v>28</v>
      </c>
      <c r="H72" s="56" t="s">
        <v>28</v>
      </c>
      <c r="I72" s="56" t="s">
        <v>28</v>
      </c>
      <c r="J72" s="56" t="s">
        <v>28</v>
      </c>
    </row>
    <row r="73" spans="1:10" ht="26.25" x14ac:dyDescent="0.25">
      <c r="A73" s="36" t="s">
        <v>2348</v>
      </c>
      <c r="B73" s="47">
        <v>7855</v>
      </c>
      <c r="C73" s="57">
        <v>99.1</v>
      </c>
      <c r="D73" s="57">
        <v>79.599999999999994</v>
      </c>
      <c r="E73" s="57">
        <v>43.7</v>
      </c>
      <c r="F73" s="57">
        <v>69.900000000000006</v>
      </c>
      <c r="G73" s="57">
        <v>106.3</v>
      </c>
      <c r="H73" s="57">
        <v>163</v>
      </c>
      <c r="I73" s="57">
        <v>2.06</v>
      </c>
      <c r="J73" s="57">
        <v>20.76</v>
      </c>
    </row>
    <row r="74" spans="1:10" ht="26.25" x14ac:dyDescent="0.25">
      <c r="A74" s="39" t="s">
        <v>2349</v>
      </c>
      <c r="B74" s="47" t="s">
        <v>28</v>
      </c>
      <c r="C74" s="57" t="s">
        <v>28</v>
      </c>
      <c r="D74" s="57" t="s">
        <v>28</v>
      </c>
      <c r="E74" s="57" t="s">
        <v>28</v>
      </c>
      <c r="F74" s="57" t="s">
        <v>28</v>
      </c>
      <c r="G74" s="57" t="s">
        <v>28</v>
      </c>
      <c r="H74" s="57" t="s">
        <v>28</v>
      </c>
      <c r="I74" s="57" t="s">
        <v>28</v>
      </c>
      <c r="J74" s="57" t="s">
        <v>28</v>
      </c>
    </row>
    <row r="75" spans="1:10" x14ac:dyDescent="0.25">
      <c r="A75" s="37" t="s">
        <v>2342</v>
      </c>
      <c r="B75" s="47">
        <v>3253</v>
      </c>
      <c r="C75" s="57">
        <v>79.2</v>
      </c>
      <c r="D75" s="57">
        <v>77.900000000000006</v>
      </c>
      <c r="E75" s="57">
        <v>40.5</v>
      </c>
      <c r="F75" s="57">
        <v>65.7</v>
      </c>
      <c r="G75" s="57">
        <v>99.2</v>
      </c>
      <c r="H75" s="57">
        <v>65.7</v>
      </c>
      <c r="I75" s="57">
        <v>1.6</v>
      </c>
      <c r="J75" s="57">
        <v>20.21</v>
      </c>
    </row>
    <row r="76" spans="1:10" ht="26.25" x14ac:dyDescent="0.25">
      <c r="A76" s="37" t="s">
        <v>2350</v>
      </c>
      <c r="B76" s="47">
        <v>10565</v>
      </c>
      <c r="C76" s="57">
        <v>96.9</v>
      </c>
      <c r="D76" s="57">
        <v>80.2</v>
      </c>
      <c r="E76" s="57">
        <v>51.5</v>
      </c>
      <c r="F76" s="57">
        <v>75.8</v>
      </c>
      <c r="G76" s="57">
        <v>115.7</v>
      </c>
      <c r="H76" s="57">
        <v>222.1</v>
      </c>
      <c r="I76" s="57">
        <v>2.04</v>
      </c>
      <c r="J76" s="57">
        <v>21.02</v>
      </c>
    </row>
    <row r="77" spans="1:10" ht="26.25" x14ac:dyDescent="0.25">
      <c r="A77" s="37" t="s">
        <v>2351</v>
      </c>
      <c r="B77" s="47">
        <v>65801</v>
      </c>
      <c r="C77" s="57">
        <v>129.80000000000001</v>
      </c>
      <c r="D77" s="57">
        <v>80.5</v>
      </c>
      <c r="E77" s="57">
        <v>67.5</v>
      </c>
      <c r="F77" s="57">
        <v>96.9</v>
      </c>
      <c r="G77" s="57">
        <v>166.2</v>
      </c>
      <c r="H77" s="57">
        <v>1375.4</v>
      </c>
      <c r="I77" s="57">
        <v>2.71</v>
      </c>
      <c r="J77" s="57">
        <v>20.9</v>
      </c>
    </row>
    <row r="78" spans="1:10" ht="39" x14ac:dyDescent="0.25">
      <c r="A78" s="39" t="s">
        <v>2352</v>
      </c>
      <c r="B78" s="47">
        <v>38936</v>
      </c>
      <c r="C78" s="57">
        <v>103.1</v>
      </c>
      <c r="D78" s="57">
        <v>78.2</v>
      </c>
      <c r="E78" s="57">
        <v>65.7</v>
      </c>
      <c r="F78" s="57">
        <v>66.8</v>
      </c>
      <c r="G78" s="57">
        <v>115.4</v>
      </c>
      <c r="H78" s="57">
        <v>838.2</v>
      </c>
      <c r="I78" s="57">
        <v>2.2200000000000002</v>
      </c>
      <c r="J78" s="57">
        <v>21.53</v>
      </c>
    </row>
    <row r="79" spans="1:10" ht="64.5" x14ac:dyDescent="0.25">
      <c r="A79" s="38" t="s">
        <v>2353</v>
      </c>
      <c r="B79" s="46" t="s">
        <v>28</v>
      </c>
      <c r="C79" s="56" t="s">
        <v>28</v>
      </c>
      <c r="D79" s="56" t="s">
        <v>28</v>
      </c>
      <c r="E79" s="56" t="s">
        <v>28</v>
      </c>
      <c r="F79" s="56" t="s">
        <v>28</v>
      </c>
      <c r="G79" s="56" t="s">
        <v>28</v>
      </c>
      <c r="H79" s="56" t="s">
        <v>28</v>
      </c>
      <c r="I79" s="56" t="s">
        <v>28</v>
      </c>
      <c r="J79" s="56" t="s">
        <v>28</v>
      </c>
    </row>
    <row r="80" spans="1:10" ht="26.25" x14ac:dyDescent="0.25">
      <c r="A80" s="36" t="s">
        <v>2354</v>
      </c>
      <c r="B80" s="48">
        <v>261</v>
      </c>
      <c r="C80" s="58">
        <v>42.6</v>
      </c>
      <c r="D80" s="58">
        <v>149.30000000000001</v>
      </c>
      <c r="E80" s="58">
        <v>8.6</v>
      </c>
      <c r="F80" s="58">
        <v>32.1</v>
      </c>
      <c r="G80" s="58">
        <v>71.7</v>
      </c>
      <c r="H80" s="58">
        <v>5.8</v>
      </c>
      <c r="I80" s="58">
        <v>0.95</v>
      </c>
      <c r="J80" s="58">
        <v>22.33</v>
      </c>
    </row>
    <row r="81" spans="1:10" x14ac:dyDescent="0.25">
      <c r="A81" s="39" t="s">
        <v>2355</v>
      </c>
      <c r="B81" s="48">
        <v>551</v>
      </c>
      <c r="C81" s="58">
        <v>66.599999999999994</v>
      </c>
      <c r="D81" s="58">
        <v>85.2</v>
      </c>
      <c r="E81" s="58">
        <v>26.3</v>
      </c>
      <c r="F81" s="58">
        <v>48.7</v>
      </c>
      <c r="G81" s="58">
        <v>94.1</v>
      </c>
      <c r="H81" s="58">
        <v>12.6</v>
      </c>
      <c r="I81" s="58">
        <v>1.52</v>
      </c>
      <c r="J81" s="58">
        <v>22.8</v>
      </c>
    </row>
    <row r="82" spans="1:10" x14ac:dyDescent="0.25">
      <c r="A82" s="39" t="s">
        <v>2356</v>
      </c>
      <c r="B82" s="48">
        <v>1056</v>
      </c>
      <c r="C82" s="58">
        <v>80.3</v>
      </c>
      <c r="D82" s="58">
        <v>81.5</v>
      </c>
      <c r="E82" s="58">
        <v>36.4</v>
      </c>
      <c r="F82" s="58">
        <v>63.3</v>
      </c>
      <c r="G82" s="58">
        <v>119</v>
      </c>
      <c r="H82" s="58">
        <v>22.4</v>
      </c>
      <c r="I82" s="58">
        <v>1.7</v>
      </c>
      <c r="J82" s="58">
        <v>21.18</v>
      </c>
    </row>
    <row r="83" spans="1:10" x14ac:dyDescent="0.25">
      <c r="A83" s="36" t="s">
        <v>2357</v>
      </c>
      <c r="B83" s="48">
        <v>2316</v>
      </c>
      <c r="C83" s="58">
        <v>81.8</v>
      </c>
      <c r="D83" s="58">
        <v>79.8</v>
      </c>
      <c r="E83" s="58">
        <v>37.299999999999997</v>
      </c>
      <c r="F83" s="58">
        <v>63</v>
      </c>
      <c r="G83" s="58">
        <v>113.2</v>
      </c>
      <c r="H83" s="58">
        <v>49.6</v>
      </c>
      <c r="I83" s="58">
        <v>1.75</v>
      </c>
      <c r="J83" s="58">
        <v>21.39</v>
      </c>
    </row>
    <row r="84" spans="1:10" x14ac:dyDescent="0.25">
      <c r="A84" s="39" t="s">
        <v>2358</v>
      </c>
      <c r="B84" s="48">
        <v>5594</v>
      </c>
      <c r="C84" s="58">
        <v>85.3</v>
      </c>
      <c r="D84" s="58">
        <v>85.6</v>
      </c>
      <c r="E84" s="58">
        <v>48.1</v>
      </c>
      <c r="F84" s="58">
        <v>69.900000000000006</v>
      </c>
      <c r="G84" s="58">
        <v>112.2</v>
      </c>
      <c r="H84" s="58">
        <v>116.7</v>
      </c>
      <c r="I84" s="58">
        <v>1.78</v>
      </c>
      <c r="J84" s="58">
        <v>20.85</v>
      </c>
    </row>
    <row r="85" spans="1:10" ht="26.25" x14ac:dyDescent="0.25">
      <c r="A85" s="39" t="s">
        <v>2359</v>
      </c>
      <c r="B85" s="48">
        <v>11330</v>
      </c>
      <c r="C85" s="58">
        <v>96.7</v>
      </c>
      <c r="D85" s="58">
        <v>79.2</v>
      </c>
      <c r="E85" s="58">
        <v>57.9</v>
      </c>
      <c r="F85" s="58">
        <v>89</v>
      </c>
      <c r="G85" s="58">
        <v>127</v>
      </c>
      <c r="H85" s="58">
        <v>232.8</v>
      </c>
      <c r="I85" s="58">
        <v>1.99</v>
      </c>
      <c r="J85" s="58">
        <v>20.54</v>
      </c>
    </row>
    <row r="86" spans="1:10" ht="26.25" x14ac:dyDescent="0.25">
      <c r="A86" s="39" t="s">
        <v>2360</v>
      </c>
      <c r="B86" s="48">
        <v>38827</v>
      </c>
      <c r="C86" s="58">
        <v>122</v>
      </c>
      <c r="D86" s="58">
        <v>57.7</v>
      </c>
      <c r="E86" s="58">
        <v>62.3</v>
      </c>
      <c r="F86" s="58">
        <v>86.4</v>
      </c>
      <c r="G86" s="58">
        <v>151</v>
      </c>
      <c r="H86" s="58">
        <v>836.8</v>
      </c>
      <c r="I86" s="58">
        <v>2.63</v>
      </c>
      <c r="J86" s="58">
        <v>21.55</v>
      </c>
    </row>
    <row r="87" spans="1:10" ht="39" x14ac:dyDescent="0.25">
      <c r="A87" s="38" t="s">
        <v>2361</v>
      </c>
      <c r="B87" s="49" t="s">
        <v>28</v>
      </c>
      <c r="C87" s="59" t="s">
        <v>28</v>
      </c>
      <c r="D87" s="59" t="s">
        <v>28</v>
      </c>
      <c r="E87" s="59" t="s">
        <v>28</v>
      </c>
      <c r="F87" s="59" t="s">
        <v>28</v>
      </c>
      <c r="G87" s="59" t="s">
        <v>28</v>
      </c>
      <c r="H87" s="59" t="s">
        <v>28</v>
      </c>
      <c r="I87" s="59" t="s">
        <v>28</v>
      </c>
      <c r="J87" s="59" t="s">
        <v>28</v>
      </c>
    </row>
    <row r="88" spans="1:10" ht="26.25" x14ac:dyDescent="0.25">
      <c r="A88" s="36" t="s">
        <v>2362</v>
      </c>
      <c r="B88" s="48">
        <v>199</v>
      </c>
      <c r="C88" s="58">
        <v>27.8</v>
      </c>
      <c r="D88" s="58">
        <v>69.5</v>
      </c>
      <c r="E88" s="58">
        <v>2.4</v>
      </c>
      <c r="F88" s="58">
        <v>16.8</v>
      </c>
      <c r="G88" s="58">
        <v>42.4</v>
      </c>
      <c r="H88" s="58">
        <v>4.2</v>
      </c>
      <c r="I88" s="58">
        <v>0.57999999999999996</v>
      </c>
      <c r="J88" s="58">
        <v>20.97</v>
      </c>
    </row>
    <row r="89" spans="1:10" x14ac:dyDescent="0.25">
      <c r="A89" s="39" t="s">
        <v>2363</v>
      </c>
      <c r="B89" s="48">
        <v>618</v>
      </c>
      <c r="C89" s="58">
        <v>52.6</v>
      </c>
      <c r="D89" s="58">
        <v>47.4</v>
      </c>
      <c r="E89" s="58">
        <v>22.5</v>
      </c>
      <c r="F89" s="58">
        <v>42.9</v>
      </c>
      <c r="G89" s="58">
        <v>69</v>
      </c>
      <c r="H89" s="58">
        <v>14.2</v>
      </c>
      <c r="I89" s="58">
        <v>1.21</v>
      </c>
      <c r="J89" s="58">
        <v>23.05</v>
      </c>
    </row>
    <row r="90" spans="1:10" x14ac:dyDescent="0.25">
      <c r="A90" s="39" t="s">
        <v>2364</v>
      </c>
      <c r="B90" s="48">
        <v>1011</v>
      </c>
      <c r="C90" s="58">
        <v>61.3</v>
      </c>
      <c r="D90" s="58">
        <v>50.6</v>
      </c>
      <c r="E90" s="58">
        <v>25</v>
      </c>
      <c r="F90" s="58">
        <v>48.1</v>
      </c>
      <c r="G90" s="58">
        <v>83.2</v>
      </c>
      <c r="H90" s="58">
        <v>23.3</v>
      </c>
      <c r="I90" s="58">
        <v>1.41</v>
      </c>
      <c r="J90" s="58">
        <v>22.99</v>
      </c>
    </row>
    <row r="91" spans="1:10" x14ac:dyDescent="0.25">
      <c r="A91" s="36" t="s">
        <v>2365</v>
      </c>
      <c r="B91" s="48">
        <v>1792</v>
      </c>
      <c r="C91" s="58">
        <v>86.3</v>
      </c>
      <c r="D91" s="58">
        <v>82.1</v>
      </c>
      <c r="E91" s="58">
        <v>35.5</v>
      </c>
      <c r="F91" s="58">
        <v>72.400000000000006</v>
      </c>
      <c r="G91" s="58">
        <v>143.69999999999999</v>
      </c>
      <c r="H91" s="58">
        <v>39.4</v>
      </c>
      <c r="I91" s="58">
        <v>1.9</v>
      </c>
      <c r="J91" s="58">
        <v>21.95</v>
      </c>
    </row>
    <row r="92" spans="1:10" x14ac:dyDescent="0.25">
      <c r="A92" s="39" t="s">
        <v>2366</v>
      </c>
      <c r="B92" s="48">
        <v>2294</v>
      </c>
      <c r="C92" s="58">
        <v>116.9</v>
      </c>
      <c r="D92" s="58">
        <v>135.80000000000001</v>
      </c>
      <c r="E92" s="58">
        <v>59</v>
      </c>
      <c r="F92" s="58">
        <v>124.7</v>
      </c>
      <c r="G92" s="58">
        <v>265.2</v>
      </c>
      <c r="H92" s="58">
        <v>47.8</v>
      </c>
      <c r="I92" s="58">
        <v>2.4300000000000002</v>
      </c>
      <c r="J92" s="58">
        <v>20.83</v>
      </c>
    </row>
    <row r="93" spans="1:10" ht="39" x14ac:dyDescent="0.25">
      <c r="A93" s="39" t="s">
        <v>2367</v>
      </c>
      <c r="B93" s="47">
        <v>3783</v>
      </c>
      <c r="C93" s="57">
        <v>126.2</v>
      </c>
      <c r="D93" s="57">
        <v>122.7</v>
      </c>
      <c r="E93" s="57">
        <v>18.600000000000001</v>
      </c>
      <c r="F93" s="57">
        <v>62.7</v>
      </c>
      <c r="G93" s="57">
        <v>138.5</v>
      </c>
      <c r="H93" s="57">
        <v>75.099999999999994</v>
      </c>
      <c r="I93" s="57">
        <v>2.5099999999999998</v>
      </c>
      <c r="J93" s="57">
        <v>19.86</v>
      </c>
    </row>
    <row r="94" spans="1:10" ht="39" x14ac:dyDescent="0.25">
      <c r="A94" s="38" t="s">
        <v>2368</v>
      </c>
      <c r="B94" s="49" t="s">
        <v>28</v>
      </c>
      <c r="C94" s="59" t="s">
        <v>28</v>
      </c>
      <c r="D94" s="59" t="s">
        <v>28</v>
      </c>
      <c r="E94" s="59" t="s">
        <v>28</v>
      </c>
      <c r="F94" s="59" t="s">
        <v>28</v>
      </c>
      <c r="G94" s="59" t="s">
        <v>28</v>
      </c>
      <c r="H94" s="59" t="s">
        <v>28</v>
      </c>
      <c r="I94" s="59" t="s">
        <v>28</v>
      </c>
      <c r="J94" s="59" t="s">
        <v>28</v>
      </c>
    </row>
    <row r="95" spans="1:10" ht="39" x14ac:dyDescent="0.25">
      <c r="A95" s="36" t="s">
        <v>2369</v>
      </c>
      <c r="B95" s="48">
        <v>1124</v>
      </c>
      <c r="C95" s="58">
        <v>79.599999999999994</v>
      </c>
      <c r="D95" s="58">
        <v>78.5</v>
      </c>
      <c r="E95" s="58">
        <v>17.399999999999999</v>
      </c>
      <c r="F95" s="58">
        <v>44.5</v>
      </c>
      <c r="G95" s="58">
        <v>89.3</v>
      </c>
      <c r="H95" s="58">
        <v>24.4</v>
      </c>
      <c r="I95" s="58">
        <v>1.73</v>
      </c>
      <c r="J95" s="58">
        <v>21.7</v>
      </c>
    </row>
    <row r="96" spans="1:10" ht="39" x14ac:dyDescent="0.25">
      <c r="A96" s="37" t="s">
        <v>2370</v>
      </c>
      <c r="B96" s="48">
        <v>1060</v>
      </c>
      <c r="C96" s="58">
        <v>85.4</v>
      </c>
      <c r="D96" s="58">
        <v>101.1</v>
      </c>
      <c r="E96" s="58">
        <v>19.8</v>
      </c>
      <c r="F96" s="58">
        <v>45</v>
      </c>
      <c r="G96" s="58">
        <v>93.7</v>
      </c>
      <c r="H96" s="58">
        <v>21.6</v>
      </c>
      <c r="I96" s="58">
        <v>1.74</v>
      </c>
      <c r="J96" s="58">
        <v>20.37</v>
      </c>
    </row>
    <row r="97" spans="1:10" ht="51.75" x14ac:dyDescent="0.25">
      <c r="A97" s="37" t="s">
        <v>2371</v>
      </c>
      <c r="B97" s="48">
        <v>1170</v>
      </c>
      <c r="C97" s="58">
        <v>78.2</v>
      </c>
      <c r="D97" s="58">
        <v>63.7</v>
      </c>
      <c r="E97" s="58">
        <v>22.3</v>
      </c>
      <c r="F97" s="58">
        <v>51.3</v>
      </c>
      <c r="G97" s="58">
        <v>102.2</v>
      </c>
      <c r="H97" s="58">
        <v>27.2</v>
      </c>
      <c r="I97" s="58">
        <v>1.82</v>
      </c>
      <c r="J97" s="58">
        <v>23.25</v>
      </c>
    </row>
    <row r="98" spans="1:10" ht="51.75" x14ac:dyDescent="0.25">
      <c r="A98" s="37" t="s">
        <v>2372</v>
      </c>
      <c r="B98" s="48">
        <v>2032</v>
      </c>
      <c r="C98" s="58">
        <v>79.900000000000006</v>
      </c>
      <c r="D98" s="58">
        <v>66.900000000000006</v>
      </c>
      <c r="E98" s="58">
        <v>21.3</v>
      </c>
      <c r="F98" s="58">
        <v>42.6</v>
      </c>
      <c r="G98" s="58">
        <v>75.8</v>
      </c>
      <c r="H98" s="58">
        <v>44.9</v>
      </c>
      <c r="I98" s="58">
        <v>1.77</v>
      </c>
      <c r="J98" s="58">
        <v>22.11</v>
      </c>
    </row>
    <row r="99" spans="1:10" ht="26.25" x14ac:dyDescent="0.25">
      <c r="A99" s="37" t="s">
        <v>2373</v>
      </c>
      <c r="B99" s="48">
        <v>47</v>
      </c>
      <c r="C99" s="58">
        <v>5.4</v>
      </c>
      <c r="D99" s="58" t="s">
        <v>28</v>
      </c>
      <c r="E99" s="58">
        <v>0</v>
      </c>
      <c r="F99" s="58">
        <v>0</v>
      </c>
      <c r="G99" s="58">
        <v>2.8</v>
      </c>
      <c r="H99" s="58">
        <v>1.1000000000000001</v>
      </c>
      <c r="I99" s="58">
        <v>0.12</v>
      </c>
      <c r="J99" s="58">
        <v>22.65</v>
      </c>
    </row>
    <row r="100" spans="1:10" ht="26.25" x14ac:dyDescent="0.25">
      <c r="A100" s="39" t="s">
        <v>2374</v>
      </c>
      <c r="B100" s="48">
        <v>2046</v>
      </c>
      <c r="C100" s="58">
        <v>81.2</v>
      </c>
      <c r="D100" s="58">
        <v>80.7</v>
      </c>
      <c r="E100" s="58">
        <v>28.2</v>
      </c>
      <c r="F100" s="58">
        <v>53.4</v>
      </c>
      <c r="G100" s="58">
        <v>87.6</v>
      </c>
      <c r="H100" s="58">
        <v>41.8</v>
      </c>
      <c r="I100" s="58">
        <v>1.66</v>
      </c>
      <c r="J100" s="58">
        <v>20.41</v>
      </c>
    </row>
    <row r="101" spans="1:10" x14ac:dyDescent="0.25">
      <c r="A101" s="37" t="s">
        <v>2375</v>
      </c>
      <c r="B101" s="48">
        <v>4164</v>
      </c>
      <c r="C101" s="58">
        <v>87.3</v>
      </c>
      <c r="D101" s="58">
        <v>64.3</v>
      </c>
      <c r="E101" s="58">
        <v>32.700000000000003</v>
      </c>
      <c r="F101" s="58">
        <v>58.3</v>
      </c>
      <c r="G101" s="58">
        <v>67.5</v>
      </c>
      <c r="H101" s="58">
        <v>94</v>
      </c>
      <c r="I101" s="58">
        <v>1.97</v>
      </c>
      <c r="J101" s="58">
        <v>22.56</v>
      </c>
    </row>
    <row r="102" spans="1:10" x14ac:dyDescent="0.25">
      <c r="A102" s="37" t="s">
        <v>238</v>
      </c>
      <c r="B102" s="48">
        <v>3001</v>
      </c>
      <c r="C102" s="58">
        <v>100.1</v>
      </c>
      <c r="D102" s="58">
        <v>99.4</v>
      </c>
      <c r="E102" s="58">
        <v>35</v>
      </c>
      <c r="F102" s="58">
        <v>58.2</v>
      </c>
      <c r="G102" s="58">
        <v>88.8</v>
      </c>
      <c r="H102" s="58">
        <v>57.6</v>
      </c>
      <c r="I102" s="58">
        <v>1.92</v>
      </c>
      <c r="J102" s="58">
        <v>19.2</v>
      </c>
    </row>
    <row r="103" spans="1:10" x14ac:dyDescent="0.25">
      <c r="A103" s="37" t="s">
        <v>2376</v>
      </c>
      <c r="B103" s="48">
        <v>1605</v>
      </c>
      <c r="C103" s="58">
        <v>72.099999999999994</v>
      </c>
      <c r="D103" s="58">
        <v>74.900000000000006</v>
      </c>
      <c r="E103" s="58">
        <v>26.2</v>
      </c>
      <c r="F103" s="58">
        <v>52.3</v>
      </c>
      <c r="G103" s="58">
        <v>86.2</v>
      </c>
      <c r="H103" s="58">
        <v>33.4</v>
      </c>
      <c r="I103" s="58">
        <v>1.5</v>
      </c>
      <c r="J103" s="58">
        <v>20.83</v>
      </c>
    </row>
    <row r="104" spans="1:10" ht="115.5" x14ac:dyDescent="0.25">
      <c r="A104" s="38" t="s">
        <v>2377</v>
      </c>
      <c r="B104" s="49" t="s">
        <v>28</v>
      </c>
      <c r="C104" s="59" t="s">
        <v>28</v>
      </c>
      <c r="D104" s="59" t="s">
        <v>28</v>
      </c>
      <c r="E104" s="59" t="s">
        <v>28</v>
      </c>
      <c r="F104" s="59" t="s">
        <v>28</v>
      </c>
      <c r="G104" s="59" t="s">
        <v>28</v>
      </c>
      <c r="H104" s="59" t="s">
        <v>28</v>
      </c>
      <c r="I104" s="59" t="s">
        <v>28</v>
      </c>
      <c r="J104" s="59" t="s">
        <v>28</v>
      </c>
    </row>
    <row r="105" spans="1:10" ht="26.25" x14ac:dyDescent="0.25">
      <c r="A105" s="36" t="s">
        <v>2378</v>
      </c>
      <c r="B105" s="48">
        <v>1232</v>
      </c>
      <c r="C105" s="58">
        <v>78.8</v>
      </c>
      <c r="D105" s="58">
        <v>78</v>
      </c>
      <c r="E105" s="58">
        <v>18.2</v>
      </c>
      <c r="F105" s="58">
        <v>44.4</v>
      </c>
      <c r="G105" s="58">
        <v>84.7</v>
      </c>
      <c r="H105" s="58">
        <v>26.1</v>
      </c>
      <c r="I105" s="58">
        <v>1.67</v>
      </c>
      <c r="J105" s="58">
        <v>21.21</v>
      </c>
    </row>
    <row r="106" spans="1:10" ht="39" x14ac:dyDescent="0.25">
      <c r="A106" s="39" t="s">
        <v>2379</v>
      </c>
      <c r="B106" s="48">
        <v>1359</v>
      </c>
      <c r="C106" s="58">
        <v>87</v>
      </c>
      <c r="D106" s="58">
        <v>88.4</v>
      </c>
      <c r="E106" s="58">
        <v>26.2</v>
      </c>
      <c r="F106" s="58">
        <v>59.3</v>
      </c>
      <c r="G106" s="58">
        <v>123.4</v>
      </c>
      <c r="H106" s="58">
        <v>30.3</v>
      </c>
      <c r="I106" s="58">
        <v>1.94</v>
      </c>
      <c r="J106" s="58">
        <v>22.3</v>
      </c>
    </row>
    <row r="107" spans="1:10" ht="39" x14ac:dyDescent="0.25">
      <c r="A107" s="39" t="s">
        <v>2380</v>
      </c>
      <c r="B107" s="48">
        <v>1773</v>
      </c>
      <c r="C107" s="58">
        <v>77</v>
      </c>
      <c r="D107" s="58">
        <v>54.8</v>
      </c>
      <c r="E107" s="58">
        <v>16.3</v>
      </c>
      <c r="F107" s="58">
        <v>42.6</v>
      </c>
      <c r="G107" s="58">
        <v>88.7</v>
      </c>
      <c r="H107" s="58">
        <v>41</v>
      </c>
      <c r="I107" s="58">
        <v>1.78</v>
      </c>
      <c r="J107" s="58">
        <v>23.15</v>
      </c>
    </row>
    <row r="108" spans="1:10" x14ac:dyDescent="0.25">
      <c r="A108" s="36" t="s">
        <v>2381</v>
      </c>
      <c r="B108" s="48">
        <v>1172</v>
      </c>
      <c r="C108" s="58">
        <v>90.6</v>
      </c>
      <c r="D108" s="58">
        <v>87.3</v>
      </c>
      <c r="E108" s="58">
        <v>32.9</v>
      </c>
      <c r="F108" s="58">
        <v>68.3</v>
      </c>
      <c r="G108" s="58">
        <v>107</v>
      </c>
      <c r="H108" s="58">
        <v>26.6</v>
      </c>
      <c r="I108" s="58">
        <v>2.06</v>
      </c>
      <c r="J108" s="58">
        <v>22.74</v>
      </c>
    </row>
    <row r="109" spans="1:10" ht="102.75" x14ac:dyDescent="0.25">
      <c r="A109" s="38" t="s">
        <v>2382</v>
      </c>
      <c r="B109" s="49" t="s">
        <v>28</v>
      </c>
      <c r="C109" s="59" t="s">
        <v>28</v>
      </c>
      <c r="D109" s="59" t="s">
        <v>28</v>
      </c>
      <c r="E109" s="59" t="s">
        <v>28</v>
      </c>
      <c r="F109" s="59" t="s">
        <v>28</v>
      </c>
      <c r="G109" s="59" t="s">
        <v>28</v>
      </c>
      <c r="H109" s="59" t="s">
        <v>28</v>
      </c>
      <c r="I109" s="59" t="s">
        <v>28</v>
      </c>
      <c r="J109" s="59" t="s">
        <v>28</v>
      </c>
    </row>
    <row r="110" spans="1:10" ht="26.25" x14ac:dyDescent="0.25">
      <c r="A110" s="36" t="s">
        <v>2378</v>
      </c>
      <c r="B110" s="48">
        <v>1227</v>
      </c>
      <c r="C110" s="58">
        <v>78.5</v>
      </c>
      <c r="D110" s="58">
        <v>77.900000000000006</v>
      </c>
      <c r="E110" s="58">
        <v>18.3</v>
      </c>
      <c r="F110" s="58">
        <v>44.4</v>
      </c>
      <c r="G110" s="58">
        <v>85.3</v>
      </c>
      <c r="H110" s="58">
        <v>26.1</v>
      </c>
      <c r="I110" s="58">
        <v>1.67</v>
      </c>
      <c r="J110" s="58">
        <v>21.27</v>
      </c>
    </row>
    <row r="111" spans="1:10" ht="39" x14ac:dyDescent="0.25">
      <c r="A111" s="39" t="s">
        <v>2379</v>
      </c>
      <c r="B111" s="48">
        <v>1419</v>
      </c>
      <c r="C111" s="58">
        <v>92.8</v>
      </c>
      <c r="D111" s="58">
        <v>88.9</v>
      </c>
      <c r="E111" s="58">
        <v>26</v>
      </c>
      <c r="F111" s="58">
        <v>61.6</v>
      </c>
      <c r="G111" s="58">
        <v>135.19999999999999</v>
      </c>
      <c r="H111" s="58">
        <v>31.3</v>
      </c>
      <c r="I111" s="58">
        <v>2.0499999999999998</v>
      </c>
      <c r="J111" s="58">
        <v>22.05</v>
      </c>
    </row>
    <row r="112" spans="1:10" ht="39" x14ac:dyDescent="0.25">
      <c r="A112" s="39" t="s">
        <v>2380</v>
      </c>
      <c r="B112" s="48">
        <v>1755</v>
      </c>
      <c r="C112" s="58">
        <v>68.8</v>
      </c>
      <c r="D112" s="58">
        <v>63.5</v>
      </c>
      <c r="E112" s="58">
        <v>35.299999999999997</v>
      </c>
      <c r="F112" s="58">
        <v>64.099999999999994</v>
      </c>
      <c r="G112" s="58">
        <v>115.1</v>
      </c>
      <c r="H112" s="58">
        <v>43.4</v>
      </c>
      <c r="I112" s="58">
        <v>1.7</v>
      </c>
      <c r="J112" s="58">
        <v>24.73</v>
      </c>
    </row>
    <row r="113" spans="1:10" x14ac:dyDescent="0.25">
      <c r="A113" s="36" t="s">
        <v>2381</v>
      </c>
      <c r="B113" s="48">
        <v>1437</v>
      </c>
      <c r="C113" s="58">
        <v>90.6</v>
      </c>
      <c r="D113" s="58">
        <v>85.8</v>
      </c>
      <c r="E113" s="58">
        <v>32.9</v>
      </c>
      <c r="F113" s="58">
        <v>67.8</v>
      </c>
      <c r="G113" s="58">
        <v>104.5</v>
      </c>
      <c r="H113" s="58">
        <v>31.6</v>
      </c>
      <c r="I113" s="58">
        <v>1.99</v>
      </c>
      <c r="J113" s="58">
        <v>22</v>
      </c>
    </row>
    <row r="114" spans="1:10" ht="51.75" x14ac:dyDescent="0.25">
      <c r="A114" s="38" t="s">
        <v>2383</v>
      </c>
      <c r="B114" s="49" t="s">
        <v>28</v>
      </c>
      <c r="C114" s="59" t="s">
        <v>28</v>
      </c>
      <c r="D114" s="59" t="s">
        <v>28</v>
      </c>
      <c r="E114" s="59" t="s">
        <v>28</v>
      </c>
      <c r="F114" s="59" t="s">
        <v>28</v>
      </c>
      <c r="G114" s="59" t="s">
        <v>28</v>
      </c>
      <c r="H114" s="59" t="s">
        <v>28</v>
      </c>
      <c r="I114" s="59" t="s">
        <v>28</v>
      </c>
      <c r="J114" s="59" t="s">
        <v>28</v>
      </c>
    </row>
    <row r="115" spans="1:10" x14ac:dyDescent="0.25">
      <c r="A115" s="36" t="s">
        <v>2342</v>
      </c>
      <c r="B115" s="48">
        <v>1067</v>
      </c>
      <c r="C115" s="58">
        <v>81.599999999999994</v>
      </c>
      <c r="D115" s="58">
        <v>86.1</v>
      </c>
      <c r="E115" s="58">
        <v>21</v>
      </c>
      <c r="F115" s="58">
        <v>48.8</v>
      </c>
      <c r="G115" s="58">
        <v>93</v>
      </c>
      <c r="H115" s="58">
        <v>22.2</v>
      </c>
      <c r="I115" s="58">
        <v>1.7</v>
      </c>
      <c r="J115" s="58">
        <v>20.84</v>
      </c>
    </row>
    <row r="116" spans="1:10" x14ac:dyDescent="0.25">
      <c r="A116" s="39" t="s">
        <v>2384</v>
      </c>
      <c r="B116" s="48">
        <v>1624</v>
      </c>
      <c r="C116" s="58">
        <v>78.900000000000006</v>
      </c>
      <c r="D116" s="58">
        <v>74</v>
      </c>
      <c r="E116" s="58">
        <v>26.8</v>
      </c>
      <c r="F116" s="58">
        <v>49.3</v>
      </c>
      <c r="G116" s="58">
        <v>90.7</v>
      </c>
      <c r="H116" s="58">
        <v>35.4</v>
      </c>
      <c r="I116" s="58">
        <v>1.72</v>
      </c>
      <c r="J116" s="58">
        <v>21.81</v>
      </c>
    </row>
    <row r="117" spans="1:10" x14ac:dyDescent="0.25">
      <c r="A117" s="39" t="s">
        <v>2385</v>
      </c>
      <c r="B117" s="48">
        <v>2475</v>
      </c>
      <c r="C117" s="58">
        <v>82.2</v>
      </c>
      <c r="D117" s="58">
        <v>61.7</v>
      </c>
      <c r="E117" s="58">
        <v>23.9</v>
      </c>
      <c r="F117" s="58">
        <v>48.5</v>
      </c>
      <c r="G117" s="58">
        <v>88.7</v>
      </c>
      <c r="H117" s="58">
        <v>56</v>
      </c>
      <c r="I117" s="58">
        <v>1.86</v>
      </c>
      <c r="J117" s="58">
        <v>22.64</v>
      </c>
    </row>
    <row r="118" spans="1:10" x14ac:dyDescent="0.25">
      <c r="A118" s="36" t="s">
        <v>2386</v>
      </c>
      <c r="B118" s="48">
        <v>5251</v>
      </c>
      <c r="C118" s="58">
        <v>95.9</v>
      </c>
      <c r="D118" s="58">
        <v>67.3</v>
      </c>
      <c r="E118" s="58">
        <v>34.700000000000003</v>
      </c>
      <c r="F118" s="58">
        <v>68.8</v>
      </c>
      <c r="G118" s="58">
        <v>102.5</v>
      </c>
      <c r="H118" s="58">
        <v>119.5</v>
      </c>
      <c r="I118" s="58">
        <v>2.1800000000000002</v>
      </c>
      <c r="J118" s="58">
        <v>22.76</v>
      </c>
    </row>
    <row r="119" spans="1:10" ht="26.25" x14ac:dyDescent="0.25">
      <c r="A119" s="39" t="s">
        <v>2387</v>
      </c>
      <c r="B119" s="48">
        <v>12786</v>
      </c>
      <c r="C119" s="58">
        <v>90.7</v>
      </c>
      <c r="D119" s="58">
        <v>57.5</v>
      </c>
      <c r="E119" s="58">
        <v>0</v>
      </c>
      <c r="F119" s="58">
        <v>50.1</v>
      </c>
      <c r="G119" s="58">
        <v>86</v>
      </c>
      <c r="H119" s="58">
        <v>312.89999999999998</v>
      </c>
      <c r="I119" s="58">
        <v>2.2200000000000002</v>
      </c>
      <c r="J119" s="58">
        <v>24.47</v>
      </c>
    </row>
    <row r="120" spans="1:10" ht="39" x14ac:dyDescent="0.25">
      <c r="A120" s="39" t="s">
        <v>2388</v>
      </c>
      <c r="B120" s="47">
        <v>52</v>
      </c>
      <c r="C120" s="57">
        <v>5.4</v>
      </c>
      <c r="D120" s="57" t="s">
        <v>28</v>
      </c>
      <c r="E120" s="57">
        <v>0</v>
      </c>
      <c r="F120" s="57">
        <v>0</v>
      </c>
      <c r="G120" s="57">
        <v>1.3</v>
      </c>
      <c r="H120" s="57">
        <v>1.1000000000000001</v>
      </c>
      <c r="I120" s="57">
        <v>0.11</v>
      </c>
      <c r="J120" s="57">
        <v>20.68</v>
      </c>
    </row>
    <row r="121" spans="1:10" ht="64.5" x14ac:dyDescent="0.25">
      <c r="A121" s="38" t="s">
        <v>2402</v>
      </c>
      <c r="B121" s="49" t="s">
        <v>28</v>
      </c>
      <c r="C121" s="59" t="s">
        <v>28</v>
      </c>
      <c r="D121" s="59" t="s">
        <v>28</v>
      </c>
      <c r="E121" s="59" t="s">
        <v>28</v>
      </c>
      <c r="F121" s="59" t="s">
        <v>28</v>
      </c>
      <c r="G121" s="59" t="s">
        <v>28</v>
      </c>
      <c r="H121" s="59" t="s">
        <v>28</v>
      </c>
      <c r="I121" s="59" t="s">
        <v>28</v>
      </c>
      <c r="J121" s="59" t="s">
        <v>28</v>
      </c>
    </row>
    <row r="122" spans="1:10" ht="39" x14ac:dyDescent="0.25">
      <c r="A122" s="36" t="s">
        <v>2403</v>
      </c>
      <c r="B122" s="48">
        <v>1495</v>
      </c>
      <c r="C122" s="58">
        <v>85.4</v>
      </c>
      <c r="D122" s="58">
        <v>83</v>
      </c>
      <c r="E122" s="58">
        <v>24.3</v>
      </c>
      <c r="F122" s="58">
        <v>55.2</v>
      </c>
      <c r="G122" s="58">
        <v>103.9</v>
      </c>
      <c r="H122" s="58">
        <v>31.3</v>
      </c>
      <c r="I122" s="58">
        <v>1.79</v>
      </c>
      <c r="J122" s="58">
        <v>20.91</v>
      </c>
    </row>
    <row r="123" spans="1:10" ht="39" x14ac:dyDescent="0.25">
      <c r="A123" s="39" t="s">
        <v>2404</v>
      </c>
      <c r="B123" s="48">
        <v>1533</v>
      </c>
      <c r="C123" s="58">
        <v>83</v>
      </c>
      <c r="D123" s="58">
        <v>85.2</v>
      </c>
      <c r="E123" s="58">
        <v>23.6</v>
      </c>
      <c r="F123" s="58">
        <v>50.8</v>
      </c>
      <c r="G123" s="58">
        <v>101.4</v>
      </c>
      <c r="H123" s="58">
        <v>33.700000000000003</v>
      </c>
      <c r="I123" s="58">
        <v>1.82</v>
      </c>
      <c r="J123" s="58">
        <v>21.97</v>
      </c>
    </row>
    <row r="124" spans="1:10" ht="26.25" x14ac:dyDescent="0.25">
      <c r="A124" s="39" t="s">
        <v>2405</v>
      </c>
      <c r="B124" s="48">
        <v>3165</v>
      </c>
      <c r="C124" s="58">
        <v>76.400000000000006</v>
      </c>
      <c r="D124" s="58">
        <v>70.099999999999994</v>
      </c>
      <c r="E124" s="58">
        <v>15.8</v>
      </c>
      <c r="F124" s="58">
        <v>37.5</v>
      </c>
      <c r="G124" s="58">
        <v>83.4</v>
      </c>
      <c r="H124" s="58">
        <v>66.7</v>
      </c>
      <c r="I124" s="58">
        <v>1.61</v>
      </c>
      <c r="J124" s="58">
        <v>21.08</v>
      </c>
    </row>
    <row r="125" spans="1:10" ht="26.25" x14ac:dyDescent="0.25">
      <c r="A125" s="36" t="s">
        <v>2406</v>
      </c>
      <c r="B125" s="48">
        <v>442</v>
      </c>
      <c r="C125" s="58">
        <v>69.599999999999994</v>
      </c>
      <c r="D125" s="58">
        <v>66.5</v>
      </c>
      <c r="E125" s="58">
        <v>17</v>
      </c>
      <c r="F125" s="58">
        <v>43.1</v>
      </c>
      <c r="G125" s="58">
        <v>79.5</v>
      </c>
      <c r="H125" s="58">
        <v>10.4</v>
      </c>
      <c r="I125" s="58">
        <v>1.63</v>
      </c>
      <c r="J125" s="58">
        <v>23.47</v>
      </c>
    </row>
    <row r="126" spans="1:10" ht="26.25" x14ac:dyDescent="0.25">
      <c r="A126" s="39" t="s">
        <v>2407</v>
      </c>
      <c r="B126" s="48">
        <v>458</v>
      </c>
      <c r="C126" s="58">
        <v>49.3</v>
      </c>
      <c r="D126" s="58">
        <v>73.7</v>
      </c>
      <c r="E126" s="58">
        <v>5.9</v>
      </c>
      <c r="F126" s="58">
        <v>25.5</v>
      </c>
      <c r="G126" s="58">
        <v>58.4</v>
      </c>
      <c r="H126" s="58">
        <v>9.9</v>
      </c>
      <c r="I126" s="58">
        <v>1.06</v>
      </c>
      <c r="J126" s="58">
        <v>21.51</v>
      </c>
    </row>
    <row r="127" spans="1:10" ht="26.25" x14ac:dyDescent="0.25">
      <c r="A127" s="39" t="s">
        <v>2408</v>
      </c>
      <c r="B127" s="47">
        <v>9982</v>
      </c>
      <c r="C127" s="57">
        <v>127</v>
      </c>
      <c r="D127" s="57">
        <v>64.2</v>
      </c>
      <c r="E127" s="57">
        <v>55.6</v>
      </c>
      <c r="F127" s="57">
        <v>147.9</v>
      </c>
      <c r="G127" s="57">
        <v>668</v>
      </c>
      <c r="H127" s="57">
        <v>213.2</v>
      </c>
      <c r="I127" s="57">
        <v>2.71</v>
      </c>
      <c r="J127" s="57">
        <v>21.36</v>
      </c>
    </row>
    <row r="128" spans="1:10" x14ac:dyDescent="0.25">
      <c r="A128" s="39" t="s">
        <v>2381</v>
      </c>
      <c r="B128" s="47">
        <v>2131</v>
      </c>
      <c r="C128" s="57">
        <v>92.7</v>
      </c>
      <c r="D128" s="57">
        <v>94</v>
      </c>
      <c r="E128" s="57">
        <v>18.399999999999999</v>
      </c>
      <c r="F128" s="57">
        <v>45.1</v>
      </c>
      <c r="G128" s="57">
        <v>94.4</v>
      </c>
      <c r="H128" s="57">
        <v>48.7</v>
      </c>
      <c r="I128" s="57">
        <v>2.12</v>
      </c>
      <c r="J128" s="57">
        <v>22.85</v>
      </c>
    </row>
    <row r="129" spans="1:10" ht="39" x14ac:dyDescent="0.25">
      <c r="A129" s="39" t="s">
        <v>2409</v>
      </c>
      <c r="B129" s="47">
        <v>2101</v>
      </c>
      <c r="C129" s="57">
        <v>76.099999999999994</v>
      </c>
      <c r="D129" s="57" t="s">
        <v>2310</v>
      </c>
      <c r="E129" s="57">
        <v>24.6</v>
      </c>
      <c r="F129" s="57">
        <v>66.3</v>
      </c>
      <c r="G129" s="57">
        <v>96.4</v>
      </c>
      <c r="H129" s="57">
        <v>45</v>
      </c>
      <c r="I129" s="57">
        <v>1.63</v>
      </c>
      <c r="J129" s="57">
        <v>21.41</v>
      </c>
    </row>
    <row r="130" spans="1:10" ht="39" x14ac:dyDescent="0.25">
      <c r="A130" s="38" t="s">
        <v>2410</v>
      </c>
      <c r="B130" s="49" t="s">
        <v>28</v>
      </c>
      <c r="C130" s="59" t="s">
        <v>28</v>
      </c>
      <c r="D130" s="59" t="s">
        <v>28</v>
      </c>
      <c r="E130" s="59" t="s">
        <v>28</v>
      </c>
      <c r="F130" s="59" t="s">
        <v>28</v>
      </c>
      <c r="G130" s="59" t="s">
        <v>28</v>
      </c>
      <c r="H130" s="59" t="s">
        <v>28</v>
      </c>
      <c r="I130" s="59" t="s">
        <v>28</v>
      </c>
      <c r="J130" s="59" t="s">
        <v>28</v>
      </c>
    </row>
    <row r="131" spans="1:10" ht="26.25" x14ac:dyDescent="0.25">
      <c r="A131" s="39" t="s">
        <v>2411</v>
      </c>
      <c r="B131" s="48">
        <v>517</v>
      </c>
      <c r="C131" s="58">
        <v>54.3</v>
      </c>
      <c r="D131" s="58">
        <v>72</v>
      </c>
      <c r="E131" s="58">
        <v>8.8000000000000007</v>
      </c>
      <c r="F131" s="58">
        <v>31.4</v>
      </c>
      <c r="G131" s="58">
        <v>67.599999999999994</v>
      </c>
      <c r="H131" s="58">
        <v>11.6</v>
      </c>
      <c r="I131" s="58">
        <v>1.22</v>
      </c>
      <c r="J131" s="58">
        <v>22.41</v>
      </c>
    </row>
    <row r="132" spans="1:10" ht="26.25" x14ac:dyDescent="0.25">
      <c r="A132" s="36" t="s">
        <v>2412</v>
      </c>
      <c r="B132" s="47">
        <v>2681</v>
      </c>
      <c r="C132" s="57">
        <v>94.6</v>
      </c>
      <c r="D132" s="57">
        <v>88.6</v>
      </c>
      <c r="E132" s="57">
        <v>29.8</v>
      </c>
      <c r="F132" s="57">
        <v>64.400000000000006</v>
      </c>
      <c r="G132" s="57">
        <v>118.4</v>
      </c>
      <c r="H132" s="57">
        <v>54.9</v>
      </c>
      <c r="I132" s="57">
        <v>1.94</v>
      </c>
      <c r="J132" s="57">
        <v>20.47</v>
      </c>
    </row>
    <row r="133" spans="1:10" x14ac:dyDescent="0.25">
      <c r="A133" s="36" t="s">
        <v>2413</v>
      </c>
      <c r="B133" s="48">
        <v>2228</v>
      </c>
      <c r="C133" s="58">
        <v>85.3</v>
      </c>
      <c r="D133" s="58">
        <v>77.3</v>
      </c>
      <c r="E133" s="58">
        <v>25.8</v>
      </c>
      <c r="F133" s="58">
        <v>51</v>
      </c>
      <c r="G133" s="58">
        <v>97</v>
      </c>
      <c r="H133" s="58">
        <v>47.8</v>
      </c>
      <c r="I133" s="58">
        <v>1.83</v>
      </c>
      <c r="J133" s="58">
        <v>21.47</v>
      </c>
    </row>
    <row r="134" spans="1:10" ht="39" x14ac:dyDescent="0.25">
      <c r="A134" s="39" t="s">
        <v>2414</v>
      </c>
      <c r="B134" s="48">
        <v>913</v>
      </c>
      <c r="C134" s="58">
        <v>86.2</v>
      </c>
      <c r="D134" s="58">
        <v>87.8</v>
      </c>
      <c r="E134" s="58">
        <v>22</v>
      </c>
      <c r="F134" s="58">
        <v>52</v>
      </c>
      <c r="G134" s="58">
        <v>114.4</v>
      </c>
      <c r="H134" s="58">
        <v>20</v>
      </c>
      <c r="I134" s="58">
        <v>1.89</v>
      </c>
      <c r="J134" s="58">
        <v>21.91</v>
      </c>
    </row>
    <row r="135" spans="1:10" ht="51.75" x14ac:dyDescent="0.25">
      <c r="A135" s="39" t="s">
        <v>2415</v>
      </c>
      <c r="B135" s="48">
        <v>591</v>
      </c>
      <c r="C135" s="58">
        <v>81.2</v>
      </c>
      <c r="D135" s="58">
        <v>92.6</v>
      </c>
      <c r="E135" s="58">
        <v>16.600000000000001</v>
      </c>
      <c r="F135" s="58">
        <v>54</v>
      </c>
      <c r="G135" s="58">
        <v>126.1</v>
      </c>
      <c r="H135" s="58">
        <v>12</v>
      </c>
      <c r="I135" s="58">
        <v>1.66</v>
      </c>
      <c r="J135" s="58">
        <v>20.38</v>
      </c>
    </row>
    <row r="136" spans="1:10" ht="64.5" x14ac:dyDescent="0.25">
      <c r="A136" s="39" t="s">
        <v>2416</v>
      </c>
      <c r="B136" s="48">
        <v>745</v>
      </c>
      <c r="C136" s="58">
        <v>73.2</v>
      </c>
      <c r="D136" s="58">
        <v>67.8</v>
      </c>
      <c r="E136" s="58">
        <v>22.3</v>
      </c>
      <c r="F136" s="58">
        <v>46.9</v>
      </c>
      <c r="G136" s="58">
        <v>89.3</v>
      </c>
      <c r="H136" s="58">
        <v>16.399999999999999</v>
      </c>
      <c r="I136" s="58">
        <v>1.61</v>
      </c>
      <c r="J136" s="58">
        <v>22.05</v>
      </c>
    </row>
    <row r="137" spans="1:10" x14ac:dyDescent="0.25">
      <c r="A137" s="39" t="s">
        <v>2417</v>
      </c>
      <c r="B137" s="47">
        <v>2597</v>
      </c>
      <c r="C137" s="57">
        <v>80.7</v>
      </c>
      <c r="D137" s="57">
        <v>63.8</v>
      </c>
      <c r="E137" s="57">
        <v>29.5</v>
      </c>
      <c r="F137" s="57">
        <v>57.6</v>
      </c>
      <c r="G137" s="57">
        <v>112.8</v>
      </c>
      <c r="H137" s="57">
        <v>64.2</v>
      </c>
      <c r="I137" s="57">
        <v>2</v>
      </c>
      <c r="J137" s="57">
        <v>24.73</v>
      </c>
    </row>
    <row r="138" spans="1:10" x14ac:dyDescent="0.25">
      <c r="A138" s="39" t="s">
        <v>2381</v>
      </c>
      <c r="B138" s="47">
        <v>2447</v>
      </c>
      <c r="C138" s="57">
        <v>85.6</v>
      </c>
      <c r="D138" s="57">
        <v>102.3</v>
      </c>
      <c r="E138" s="57">
        <v>20.8</v>
      </c>
      <c r="F138" s="57">
        <v>46.6</v>
      </c>
      <c r="G138" s="57">
        <v>90.5</v>
      </c>
      <c r="H138" s="57">
        <v>53.1</v>
      </c>
      <c r="I138" s="57">
        <v>1.86</v>
      </c>
      <c r="J138" s="57">
        <v>21.7</v>
      </c>
    </row>
    <row r="139" spans="1:10" ht="39" x14ac:dyDescent="0.25">
      <c r="A139" s="39" t="s">
        <v>2409</v>
      </c>
      <c r="B139" s="47">
        <v>1957</v>
      </c>
      <c r="C139" s="57">
        <v>53.7</v>
      </c>
      <c r="D139" s="57">
        <v>105.9</v>
      </c>
      <c r="E139" s="57">
        <v>15</v>
      </c>
      <c r="F139" s="57">
        <v>42.4</v>
      </c>
      <c r="G139" s="57">
        <v>69.599999999999994</v>
      </c>
      <c r="H139" s="57">
        <v>43.6</v>
      </c>
      <c r="I139" s="57">
        <v>1.2</v>
      </c>
      <c r="J139" s="57">
        <v>22.28</v>
      </c>
    </row>
    <row r="140" spans="1:10" ht="39" x14ac:dyDescent="0.25">
      <c r="A140" s="38" t="s">
        <v>2418</v>
      </c>
      <c r="B140" s="49" t="s">
        <v>28</v>
      </c>
      <c r="C140" s="59" t="s">
        <v>28</v>
      </c>
      <c r="D140" s="59" t="s">
        <v>28</v>
      </c>
      <c r="E140" s="59" t="s">
        <v>28</v>
      </c>
      <c r="F140" s="59" t="s">
        <v>28</v>
      </c>
      <c r="G140" s="59" t="s">
        <v>28</v>
      </c>
      <c r="H140" s="59" t="s">
        <v>28</v>
      </c>
      <c r="I140" s="59" t="s">
        <v>28</v>
      </c>
      <c r="J140" s="59" t="s">
        <v>28</v>
      </c>
    </row>
    <row r="141" spans="1:10" x14ac:dyDescent="0.25">
      <c r="A141" s="36" t="s">
        <v>2419</v>
      </c>
      <c r="B141" s="48" t="s">
        <v>28</v>
      </c>
      <c r="C141" s="58" t="s">
        <v>28</v>
      </c>
      <c r="D141" s="58" t="s">
        <v>28</v>
      </c>
      <c r="E141" s="58" t="s">
        <v>28</v>
      </c>
      <c r="F141" s="58" t="s">
        <v>28</v>
      </c>
      <c r="G141" s="58" t="s">
        <v>28</v>
      </c>
      <c r="H141" s="58" t="s">
        <v>28</v>
      </c>
      <c r="I141" s="58" t="s">
        <v>28</v>
      </c>
      <c r="J141" s="58" t="s">
        <v>28</v>
      </c>
    </row>
    <row r="142" spans="1:10" x14ac:dyDescent="0.25">
      <c r="A142" s="37" t="s">
        <v>2420</v>
      </c>
      <c r="B142" s="48">
        <v>2283</v>
      </c>
      <c r="C142" s="58">
        <v>90.2</v>
      </c>
      <c r="D142" s="58">
        <v>78.3</v>
      </c>
      <c r="E142" s="58">
        <v>25.8</v>
      </c>
      <c r="F142" s="58">
        <v>57.4</v>
      </c>
      <c r="G142" s="58">
        <v>115.7</v>
      </c>
      <c r="H142" s="58">
        <v>48.3</v>
      </c>
      <c r="I142" s="58">
        <v>1.91</v>
      </c>
      <c r="J142" s="58">
        <v>21.14</v>
      </c>
    </row>
    <row r="143" spans="1:10" ht="26.25" x14ac:dyDescent="0.25">
      <c r="A143" s="37" t="s">
        <v>2421</v>
      </c>
      <c r="B143" s="48">
        <v>743</v>
      </c>
      <c r="C143" s="58">
        <v>66.900000000000006</v>
      </c>
      <c r="D143" s="58">
        <v>81.7</v>
      </c>
      <c r="E143" s="58">
        <v>14.5</v>
      </c>
      <c r="F143" s="58">
        <v>38.4</v>
      </c>
      <c r="G143" s="58">
        <v>80.2</v>
      </c>
      <c r="H143" s="58">
        <v>16.399999999999999</v>
      </c>
      <c r="I143" s="58">
        <v>1.48</v>
      </c>
      <c r="J143" s="58">
        <v>22.08</v>
      </c>
    </row>
    <row r="144" spans="1:10" ht="26.25" x14ac:dyDescent="0.25">
      <c r="A144" s="37" t="s">
        <v>2422</v>
      </c>
      <c r="B144" s="48">
        <v>615</v>
      </c>
      <c r="C144" s="58">
        <v>65.400000000000006</v>
      </c>
      <c r="D144" s="58">
        <v>77.5</v>
      </c>
      <c r="E144" s="58">
        <v>19.600000000000001</v>
      </c>
      <c r="F144" s="58">
        <v>43.6</v>
      </c>
      <c r="G144" s="58">
        <v>77</v>
      </c>
      <c r="H144" s="58">
        <v>13.2</v>
      </c>
      <c r="I144" s="58">
        <v>1.41</v>
      </c>
      <c r="J144" s="58">
        <v>21.51</v>
      </c>
    </row>
    <row r="145" spans="1:10" x14ac:dyDescent="0.25">
      <c r="A145" s="39" t="s">
        <v>2423</v>
      </c>
      <c r="B145" s="48">
        <v>2482</v>
      </c>
      <c r="C145" s="58">
        <v>93.6</v>
      </c>
      <c r="D145" s="58">
        <v>84.9</v>
      </c>
      <c r="E145" s="58">
        <v>25.5</v>
      </c>
      <c r="F145" s="58">
        <v>57.5</v>
      </c>
      <c r="G145" s="58">
        <v>114.9</v>
      </c>
      <c r="H145" s="58">
        <v>52.2</v>
      </c>
      <c r="I145" s="58">
        <v>1.97</v>
      </c>
      <c r="J145" s="58">
        <v>21.03</v>
      </c>
    </row>
    <row r="146" spans="1:10" ht="128.25" x14ac:dyDescent="0.25">
      <c r="A146" s="38" t="s">
        <v>2424</v>
      </c>
      <c r="B146" s="49" t="s">
        <v>28</v>
      </c>
      <c r="C146" s="59" t="s">
        <v>28</v>
      </c>
      <c r="D146" s="59" t="s">
        <v>28</v>
      </c>
      <c r="E146" s="59" t="s">
        <v>28</v>
      </c>
      <c r="F146" s="59" t="s">
        <v>28</v>
      </c>
      <c r="G146" s="59" t="s">
        <v>28</v>
      </c>
      <c r="H146" s="59" t="s">
        <v>28</v>
      </c>
      <c r="I146" s="59" t="s">
        <v>28</v>
      </c>
      <c r="J146" s="59" t="s">
        <v>28</v>
      </c>
    </row>
    <row r="147" spans="1:10" ht="51.75" x14ac:dyDescent="0.25">
      <c r="A147" s="36" t="s">
        <v>2425</v>
      </c>
      <c r="B147" s="48">
        <v>1796</v>
      </c>
      <c r="C147" s="58">
        <v>89.1</v>
      </c>
      <c r="D147" s="58">
        <v>81</v>
      </c>
      <c r="E147" s="58">
        <v>27.7</v>
      </c>
      <c r="F147" s="58">
        <v>55.8</v>
      </c>
      <c r="G147" s="58">
        <v>100.1</v>
      </c>
      <c r="H147" s="58">
        <v>37.799999999999997</v>
      </c>
      <c r="I147" s="58">
        <v>1.87</v>
      </c>
      <c r="J147" s="58">
        <v>21.04</v>
      </c>
    </row>
    <row r="148" spans="1:10" ht="26.25" x14ac:dyDescent="0.25">
      <c r="A148" s="37" t="s">
        <v>2426</v>
      </c>
      <c r="B148" s="48">
        <v>2908</v>
      </c>
      <c r="C148" s="58">
        <v>99.2</v>
      </c>
      <c r="D148" s="58">
        <v>103.6</v>
      </c>
      <c r="E148" s="58">
        <v>30.7</v>
      </c>
      <c r="F148" s="58">
        <v>57.3</v>
      </c>
      <c r="G148" s="58">
        <v>99.7</v>
      </c>
      <c r="H148" s="58">
        <v>55.9</v>
      </c>
      <c r="I148" s="58">
        <v>1.91</v>
      </c>
      <c r="J148" s="58">
        <v>19.22</v>
      </c>
    </row>
    <row r="149" spans="1:10" ht="51.75" x14ac:dyDescent="0.25">
      <c r="A149" s="37" t="s">
        <v>2427</v>
      </c>
      <c r="B149" s="48">
        <v>3165</v>
      </c>
      <c r="C149" s="58">
        <v>128.69999999999999</v>
      </c>
      <c r="D149" s="58">
        <v>87.8</v>
      </c>
      <c r="E149" s="58">
        <v>18.3</v>
      </c>
      <c r="F149" s="58">
        <v>69.099999999999994</v>
      </c>
      <c r="G149" s="58">
        <v>143.4</v>
      </c>
      <c r="H149" s="58">
        <v>66</v>
      </c>
      <c r="I149" s="58">
        <v>2.69</v>
      </c>
      <c r="J149" s="58">
        <v>20.86</v>
      </c>
    </row>
    <row r="150" spans="1:10" ht="39" x14ac:dyDescent="0.25">
      <c r="A150" s="37" t="s">
        <v>2428</v>
      </c>
      <c r="B150" s="48">
        <v>2013</v>
      </c>
      <c r="C150" s="58">
        <v>95</v>
      </c>
      <c r="D150" s="58">
        <v>86.8</v>
      </c>
      <c r="E150" s="58">
        <v>29.1</v>
      </c>
      <c r="F150" s="58">
        <v>54.7</v>
      </c>
      <c r="G150" s="58">
        <v>96.4</v>
      </c>
      <c r="H150" s="58">
        <v>41.4</v>
      </c>
      <c r="I150" s="58">
        <v>1.95</v>
      </c>
      <c r="J150" s="58">
        <v>20.55</v>
      </c>
    </row>
    <row r="151" spans="1:10" ht="51.75" x14ac:dyDescent="0.25">
      <c r="A151" s="37" t="s">
        <v>2429</v>
      </c>
      <c r="B151" s="47">
        <v>2052</v>
      </c>
      <c r="C151" s="57">
        <v>94.2</v>
      </c>
      <c r="D151" s="57">
        <v>87.5</v>
      </c>
      <c r="E151" s="57">
        <v>21.3</v>
      </c>
      <c r="F151" s="57">
        <v>50.1</v>
      </c>
      <c r="G151" s="57">
        <v>93.6</v>
      </c>
      <c r="H151" s="57">
        <v>41.9</v>
      </c>
      <c r="I151" s="57">
        <v>1.93</v>
      </c>
      <c r="J151" s="57">
        <v>20.43</v>
      </c>
    </row>
    <row r="152" spans="1:10" ht="51.75" x14ac:dyDescent="0.25">
      <c r="A152" s="37" t="s">
        <v>2430</v>
      </c>
      <c r="B152" s="47">
        <v>2312</v>
      </c>
      <c r="C152" s="57">
        <v>96.4</v>
      </c>
      <c r="D152" s="57">
        <v>74.400000000000006</v>
      </c>
      <c r="E152" s="57">
        <v>29.7</v>
      </c>
      <c r="F152" s="57">
        <v>57.2</v>
      </c>
      <c r="G152" s="57">
        <v>98.1</v>
      </c>
      <c r="H152" s="57">
        <v>48.7</v>
      </c>
      <c r="I152" s="57">
        <v>2.0299999999999998</v>
      </c>
      <c r="J152" s="57">
        <v>21.08</v>
      </c>
    </row>
    <row r="153" spans="1:10" ht="39" x14ac:dyDescent="0.25">
      <c r="A153" s="37" t="s">
        <v>2431</v>
      </c>
      <c r="B153" s="47">
        <v>1947</v>
      </c>
      <c r="C153" s="57">
        <v>88.9</v>
      </c>
      <c r="D153" s="57">
        <v>77.2</v>
      </c>
      <c r="E153" s="57">
        <v>28.6</v>
      </c>
      <c r="F153" s="57">
        <v>56.1</v>
      </c>
      <c r="G153" s="57">
        <v>100.2</v>
      </c>
      <c r="H153" s="57">
        <v>40.4</v>
      </c>
      <c r="I153" s="57">
        <v>1.85</v>
      </c>
      <c r="J153" s="57">
        <v>20.77</v>
      </c>
    </row>
    <row r="154" spans="1:10" ht="51.75" x14ac:dyDescent="0.25">
      <c r="A154" s="37" t="s">
        <v>2432</v>
      </c>
      <c r="B154" s="47">
        <v>2312</v>
      </c>
      <c r="C154" s="57">
        <v>95</v>
      </c>
      <c r="D154" s="57">
        <v>84.4</v>
      </c>
      <c r="E154" s="57">
        <v>30.6</v>
      </c>
      <c r="F154" s="57">
        <v>56.8</v>
      </c>
      <c r="G154" s="57">
        <v>103.5</v>
      </c>
      <c r="H154" s="57">
        <v>48.4</v>
      </c>
      <c r="I154" s="57">
        <v>1.99</v>
      </c>
      <c r="J154" s="57">
        <v>20.95</v>
      </c>
    </row>
    <row r="155" spans="1:10" ht="26.25" x14ac:dyDescent="0.25">
      <c r="A155" s="37" t="s">
        <v>2433</v>
      </c>
      <c r="B155" s="47">
        <v>2484</v>
      </c>
      <c r="C155" s="57">
        <v>95.7</v>
      </c>
      <c r="D155" s="57">
        <v>86.3</v>
      </c>
      <c r="E155" s="57">
        <v>32.1</v>
      </c>
      <c r="F155" s="57">
        <v>58.9</v>
      </c>
      <c r="G155" s="57">
        <v>112.3</v>
      </c>
      <c r="H155" s="57">
        <v>50.9</v>
      </c>
      <c r="I155" s="57">
        <v>1.96</v>
      </c>
      <c r="J155" s="57">
        <v>20.51</v>
      </c>
    </row>
    <row r="156" spans="1:10" ht="39" x14ac:dyDescent="0.25">
      <c r="A156" s="37" t="s">
        <v>2434</v>
      </c>
      <c r="B156" s="47">
        <v>2152</v>
      </c>
      <c r="C156" s="57">
        <v>99.5</v>
      </c>
      <c r="D156" s="57">
        <v>90.7</v>
      </c>
      <c r="E156" s="57">
        <v>28.5</v>
      </c>
      <c r="F156" s="57">
        <v>54.9</v>
      </c>
      <c r="G156" s="57">
        <v>106.7</v>
      </c>
      <c r="H156" s="57">
        <v>44.3</v>
      </c>
      <c r="I156" s="57">
        <v>2.0499999999999998</v>
      </c>
      <c r="J156" s="57">
        <v>20.58</v>
      </c>
    </row>
    <row r="157" spans="1:10" ht="39" x14ac:dyDescent="0.25">
      <c r="A157" s="37" t="s">
        <v>2435</v>
      </c>
      <c r="B157" s="47">
        <v>2169</v>
      </c>
      <c r="C157" s="57">
        <v>101</v>
      </c>
      <c r="D157" s="57">
        <v>86.9</v>
      </c>
      <c r="E157" s="57">
        <v>30.6</v>
      </c>
      <c r="F157" s="57">
        <v>57.3</v>
      </c>
      <c r="G157" s="57">
        <v>111.3</v>
      </c>
      <c r="H157" s="57">
        <v>44.3</v>
      </c>
      <c r="I157" s="57">
        <v>2.06</v>
      </c>
      <c r="J157" s="57">
        <v>20.440000000000001</v>
      </c>
    </row>
    <row r="158" spans="1:10" ht="39" x14ac:dyDescent="0.25">
      <c r="A158" s="37" t="s">
        <v>2436</v>
      </c>
      <c r="B158" s="47">
        <v>2019</v>
      </c>
      <c r="C158" s="57">
        <v>101.4</v>
      </c>
      <c r="D158" s="57">
        <v>92</v>
      </c>
      <c r="E158" s="57">
        <v>27.6</v>
      </c>
      <c r="F158" s="57">
        <v>56</v>
      </c>
      <c r="G158" s="57">
        <v>98.1</v>
      </c>
      <c r="H158" s="57">
        <v>39.9</v>
      </c>
      <c r="I158" s="57">
        <v>2</v>
      </c>
      <c r="J158" s="57">
        <v>19.760000000000002</v>
      </c>
    </row>
    <row r="159" spans="1:10" ht="64.5" x14ac:dyDescent="0.25">
      <c r="A159" s="37" t="s">
        <v>2437</v>
      </c>
      <c r="B159" s="47">
        <v>2737</v>
      </c>
      <c r="C159" s="57">
        <v>98</v>
      </c>
      <c r="D159" s="57">
        <v>84</v>
      </c>
      <c r="E159" s="57">
        <v>31.9</v>
      </c>
      <c r="F159" s="57">
        <v>58.7</v>
      </c>
      <c r="G159" s="57">
        <v>109.8</v>
      </c>
      <c r="H159" s="57">
        <v>56.9</v>
      </c>
      <c r="I159" s="57">
        <v>2.04</v>
      </c>
      <c r="J159" s="57">
        <v>20.79</v>
      </c>
    </row>
    <row r="160" spans="1:10" ht="39" x14ac:dyDescent="0.25">
      <c r="A160" s="37" t="s">
        <v>2438</v>
      </c>
      <c r="B160" s="47">
        <v>2798</v>
      </c>
      <c r="C160" s="57">
        <v>108.4</v>
      </c>
      <c r="D160" s="57">
        <v>113.9</v>
      </c>
      <c r="E160" s="57">
        <v>32.1</v>
      </c>
      <c r="F160" s="57">
        <v>53.2</v>
      </c>
      <c r="G160" s="57">
        <v>92.8</v>
      </c>
      <c r="H160" s="57">
        <v>54.5</v>
      </c>
      <c r="I160" s="57">
        <v>2.11</v>
      </c>
      <c r="J160" s="57">
        <v>19.47</v>
      </c>
    </row>
    <row r="161" spans="1:10" x14ac:dyDescent="0.25">
      <c r="A161" s="37" t="s">
        <v>2381</v>
      </c>
      <c r="B161" s="47">
        <v>1771</v>
      </c>
      <c r="C161" s="57">
        <v>81.7</v>
      </c>
      <c r="D161" s="57">
        <v>68.5</v>
      </c>
      <c r="E161" s="57">
        <v>35.1</v>
      </c>
      <c r="F161" s="57">
        <v>62.4</v>
      </c>
      <c r="G161" s="57">
        <v>137.6</v>
      </c>
      <c r="H161" s="57">
        <v>43.5</v>
      </c>
      <c r="I161" s="57">
        <v>2.0099999999999998</v>
      </c>
      <c r="J161" s="57">
        <v>24.56</v>
      </c>
    </row>
    <row r="162" spans="1:10" ht="39" x14ac:dyDescent="0.25">
      <c r="A162" s="39" t="s">
        <v>2439</v>
      </c>
      <c r="B162" s="47">
        <v>860</v>
      </c>
      <c r="C162" s="57">
        <v>69.400000000000006</v>
      </c>
      <c r="D162" s="57">
        <v>75.099999999999994</v>
      </c>
      <c r="E162" s="57">
        <v>14.8</v>
      </c>
      <c r="F162" s="57">
        <v>39.6</v>
      </c>
      <c r="G162" s="57">
        <v>81.2</v>
      </c>
      <c r="H162" s="57">
        <v>18.899999999999999</v>
      </c>
      <c r="I162" s="57">
        <v>1.52</v>
      </c>
      <c r="J162" s="57">
        <v>21.93</v>
      </c>
    </row>
    <row r="163" spans="1:10" ht="51.75" x14ac:dyDescent="0.25">
      <c r="A163" s="39" t="s">
        <v>2440</v>
      </c>
      <c r="B163" s="47">
        <v>1598</v>
      </c>
      <c r="C163" s="57">
        <v>84.5</v>
      </c>
      <c r="D163" s="57">
        <v>87.1</v>
      </c>
      <c r="E163" s="57">
        <v>16.899999999999999</v>
      </c>
      <c r="F163" s="57">
        <v>35.799999999999997</v>
      </c>
      <c r="G163" s="57">
        <v>79.8</v>
      </c>
      <c r="H163" s="57">
        <v>34.1</v>
      </c>
      <c r="I163" s="57">
        <v>1.8</v>
      </c>
      <c r="J163" s="57">
        <v>21.33</v>
      </c>
    </row>
    <row r="164" spans="1:10" ht="77.25" x14ac:dyDescent="0.25">
      <c r="A164" s="38" t="s">
        <v>2441</v>
      </c>
      <c r="B164" s="49" t="s">
        <v>28</v>
      </c>
      <c r="C164" s="59" t="s">
        <v>28</v>
      </c>
      <c r="D164" s="59" t="s">
        <v>28</v>
      </c>
      <c r="E164" s="59" t="s">
        <v>28</v>
      </c>
      <c r="F164" s="59" t="s">
        <v>28</v>
      </c>
      <c r="G164" s="59" t="s">
        <v>28</v>
      </c>
      <c r="H164" s="59" t="s">
        <v>28</v>
      </c>
      <c r="I164" s="59" t="s">
        <v>28</v>
      </c>
      <c r="J164" s="59" t="s">
        <v>28</v>
      </c>
    </row>
    <row r="165" spans="1:10" x14ac:dyDescent="0.25">
      <c r="A165" s="36" t="s">
        <v>2442</v>
      </c>
      <c r="B165" s="48">
        <v>1330</v>
      </c>
      <c r="C165" s="58">
        <v>82</v>
      </c>
      <c r="D165" s="58">
        <v>79</v>
      </c>
      <c r="E165" s="58">
        <v>23</v>
      </c>
      <c r="F165" s="58">
        <v>50</v>
      </c>
      <c r="G165" s="58">
        <v>93.7</v>
      </c>
      <c r="H165" s="58">
        <v>28.5</v>
      </c>
      <c r="I165" s="58">
        <v>1.76</v>
      </c>
      <c r="J165" s="58">
        <v>21.41</v>
      </c>
    </row>
    <row r="166" spans="1:10" ht="26.25" x14ac:dyDescent="0.25">
      <c r="A166" s="39" t="s">
        <v>2443</v>
      </c>
      <c r="B166" s="48">
        <v>1890</v>
      </c>
      <c r="C166" s="58">
        <v>94.4</v>
      </c>
      <c r="D166" s="58">
        <v>88.9</v>
      </c>
      <c r="E166" s="58">
        <v>37.5</v>
      </c>
      <c r="F166" s="58">
        <v>65.8</v>
      </c>
      <c r="G166" s="58">
        <v>122.3</v>
      </c>
      <c r="H166" s="58">
        <v>37.4</v>
      </c>
      <c r="I166" s="58">
        <v>1.87</v>
      </c>
      <c r="J166" s="58">
        <v>19.78</v>
      </c>
    </row>
    <row r="167" spans="1:10" x14ac:dyDescent="0.25">
      <c r="A167" s="39" t="s">
        <v>2444</v>
      </c>
      <c r="B167" s="48">
        <v>4780</v>
      </c>
      <c r="C167" s="58">
        <v>110.5</v>
      </c>
      <c r="D167" s="58">
        <v>87.1</v>
      </c>
      <c r="E167" s="58">
        <v>35.6</v>
      </c>
      <c r="F167" s="58">
        <v>69.2</v>
      </c>
      <c r="G167" s="58">
        <v>124.3</v>
      </c>
      <c r="H167" s="58">
        <v>101.5</v>
      </c>
      <c r="I167" s="58">
        <v>2.34</v>
      </c>
      <c r="J167" s="58">
        <v>21.22</v>
      </c>
    </row>
    <row r="168" spans="1:10" ht="26.25" x14ac:dyDescent="0.25">
      <c r="A168" s="36" t="s">
        <v>2445</v>
      </c>
      <c r="B168" s="48">
        <v>16919</v>
      </c>
      <c r="C168" s="58">
        <v>135.5</v>
      </c>
      <c r="D168" s="58">
        <v>98.2</v>
      </c>
      <c r="E168" s="58">
        <v>74</v>
      </c>
      <c r="F168" s="58">
        <v>113.2</v>
      </c>
      <c r="G168" s="58">
        <v>162.80000000000001</v>
      </c>
      <c r="H168" s="58">
        <v>362.8</v>
      </c>
      <c r="I168" s="58">
        <v>2.91</v>
      </c>
      <c r="J168" s="58">
        <v>21.44</v>
      </c>
    </row>
    <row r="169" spans="1:10" ht="39" x14ac:dyDescent="0.25">
      <c r="A169" s="39" t="s">
        <v>2446</v>
      </c>
      <c r="B169" s="48">
        <v>12331</v>
      </c>
      <c r="C169" s="58">
        <v>144.4</v>
      </c>
      <c r="D169" s="58">
        <v>115.9</v>
      </c>
      <c r="E169" s="58">
        <v>48.2</v>
      </c>
      <c r="F169" s="58">
        <v>70.900000000000006</v>
      </c>
      <c r="G169" s="58">
        <v>138.80000000000001</v>
      </c>
      <c r="H169" s="58">
        <v>235.8</v>
      </c>
      <c r="I169" s="58">
        <v>2.76</v>
      </c>
      <c r="J169" s="58">
        <v>19.12</v>
      </c>
    </row>
    <row r="170" spans="1:10" x14ac:dyDescent="0.25">
      <c r="A170" s="39" t="s">
        <v>2447</v>
      </c>
      <c r="B170" s="47">
        <v>1143</v>
      </c>
      <c r="C170" s="57">
        <v>75.7</v>
      </c>
      <c r="D170" s="57">
        <v>98.8</v>
      </c>
      <c r="E170" s="57">
        <v>11.6</v>
      </c>
      <c r="F170" s="57">
        <v>28.3</v>
      </c>
      <c r="G170" s="57">
        <v>62.6</v>
      </c>
      <c r="H170" s="57">
        <v>25.8</v>
      </c>
      <c r="I170" s="57">
        <v>1.71</v>
      </c>
      <c r="J170" s="57">
        <v>22.6</v>
      </c>
    </row>
    <row r="171" spans="1:10" x14ac:dyDescent="0.25">
      <c r="A171" s="39" t="s">
        <v>2381</v>
      </c>
      <c r="B171" s="47">
        <v>1750</v>
      </c>
      <c r="C171" s="57">
        <v>78.7</v>
      </c>
      <c r="D171" s="57">
        <v>79.599999999999994</v>
      </c>
      <c r="E171" s="57">
        <v>20.399999999999999</v>
      </c>
      <c r="F171" s="57">
        <v>37.5</v>
      </c>
      <c r="G171" s="57">
        <v>72.7</v>
      </c>
      <c r="H171" s="57">
        <v>37.5</v>
      </c>
      <c r="I171" s="57">
        <v>1.69</v>
      </c>
      <c r="J171" s="57">
        <v>21.42</v>
      </c>
    </row>
    <row r="172" spans="1:10" ht="102.75" x14ac:dyDescent="0.25">
      <c r="A172" s="38" t="s">
        <v>2448</v>
      </c>
      <c r="B172" s="49" t="s">
        <v>28</v>
      </c>
      <c r="C172" s="59" t="s">
        <v>28</v>
      </c>
      <c r="D172" s="59" t="s">
        <v>28</v>
      </c>
      <c r="E172" s="59" t="s">
        <v>28</v>
      </c>
      <c r="F172" s="59" t="s">
        <v>28</v>
      </c>
      <c r="G172" s="59" t="s">
        <v>28</v>
      </c>
      <c r="H172" s="59" t="s">
        <v>28</v>
      </c>
      <c r="I172" s="59" t="s">
        <v>28</v>
      </c>
      <c r="J172" s="59" t="s">
        <v>28</v>
      </c>
    </row>
    <row r="173" spans="1:10" x14ac:dyDescent="0.25">
      <c r="A173" s="36" t="s">
        <v>2442</v>
      </c>
      <c r="B173" s="48">
        <v>1364</v>
      </c>
      <c r="C173" s="58">
        <v>79.5</v>
      </c>
      <c r="D173" s="58">
        <v>72.400000000000006</v>
      </c>
      <c r="E173" s="58">
        <v>25</v>
      </c>
      <c r="F173" s="58">
        <v>50.1</v>
      </c>
      <c r="G173" s="58">
        <v>93.6</v>
      </c>
      <c r="H173" s="58">
        <v>30.2</v>
      </c>
      <c r="I173" s="58">
        <v>1.76</v>
      </c>
      <c r="J173" s="58">
        <v>22.15</v>
      </c>
    </row>
    <row r="174" spans="1:10" ht="26.25" x14ac:dyDescent="0.25">
      <c r="A174" s="39" t="s">
        <v>2443</v>
      </c>
      <c r="B174" s="48">
        <v>1702</v>
      </c>
      <c r="C174" s="58">
        <v>89.8</v>
      </c>
      <c r="D174" s="58">
        <v>85.9</v>
      </c>
      <c r="E174" s="58">
        <v>36.5</v>
      </c>
      <c r="F174" s="58">
        <v>64.099999999999994</v>
      </c>
      <c r="G174" s="58">
        <v>112.7</v>
      </c>
      <c r="H174" s="58">
        <v>32.9</v>
      </c>
      <c r="I174" s="58">
        <v>1.74</v>
      </c>
      <c r="J174" s="58">
        <v>19.329999999999998</v>
      </c>
    </row>
    <row r="175" spans="1:10" x14ac:dyDescent="0.25">
      <c r="A175" s="39" t="s">
        <v>2444</v>
      </c>
      <c r="B175" s="48">
        <v>1333</v>
      </c>
      <c r="C175" s="58">
        <v>82.7</v>
      </c>
      <c r="D175" s="58">
        <v>86.5</v>
      </c>
      <c r="E175" s="58">
        <v>30.6</v>
      </c>
      <c r="F175" s="58">
        <v>54.6</v>
      </c>
      <c r="G175" s="58">
        <v>97.9</v>
      </c>
      <c r="H175" s="58">
        <v>31.4</v>
      </c>
      <c r="I175" s="58">
        <v>1.95</v>
      </c>
      <c r="J175" s="58">
        <v>23.54</v>
      </c>
    </row>
    <row r="176" spans="1:10" ht="26.25" x14ac:dyDescent="0.25">
      <c r="A176" s="36" t="s">
        <v>2445</v>
      </c>
      <c r="B176" s="48">
        <v>16859</v>
      </c>
      <c r="C176" s="58">
        <v>135.69999999999999</v>
      </c>
      <c r="D176" s="58">
        <v>98.5</v>
      </c>
      <c r="E176" s="58">
        <v>74</v>
      </c>
      <c r="F176" s="58">
        <v>113.2</v>
      </c>
      <c r="G176" s="58">
        <v>162.80000000000001</v>
      </c>
      <c r="H176" s="58">
        <v>361.4</v>
      </c>
      <c r="I176" s="58">
        <v>2.91</v>
      </c>
      <c r="J176" s="58">
        <v>21.44</v>
      </c>
    </row>
    <row r="177" spans="1:10" x14ac:dyDescent="0.25">
      <c r="A177" s="39" t="s">
        <v>2447</v>
      </c>
      <c r="B177" s="47">
        <v>443</v>
      </c>
      <c r="C177" s="57">
        <v>49.3</v>
      </c>
      <c r="D177" s="57">
        <v>60.3</v>
      </c>
      <c r="E177" s="57">
        <v>8.8000000000000007</v>
      </c>
      <c r="F177" s="57">
        <v>19.399999999999999</v>
      </c>
      <c r="G177" s="57">
        <v>39.6</v>
      </c>
      <c r="H177" s="57">
        <v>10.5</v>
      </c>
      <c r="I177" s="57">
        <v>1.18</v>
      </c>
      <c r="J177" s="57">
        <v>23.82</v>
      </c>
    </row>
    <row r="178" spans="1:10" x14ac:dyDescent="0.25">
      <c r="A178" s="39" t="s">
        <v>2381</v>
      </c>
      <c r="B178" s="47">
        <v>481</v>
      </c>
      <c r="C178" s="57">
        <v>48</v>
      </c>
      <c r="D178" s="57">
        <v>64.7</v>
      </c>
      <c r="E178" s="57">
        <v>16.7</v>
      </c>
      <c r="F178" s="57">
        <v>31.2</v>
      </c>
      <c r="G178" s="57">
        <v>52.9</v>
      </c>
      <c r="H178" s="57">
        <v>11.5</v>
      </c>
      <c r="I178" s="57">
        <v>1.1499999999999999</v>
      </c>
      <c r="J178" s="57">
        <v>24</v>
      </c>
    </row>
    <row r="179" spans="1:10" ht="64.5" x14ac:dyDescent="0.25">
      <c r="A179" s="38" t="s">
        <v>2449</v>
      </c>
      <c r="B179" s="49" t="s">
        <v>28</v>
      </c>
      <c r="C179" s="59" t="s">
        <v>28</v>
      </c>
      <c r="D179" s="59" t="s">
        <v>28</v>
      </c>
      <c r="E179" s="59" t="s">
        <v>28</v>
      </c>
      <c r="F179" s="59" t="s">
        <v>28</v>
      </c>
      <c r="G179" s="59" t="s">
        <v>28</v>
      </c>
      <c r="H179" s="59" t="s">
        <v>28</v>
      </c>
      <c r="I179" s="59" t="s">
        <v>28</v>
      </c>
      <c r="J179" s="59" t="s">
        <v>28</v>
      </c>
    </row>
    <row r="180" spans="1:10" x14ac:dyDescent="0.25">
      <c r="A180" s="36" t="s">
        <v>2442</v>
      </c>
      <c r="B180" s="48">
        <v>1014</v>
      </c>
      <c r="C180" s="58">
        <v>70.400000000000006</v>
      </c>
      <c r="D180" s="58">
        <v>63.7</v>
      </c>
      <c r="E180" s="58">
        <v>21.9</v>
      </c>
      <c r="F180" s="58">
        <v>44.6</v>
      </c>
      <c r="G180" s="58">
        <v>84.1</v>
      </c>
      <c r="H180" s="58">
        <v>24.7</v>
      </c>
      <c r="I180" s="58">
        <v>1.72</v>
      </c>
      <c r="J180" s="58">
        <v>24.39</v>
      </c>
    </row>
    <row r="181" spans="1:10" ht="26.25" x14ac:dyDescent="0.25">
      <c r="A181" s="39" t="s">
        <v>2443</v>
      </c>
      <c r="B181" s="48">
        <v>1667</v>
      </c>
      <c r="C181" s="58">
        <v>90.1</v>
      </c>
      <c r="D181" s="58">
        <v>86.7</v>
      </c>
      <c r="E181" s="58">
        <v>36.799999999999997</v>
      </c>
      <c r="F181" s="58">
        <v>63.7</v>
      </c>
      <c r="G181" s="58">
        <v>112.7</v>
      </c>
      <c r="H181" s="58">
        <v>32</v>
      </c>
      <c r="I181" s="58">
        <v>1.73</v>
      </c>
      <c r="J181" s="58">
        <v>19.190000000000001</v>
      </c>
    </row>
    <row r="182" spans="1:10" x14ac:dyDescent="0.25">
      <c r="A182" s="39" t="s">
        <v>2444</v>
      </c>
      <c r="B182" s="48">
        <v>912</v>
      </c>
      <c r="C182" s="58">
        <v>73.7</v>
      </c>
      <c r="D182" s="58">
        <v>93.6</v>
      </c>
      <c r="E182" s="58">
        <v>33.6</v>
      </c>
      <c r="F182" s="58">
        <v>60.2</v>
      </c>
      <c r="G182" s="58">
        <v>116</v>
      </c>
      <c r="H182" s="58">
        <v>24.5</v>
      </c>
      <c r="I182" s="58">
        <v>1.98</v>
      </c>
      <c r="J182" s="58">
        <v>26.82</v>
      </c>
    </row>
    <row r="183" spans="1:10" ht="26.25" x14ac:dyDescent="0.25">
      <c r="A183" s="36" t="s">
        <v>2445</v>
      </c>
      <c r="B183" s="48">
        <v>16834</v>
      </c>
      <c r="C183" s="58">
        <v>137</v>
      </c>
      <c r="D183" s="58">
        <v>98.7</v>
      </c>
      <c r="E183" s="58">
        <v>74</v>
      </c>
      <c r="F183" s="58">
        <v>113.6</v>
      </c>
      <c r="G183" s="58">
        <v>163.19999999999999</v>
      </c>
      <c r="H183" s="58">
        <v>361.4</v>
      </c>
      <c r="I183" s="58">
        <v>2.94</v>
      </c>
      <c r="J183" s="58">
        <v>21.47</v>
      </c>
    </row>
    <row r="184" spans="1:10" x14ac:dyDescent="0.25">
      <c r="A184" s="39" t="s">
        <v>2447</v>
      </c>
      <c r="B184" s="47">
        <v>241</v>
      </c>
      <c r="C184" s="57">
        <v>32.299999999999997</v>
      </c>
      <c r="D184" s="57">
        <v>42.8</v>
      </c>
      <c r="E184" s="57">
        <v>8.1</v>
      </c>
      <c r="F184" s="57">
        <v>15.8</v>
      </c>
      <c r="G184" s="57">
        <v>33</v>
      </c>
      <c r="H184" s="57">
        <v>6.4</v>
      </c>
      <c r="I184" s="57">
        <v>0.85</v>
      </c>
      <c r="J184" s="57">
        <v>26.44</v>
      </c>
    </row>
    <row r="185" spans="1:10" x14ac:dyDescent="0.25">
      <c r="A185" s="39" t="s">
        <v>2381</v>
      </c>
      <c r="B185" s="47">
        <v>310</v>
      </c>
      <c r="C185" s="57">
        <v>34.799999999999997</v>
      </c>
      <c r="D185" s="57">
        <v>40.700000000000003</v>
      </c>
      <c r="E185" s="57">
        <v>8.1</v>
      </c>
      <c r="F185" s="57">
        <v>22.5</v>
      </c>
      <c r="G185" s="57">
        <v>43.6</v>
      </c>
      <c r="H185" s="57">
        <v>8.6999999999999993</v>
      </c>
      <c r="I185" s="57">
        <v>0.97</v>
      </c>
      <c r="J185" s="57">
        <v>28.02</v>
      </c>
    </row>
    <row r="186" spans="1:10" ht="90" x14ac:dyDescent="0.25">
      <c r="A186" s="38" t="s">
        <v>2450</v>
      </c>
      <c r="B186" s="49" t="s">
        <v>28</v>
      </c>
      <c r="C186" s="59" t="s">
        <v>28</v>
      </c>
      <c r="D186" s="59" t="s">
        <v>28</v>
      </c>
      <c r="E186" s="59" t="s">
        <v>28</v>
      </c>
      <c r="F186" s="59" t="s">
        <v>28</v>
      </c>
      <c r="G186" s="59" t="s">
        <v>28</v>
      </c>
      <c r="H186" s="59" t="s">
        <v>28</v>
      </c>
      <c r="I186" s="59" t="s">
        <v>28</v>
      </c>
      <c r="J186" s="59" t="s">
        <v>28</v>
      </c>
    </row>
    <row r="187" spans="1:10" x14ac:dyDescent="0.25">
      <c r="A187" s="36" t="s">
        <v>2442</v>
      </c>
      <c r="B187" s="48">
        <v>1433</v>
      </c>
      <c r="C187" s="58">
        <v>83.1</v>
      </c>
      <c r="D187" s="58">
        <v>76.8</v>
      </c>
      <c r="E187" s="58">
        <v>28.2</v>
      </c>
      <c r="F187" s="58">
        <v>55.3</v>
      </c>
      <c r="G187" s="58">
        <v>100.8</v>
      </c>
      <c r="H187" s="58">
        <v>30.9</v>
      </c>
      <c r="I187" s="58">
        <v>1.79</v>
      </c>
      <c r="J187" s="58">
        <v>21.56</v>
      </c>
    </row>
    <row r="188" spans="1:10" ht="26.25" x14ac:dyDescent="0.25">
      <c r="A188" s="39" t="s">
        <v>2443</v>
      </c>
      <c r="B188" s="48">
        <v>8190</v>
      </c>
      <c r="C188" s="58">
        <v>133.19999999999999</v>
      </c>
      <c r="D188" s="58">
        <v>93</v>
      </c>
      <c r="E188" s="58">
        <v>51.3</v>
      </c>
      <c r="F188" s="58">
        <v>66.3</v>
      </c>
      <c r="G188" s="58">
        <v>72.2</v>
      </c>
      <c r="H188" s="58">
        <v>136.69999999999999</v>
      </c>
      <c r="I188" s="58">
        <v>2.2200000000000002</v>
      </c>
      <c r="J188" s="58">
        <v>16.690000000000001</v>
      </c>
    </row>
    <row r="189" spans="1:10" ht="39" x14ac:dyDescent="0.25">
      <c r="A189" s="39" t="s">
        <v>2446</v>
      </c>
      <c r="B189" s="48">
        <v>12331</v>
      </c>
      <c r="C189" s="58">
        <v>144.4</v>
      </c>
      <c r="D189" s="58">
        <v>115.9</v>
      </c>
      <c r="E189" s="58">
        <v>48.2</v>
      </c>
      <c r="F189" s="58">
        <v>70.900000000000006</v>
      </c>
      <c r="G189" s="58">
        <v>138.80000000000001</v>
      </c>
      <c r="H189" s="58">
        <v>235.8</v>
      </c>
      <c r="I189" s="58">
        <v>2.76</v>
      </c>
      <c r="J189" s="58">
        <v>19.12</v>
      </c>
    </row>
    <row r="190" spans="1:10" ht="102.75" x14ac:dyDescent="0.25">
      <c r="A190" s="38" t="s">
        <v>2451</v>
      </c>
      <c r="B190" s="49" t="s">
        <v>28</v>
      </c>
      <c r="C190" s="59" t="s">
        <v>28</v>
      </c>
      <c r="D190" s="59" t="s">
        <v>28</v>
      </c>
      <c r="E190" s="59" t="s">
        <v>28</v>
      </c>
      <c r="F190" s="59" t="s">
        <v>28</v>
      </c>
      <c r="G190" s="59" t="s">
        <v>28</v>
      </c>
      <c r="H190" s="59" t="s">
        <v>28</v>
      </c>
      <c r="I190" s="59" t="s">
        <v>28</v>
      </c>
      <c r="J190" s="59" t="s">
        <v>28</v>
      </c>
    </row>
    <row r="191" spans="1:10" x14ac:dyDescent="0.25">
      <c r="A191" s="36" t="s">
        <v>2442</v>
      </c>
      <c r="B191" s="48">
        <v>1167</v>
      </c>
      <c r="C191" s="58">
        <v>72.5</v>
      </c>
      <c r="D191" s="58">
        <v>66.3</v>
      </c>
      <c r="E191" s="58">
        <v>24.1</v>
      </c>
      <c r="F191" s="58">
        <v>47.9</v>
      </c>
      <c r="G191" s="58">
        <v>87.5</v>
      </c>
      <c r="H191" s="58">
        <v>27.2</v>
      </c>
      <c r="I191" s="58">
        <v>1.69</v>
      </c>
      <c r="J191" s="58">
        <v>23.35</v>
      </c>
    </row>
    <row r="192" spans="1:10" ht="26.25" x14ac:dyDescent="0.25">
      <c r="A192" s="39" t="s">
        <v>2443</v>
      </c>
      <c r="B192" s="48">
        <v>2292</v>
      </c>
      <c r="C192" s="58">
        <v>101.9</v>
      </c>
      <c r="D192" s="58">
        <v>96.1</v>
      </c>
      <c r="E192" s="58">
        <v>43.3</v>
      </c>
      <c r="F192" s="58">
        <v>72.900000000000006</v>
      </c>
      <c r="G192" s="58">
        <v>147.30000000000001</v>
      </c>
      <c r="H192" s="58">
        <v>44.1</v>
      </c>
      <c r="I192" s="58">
        <v>1.96</v>
      </c>
      <c r="J192" s="58">
        <v>19.239999999999998</v>
      </c>
    </row>
    <row r="193" spans="1:10" x14ac:dyDescent="0.25">
      <c r="A193" s="39" t="s">
        <v>2444</v>
      </c>
      <c r="B193" s="48">
        <v>2247</v>
      </c>
      <c r="C193" s="58">
        <v>91.1</v>
      </c>
      <c r="D193" s="58">
        <v>107</v>
      </c>
      <c r="E193" s="58">
        <v>42.4</v>
      </c>
      <c r="F193" s="58">
        <v>64</v>
      </c>
      <c r="G193" s="58">
        <v>106.5</v>
      </c>
      <c r="H193" s="58">
        <v>56.1</v>
      </c>
      <c r="I193" s="58">
        <v>2.2799999999999998</v>
      </c>
      <c r="J193" s="58">
        <v>24.98</v>
      </c>
    </row>
    <row r="194" spans="1:10" ht="26.25" x14ac:dyDescent="0.25">
      <c r="A194" s="36" t="s">
        <v>2445</v>
      </c>
      <c r="B194" s="48">
        <v>25765</v>
      </c>
      <c r="C194" s="58">
        <v>143.30000000000001</v>
      </c>
      <c r="D194" s="58">
        <v>102.5</v>
      </c>
      <c r="E194" s="58">
        <v>79.5</v>
      </c>
      <c r="F194" s="58">
        <v>113.6</v>
      </c>
      <c r="G194" s="58">
        <v>166.2</v>
      </c>
      <c r="H194" s="58">
        <v>543.20000000000005</v>
      </c>
      <c r="I194" s="58">
        <v>3.02</v>
      </c>
      <c r="J194" s="58">
        <v>21.08</v>
      </c>
    </row>
    <row r="195" spans="1:10" x14ac:dyDescent="0.25">
      <c r="A195" s="39" t="s">
        <v>2447</v>
      </c>
      <c r="B195" s="47">
        <v>613</v>
      </c>
      <c r="C195" s="57">
        <v>55.1</v>
      </c>
      <c r="D195" s="57">
        <v>69</v>
      </c>
      <c r="E195" s="57">
        <v>13.3</v>
      </c>
      <c r="F195" s="57">
        <v>31.1</v>
      </c>
      <c r="G195" s="57">
        <v>65.900000000000006</v>
      </c>
      <c r="H195" s="57">
        <v>18.100000000000001</v>
      </c>
      <c r="I195" s="57">
        <v>1.63</v>
      </c>
      <c r="J195" s="57">
        <v>29.51</v>
      </c>
    </row>
    <row r="196" spans="1:10" ht="90" x14ac:dyDescent="0.25">
      <c r="A196" s="38" t="s">
        <v>2452</v>
      </c>
      <c r="B196" s="49" t="s">
        <v>28</v>
      </c>
      <c r="C196" s="59" t="s">
        <v>28</v>
      </c>
      <c r="D196" s="59" t="s">
        <v>28</v>
      </c>
      <c r="E196" s="59" t="s">
        <v>28</v>
      </c>
      <c r="F196" s="59" t="s">
        <v>28</v>
      </c>
      <c r="G196" s="59" t="s">
        <v>28</v>
      </c>
      <c r="H196" s="59" t="s">
        <v>28</v>
      </c>
      <c r="I196" s="59" t="s">
        <v>28</v>
      </c>
      <c r="J196" s="59" t="s">
        <v>28</v>
      </c>
    </row>
    <row r="197" spans="1:10" x14ac:dyDescent="0.25">
      <c r="A197" s="36" t="s">
        <v>2442</v>
      </c>
      <c r="B197" s="48">
        <v>2485</v>
      </c>
      <c r="C197" s="58">
        <v>99.8</v>
      </c>
      <c r="D197" s="58">
        <v>91.9</v>
      </c>
      <c r="E197" s="58">
        <v>31.4</v>
      </c>
      <c r="F197" s="58">
        <v>64.8</v>
      </c>
      <c r="G197" s="58">
        <v>148.69999999999999</v>
      </c>
      <c r="H197" s="58">
        <v>51.8</v>
      </c>
      <c r="I197" s="58">
        <v>2.08</v>
      </c>
      <c r="J197" s="58">
        <v>20.83</v>
      </c>
    </row>
    <row r="198" spans="1:10" ht="26.25" x14ac:dyDescent="0.25">
      <c r="A198" s="39" t="s">
        <v>2443</v>
      </c>
      <c r="B198" s="48">
        <v>4074</v>
      </c>
      <c r="C198" s="58">
        <v>121.7</v>
      </c>
      <c r="D198" s="58">
        <v>116.6</v>
      </c>
      <c r="E198" s="58">
        <v>58.3</v>
      </c>
      <c r="F198" s="58">
        <v>121.6</v>
      </c>
      <c r="G198" s="58">
        <v>277</v>
      </c>
      <c r="H198" s="58">
        <v>78.400000000000006</v>
      </c>
      <c r="I198" s="58">
        <v>2.34</v>
      </c>
      <c r="J198" s="58">
        <v>19.239999999999998</v>
      </c>
    </row>
    <row r="199" spans="1:10" x14ac:dyDescent="0.25">
      <c r="A199" s="39" t="s">
        <v>2447</v>
      </c>
      <c r="B199" s="48">
        <v>1159</v>
      </c>
      <c r="C199" s="58">
        <v>83.4</v>
      </c>
      <c r="D199" s="58">
        <v>84.7</v>
      </c>
      <c r="E199" s="58">
        <v>19.399999999999999</v>
      </c>
      <c r="F199" s="58">
        <v>48.1</v>
      </c>
      <c r="G199" s="58">
        <v>105.9</v>
      </c>
      <c r="H199" s="58">
        <v>31.3</v>
      </c>
      <c r="I199" s="58">
        <v>2.25</v>
      </c>
      <c r="J199" s="58">
        <v>27.03</v>
      </c>
    </row>
    <row r="200" spans="1:10" ht="77.25" x14ac:dyDescent="0.25">
      <c r="A200" s="38" t="s">
        <v>2453</v>
      </c>
      <c r="B200" s="49" t="s">
        <v>28</v>
      </c>
      <c r="C200" s="59" t="s">
        <v>28</v>
      </c>
      <c r="D200" s="59" t="s">
        <v>28</v>
      </c>
      <c r="E200" s="59" t="s">
        <v>28</v>
      </c>
      <c r="F200" s="59" t="s">
        <v>28</v>
      </c>
      <c r="G200" s="59" t="s">
        <v>28</v>
      </c>
      <c r="H200" s="59" t="s">
        <v>28</v>
      </c>
      <c r="I200" s="59" t="s">
        <v>28</v>
      </c>
      <c r="J200" s="59" t="s">
        <v>28</v>
      </c>
    </row>
    <row r="201" spans="1:10" ht="51.75" x14ac:dyDescent="0.25">
      <c r="A201" s="36" t="s">
        <v>2454</v>
      </c>
      <c r="B201" s="48">
        <v>1436</v>
      </c>
      <c r="C201" s="58">
        <v>84.7</v>
      </c>
      <c r="D201" s="58">
        <v>79.2</v>
      </c>
      <c r="E201" s="58">
        <v>27.2</v>
      </c>
      <c r="F201" s="58">
        <v>53.6</v>
      </c>
      <c r="G201" s="58">
        <v>98.7</v>
      </c>
      <c r="H201" s="58">
        <v>30.4</v>
      </c>
      <c r="I201" s="58">
        <v>1.79</v>
      </c>
      <c r="J201" s="58">
        <v>21.17</v>
      </c>
    </row>
    <row r="202" spans="1:10" ht="39" x14ac:dyDescent="0.25">
      <c r="A202" s="39" t="s">
        <v>2455</v>
      </c>
      <c r="B202" s="48">
        <v>1518</v>
      </c>
      <c r="C202" s="58">
        <v>85.4</v>
      </c>
      <c r="D202" s="58">
        <v>79</v>
      </c>
      <c r="E202" s="58">
        <v>28.3</v>
      </c>
      <c r="F202" s="58">
        <v>55.5</v>
      </c>
      <c r="G202" s="58">
        <v>101</v>
      </c>
      <c r="H202" s="58">
        <v>32.5</v>
      </c>
      <c r="I202" s="58">
        <v>1.83</v>
      </c>
      <c r="J202" s="58">
        <v>21.37</v>
      </c>
    </row>
    <row r="203" spans="1:10" ht="51.75" x14ac:dyDescent="0.25">
      <c r="A203" s="39" t="s">
        <v>2456</v>
      </c>
      <c r="B203" s="48">
        <v>1537</v>
      </c>
      <c r="C203" s="58">
        <v>86</v>
      </c>
      <c r="D203" s="58">
        <v>79.599999999999994</v>
      </c>
      <c r="E203" s="58">
        <v>28.5</v>
      </c>
      <c r="F203" s="58">
        <v>56.4</v>
      </c>
      <c r="G203" s="58">
        <v>103.5</v>
      </c>
      <c r="H203" s="58">
        <v>32.700000000000003</v>
      </c>
      <c r="I203" s="58">
        <v>1.83</v>
      </c>
      <c r="J203" s="58">
        <v>21.28</v>
      </c>
    </row>
    <row r="204" spans="1:10" ht="39" x14ac:dyDescent="0.25">
      <c r="A204" s="36" t="s">
        <v>2457</v>
      </c>
      <c r="B204" s="48">
        <v>2567</v>
      </c>
      <c r="C204" s="58">
        <v>105.8</v>
      </c>
      <c r="D204" s="58">
        <v>99</v>
      </c>
      <c r="E204" s="58">
        <v>35.799999999999997</v>
      </c>
      <c r="F204" s="58">
        <v>75.400000000000006</v>
      </c>
      <c r="G204" s="58">
        <v>173.7</v>
      </c>
      <c r="H204" s="58">
        <v>52.5</v>
      </c>
      <c r="I204" s="58">
        <v>2.17</v>
      </c>
      <c r="J204" s="58">
        <v>20.47</v>
      </c>
    </row>
    <row r="205" spans="1:10" ht="51.75" x14ac:dyDescent="0.25">
      <c r="A205" s="39" t="s">
        <v>2458</v>
      </c>
      <c r="B205" s="47">
        <v>1393</v>
      </c>
      <c r="C205" s="57">
        <v>71</v>
      </c>
      <c r="D205" s="57">
        <v>71.599999999999994</v>
      </c>
      <c r="E205" s="57">
        <v>17.899999999999999</v>
      </c>
      <c r="F205" s="57">
        <v>42.2</v>
      </c>
      <c r="G205" s="57">
        <v>77.599999999999994</v>
      </c>
      <c r="H205" s="57">
        <v>30.5</v>
      </c>
      <c r="I205" s="57">
        <v>1.55</v>
      </c>
      <c r="J205" s="57">
        <v>21.89</v>
      </c>
    </row>
    <row r="206" spans="1:10" ht="64.5" x14ac:dyDescent="0.25">
      <c r="A206" s="39" t="s">
        <v>2459</v>
      </c>
      <c r="B206" s="47">
        <v>6833</v>
      </c>
      <c r="C206" s="57">
        <v>109.3</v>
      </c>
      <c r="D206" s="57">
        <v>90.6</v>
      </c>
      <c r="E206" s="57">
        <v>45</v>
      </c>
      <c r="F206" s="57">
        <v>74.2</v>
      </c>
      <c r="G206" s="57">
        <v>136.6</v>
      </c>
      <c r="H206" s="57">
        <v>141.1</v>
      </c>
      <c r="I206" s="57">
        <v>2.2599999999999998</v>
      </c>
      <c r="J206" s="57">
        <v>20.65</v>
      </c>
    </row>
    <row r="207" spans="1:10" ht="39" x14ac:dyDescent="0.25">
      <c r="A207" s="38" t="s">
        <v>2460</v>
      </c>
      <c r="B207" s="49" t="s">
        <v>28</v>
      </c>
      <c r="C207" s="59" t="s">
        <v>28</v>
      </c>
      <c r="D207" s="59" t="s">
        <v>28</v>
      </c>
      <c r="E207" s="59" t="s">
        <v>28</v>
      </c>
      <c r="F207" s="59" t="s">
        <v>28</v>
      </c>
      <c r="G207" s="59" t="s">
        <v>28</v>
      </c>
      <c r="H207" s="59" t="s">
        <v>28</v>
      </c>
      <c r="I207" s="59" t="s">
        <v>28</v>
      </c>
      <c r="J207" s="59" t="s">
        <v>28</v>
      </c>
    </row>
    <row r="208" spans="1:10" ht="26.25" x14ac:dyDescent="0.25">
      <c r="A208" s="36" t="s">
        <v>2461</v>
      </c>
      <c r="B208" s="48">
        <v>217</v>
      </c>
      <c r="C208" s="58">
        <v>25.8</v>
      </c>
      <c r="D208" s="58">
        <v>70.8</v>
      </c>
      <c r="E208" s="58">
        <v>0</v>
      </c>
      <c r="F208" s="58">
        <v>2.2999999999999998</v>
      </c>
      <c r="G208" s="58">
        <v>18.399999999999999</v>
      </c>
      <c r="H208" s="58">
        <v>6.5</v>
      </c>
      <c r="I208" s="58">
        <v>0.78</v>
      </c>
      <c r="J208" s="58">
        <v>30.1</v>
      </c>
    </row>
    <row r="209" spans="1:10" x14ac:dyDescent="0.25">
      <c r="A209" s="39" t="s">
        <v>2462</v>
      </c>
      <c r="B209" s="48">
        <v>671</v>
      </c>
      <c r="C209" s="58">
        <v>46.2</v>
      </c>
      <c r="D209" s="58">
        <v>72.900000000000006</v>
      </c>
      <c r="E209" s="58">
        <v>13</v>
      </c>
      <c r="F209" s="58">
        <v>27.1</v>
      </c>
      <c r="G209" s="58">
        <v>53.9</v>
      </c>
      <c r="H209" s="58">
        <v>16.600000000000001</v>
      </c>
      <c r="I209" s="58">
        <v>1.1399999999999999</v>
      </c>
      <c r="J209" s="58">
        <v>24.74</v>
      </c>
    </row>
    <row r="210" spans="1:10" x14ac:dyDescent="0.25">
      <c r="A210" s="39" t="s">
        <v>2463</v>
      </c>
      <c r="B210" s="48">
        <v>1787</v>
      </c>
      <c r="C210" s="58">
        <v>88.6</v>
      </c>
      <c r="D210" s="58">
        <v>83.5</v>
      </c>
      <c r="E210" s="58">
        <v>25.8</v>
      </c>
      <c r="F210" s="58">
        <v>53.9</v>
      </c>
      <c r="G210" s="58">
        <v>98.9</v>
      </c>
      <c r="H210" s="58">
        <v>39</v>
      </c>
      <c r="I210" s="58">
        <v>1.94</v>
      </c>
      <c r="J210" s="58">
        <v>21.84</v>
      </c>
    </row>
    <row r="211" spans="1:10" x14ac:dyDescent="0.25">
      <c r="A211" s="40" t="s">
        <v>2464</v>
      </c>
      <c r="B211" s="48">
        <v>1521</v>
      </c>
      <c r="C211" s="58">
        <v>90.7</v>
      </c>
      <c r="D211" s="58">
        <v>78.8</v>
      </c>
      <c r="E211" s="58">
        <v>32.9</v>
      </c>
      <c r="F211" s="58">
        <v>59.7</v>
      </c>
      <c r="G211" s="58">
        <v>106.9</v>
      </c>
      <c r="H211" s="58">
        <v>31.4</v>
      </c>
      <c r="I211" s="58">
        <v>1.87</v>
      </c>
      <c r="J211" s="58">
        <v>20.67</v>
      </c>
    </row>
    <row r="212" spans="1:10" ht="39" x14ac:dyDescent="0.25">
      <c r="A212" s="38" t="s">
        <v>2465</v>
      </c>
      <c r="B212" s="49" t="s">
        <v>28</v>
      </c>
      <c r="C212" s="59" t="s">
        <v>28</v>
      </c>
      <c r="D212" s="59" t="s">
        <v>28</v>
      </c>
      <c r="E212" s="59" t="s">
        <v>28</v>
      </c>
      <c r="F212" s="59" t="s">
        <v>28</v>
      </c>
      <c r="G212" s="59" t="s">
        <v>28</v>
      </c>
      <c r="H212" s="59" t="s">
        <v>28</v>
      </c>
      <c r="I212" s="59" t="s">
        <v>28</v>
      </c>
      <c r="J212" s="59" t="s">
        <v>28</v>
      </c>
    </row>
    <row r="213" spans="1:10" ht="26.25" x14ac:dyDescent="0.25">
      <c r="A213" s="36" t="s">
        <v>2466</v>
      </c>
      <c r="B213" s="48">
        <v>173</v>
      </c>
      <c r="C213" s="58">
        <v>24.3</v>
      </c>
      <c r="D213" s="58">
        <v>78.7</v>
      </c>
      <c r="E213" s="58">
        <v>0</v>
      </c>
      <c r="F213" s="58">
        <v>6.5</v>
      </c>
      <c r="G213" s="58">
        <v>32.299999999999997</v>
      </c>
      <c r="H213" s="58">
        <v>3.9</v>
      </c>
      <c r="I213" s="58">
        <v>0.55000000000000004</v>
      </c>
      <c r="J213" s="58">
        <v>22.66</v>
      </c>
    </row>
    <row r="214" spans="1:10" x14ac:dyDescent="0.25">
      <c r="A214" s="39" t="s">
        <v>2462</v>
      </c>
      <c r="B214" s="48">
        <v>843</v>
      </c>
      <c r="C214" s="58">
        <v>52.3</v>
      </c>
      <c r="D214" s="58">
        <v>78.2</v>
      </c>
      <c r="E214" s="58">
        <v>19.600000000000001</v>
      </c>
      <c r="F214" s="58">
        <v>37</v>
      </c>
      <c r="G214" s="58">
        <v>75.400000000000006</v>
      </c>
      <c r="H214" s="58">
        <v>17.399999999999999</v>
      </c>
      <c r="I214" s="58">
        <v>1.08</v>
      </c>
      <c r="J214" s="58">
        <v>20.63</v>
      </c>
    </row>
    <row r="215" spans="1:10" x14ac:dyDescent="0.25">
      <c r="A215" s="39" t="s">
        <v>2463</v>
      </c>
      <c r="B215" s="48">
        <v>2388</v>
      </c>
      <c r="C215" s="58">
        <v>94.3</v>
      </c>
      <c r="D215" s="58">
        <v>84.8</v>
      </c>
      <c r="E215" s="58">
        <v>33.9</v>
      </c>
      <c r="F215" s="58">
        <v>61.5</v>
      </c>
      <c r="G215" s="58">
        <v>116.3</v>
      </c>
      <c r="H215" s="58">
        <v>51.8</v>
      </c>
      <c r="I215" s="58">
        <v>2.0499999999999998</v>
      </c>
      <c r="J215" s="58">
        <v>21.71</v>
      </c>
    </row>
    <row r="216" spans="1:10" x14ac:dyDescent="0.25">
      <c r="A216" s="40" t="s">
        <v>2464</v>
      </c>
      <c r="B216" s="48">
        <v>1523</v>
      </c>
      <c r="C216" s="58">
        <v>96.7</v>
      </c>
      <c r="D216" s="58">
        <v>76.099999999999994</v>
      </c>
      <c r="E216" s="58">
        <v>33.200000000000003</v>
      </c>
      <c r="F216" s="58">
        <v>61.3</v>
      </c>
      <c r="G216" s="58">
        <v>113.9</v>
      </c>
      <c r="H216" s="58">
        <v>32.6</v>
      </c>
      <c r="I216" s="58">
        <v>2.0699999999999998</v>
      </c>
      <c r="J216" s="58">
        <v>21.38</v>
      </c>
    </row>
    <row r="217" spans="1:10" ht="39" x14ac:dyDescent="0.25">
      <c r="A217" s="38" t="s">
        <v>2467</v>
      </c>
      <c r="B217" s="49" t="s">
        <v>28</v>
      </c>
      <c r="C217" s="59" t="s">
        <v>28</v>
      </c>
      <c r="D217" s="59" t="s">
        <v>28</v>
      </c>
      <c r="E217" s="59" t="s">
        <v>28</v>
      </c>
      <c r="F217" s="59" t="s">
        <v>28</v>
      </c>
      <c r="G217" s="59" t="s">
        <v>28</v>
      </c>
      <c r="H217" s="59" t="s">
        <v>28</v>
      </c>
      <c r="I217" s="59" t="s">
        <v>28</v>
      </c>
      <c r="J217" s="59" t="s">
        <v>28</v>
      </c>
    </row>
    <row r="218" spans="1:10" x14ac:dyDescent="0.25">
      <c r="A218" s="36" t="s">
        <v>2468</v>
      </c>
      <c r="B218" s="48">
        <v>62</v>
      </c>
      <c r="C218" s="58">
        <v>13.5</v>
      </c>
      <c r="D218" s="58">
        <v>74.2</v>
      </c>
      <c r="E218" s="58">
        <v>1.9</v>
      </c>
      <c r="F218" s="58">
        <v>8.1999999999999993</v>
      </c>
      <c r="G218" s="58">
        <v>12.5</v>
      </c>
      <c r="H218" s="58">
        <v>1.9</v>
      </c>
      <c r="I218" s="58">
        <v>0.42</v>
      </c>
      <c r="J218" s="58">
        <v>31.1</v>
      </c>
    </row>
    <row r="219" spans="1:10" x14ac:dyDescent="0.25">
      <c r="A219" s="39" t="s">
        <v>2462</v>
      </c>
      <c r="B219" s="48">
        <v>585</v>
      </c>
      <c r="C219" s="58">
        <v>50.9</v>
      </c>
      <c r="D219" s="58">
        <v>95.7</v>
      </c>
      <c r="E219" s="58">
        <v>16.8</v>
      </c>
      <c r="F219" s="58">
        <v>35.5</v>
      </c>
      <c r="G219" s="58">
        <v>67.599999999999994</v>
      </c>
      <c r="H219" s="58">
        <v>12.6</v>
      </c>
      <c r="I219" s="58">
        <v>1.1000000000000001</v>
      </c>
      <c r="J219" s="58">
        <v>21.62</v>
      </c>
    </row>
    <row r="220" spans="1:10" x14ac:dyDescent="0.25">
      <c r="A220" s="39" t="s">
        <v>2463</v>
      </c>
      <c r="B220" s="48">
        <v>1830</v>
      </c>
      <c r="C220" s="58">
        <v>87.6</v>
      </c>
      <c r="D220" s="58">
        <v>83.8</v>
      </c>
      <c r="E220" s="58">
        <v>30.9</v>
      </c>
      <c r="F220" s="58">
        <v>56.8</v>
      </c>
      <c r="G220" s="58">
        <v>102</v>
      </c>
      <c r="H220" s="58">
        <v>38.299999999999997</v>
      </c>
      <c r="I220" s="58">
        <v>1.83</v>
      </c>
      <c r="J220" s="58">
        <v>20.91</v>
      </c>
    </row>
    <row r="221" spans="1:10" x14ac:dyDescent="0.25">
      <c r="A221" s="40" t="s">
        <v>2464</v>
      </c>
      <c r="B221" s="48">
        <v>1460</v>
      </c>
      <c r="C221" s="58">
        <v>90.8</v>
      </c>
      <c r="D221" s="58">
        <v>72.3</v>
      </c>
      <c r="E221" s="58">
        <v>28.4</v>
      </c>
      <c r="F221" s="58">
        <v>57.7</v>
      </c>
      <c r="G221" s="58">
        <v>113.9</v>
      </c>
      <c r="H221" s="58">
        <v>31.9</v>
      </c>
      <c r="I221" s="58">
        <v>1.98</v>
      </c>
      <c r="J221" s="58">
        <v>21.82</v>
      </c>
    </row>
    <row r="222" spans="1:10" ht="64.5" x14ac:dyDescent="0.25">
      <c r="A222" s="40" t="s">
        <v>2469</v>
      </c>
      <c r="B222" s="48">
        <v>48</v>
      </c>
      <c r="C222" s="58">
        <v>6.6</v>
      </c>
      <c r="D222" s="58" t="s">
        <v>2310</v>
      </c>
      <c r="E222" s="58">
        <v>0</v>
      </c>
      <c r="F222" s="58">
        <v>0</v>
      </c>
      <c r="G222" s="58">
        <v>2.5</v>
      </c>
      <c r="H222" s="58">
        <v>1</v>
      </c>
      <c r="I222" s="58">
        <v>0.13</v>
      </c>
      <c r="J222" s="58">
        <v>20.11</v>
      </c>
    </row>
    <row r="223" spans="1:10" ht="39" x14ac:dyDescent="0.25">
      <c r="A223" s="38" t="s">
        <v>2470</v>
      </c>
      <c r="B223" s="49" t="s">
        <v>28</v>
      </c>
      <c r="C223" s="59" t="s">
        <v>28</v>
      </c>
      <c r="D223" s="59" t="s">
        <v>28</v>
      </c>
      <c r="E223" s="59" t="s">
        <v>28</v>
      </c>
      <c r="F223" s="59" t="s">
        <v>28</v>
      </c>
      <c r="G223" s="59" t="s">
        <v>28</v>
      </c>
      <c r="H223" s="59" t="s">
        <v>28</v>
      </c>
      <c r="I223" s="59" t="s">
        <v>28</v>
      </c>
      <c r="J223" s="59" t="s">
        <v>28</v>
      </c>
    </row>
    <row r="224" spans="1:10" x14ac:dyDescent="0.25">
      <c r="A224" s="36" t="s">
        <v>2468</v>
      </c>
      <c r="B224" s="48">
        <v>520</v>
      </c>
      <c r="C224" s="58">
        <v>52.3</v>
      </c>
      <c r="D224" s="58">
        <v>55.8</v>
      </c>
      <c r="E224" s="58">
        <v>16.3</v>
      </c>
      <c r="F224" s="58">
        <v>34.6</v>
      </c>
      <c r="G224" s="58">
        <v>69.099999999999994</v>
      </c>
      <c r="H224" s="58">
        <v>12.2</v>
      </c>
      <c r="I224" s="58">
        <v>1.23</v>
      </c>
      <c r="J224" s="58">
        <v>23.53</v>
      </c>
    </row>
    <row r="225" spans="1:10" x14ac:dyDescent="0.25">
      <c r="A225" s="39" t="s">
        <v>2462</v>
      </c>
      <c r="B225" s="48">
        <v>1780</v>
      </c>
      <c r="C225" s="58">
        <v>85.6</v>
      </c>
      <c r="D225" s="58">
        <v>79.7</v>
      </c>
      <c r="E225" s="58">
        <v>34.1</v>
      </c>
      <c r="F225" s="58">
        <v>61.5</v>
      </c>
      <c r="G225" s="58">
        <v>113.9</v>
      </c>
      <c r="H225" s="58">
        <v>37.700000000000003</v>
      </c>
      <c r="I225" s="58">
        <v>1.81</v>
      </c>
      <c r="J225" s="58">
        <v>21.17</v>
      </c>
    </row>
    <row r="226" spans="1:10" x14ac:dyDescent="0.25">
      <c r="A226" s="39" t="s">
        <v>2471</v>
      </c>
      <c r="B226" s="48">
        <v>5043</v>
      </c>
      <c r="C226" s="58">
        <v>146.9</v>
      </c>
      <c r="D226" s="58">
        <v>130.19999999999999</v>
      </c>
      <c r="E226" s="58">
        <v>51.3</v>
      </c>
      <c r="F226" s="58">
        <v>100.8</v>
      </c>
      <c r="G226" s="58">
        <v>209.5</v>
      </c>
      <c r="H226" s="58">
        <v>98.7</v>
      </c>
      <c r="I226" s="58">
        <v>2.88</v>
      </c>
      <c r="J226" s="58">
        <v>19.579999999999998</v>
      </c>
    </row>
    <row r="227" spans="1:10" ht="64.5" x14ac:dyDescent="0.25">
      <c r="A227" s="40" t="s">
        <v>2472</v>
      </c>
      <c r="B227" s="48">
        <v>2996</v>
      </c>
      <c r="C227" s="58">
        <v>125.3</v>
      </c>
      <c r="D227" s="58">
        <v>118.8</v>
      </c>
      <c r="E227" s="58">
        <v>12.5</v>
      </c>
      <c r="F227" s="58">
        <v>109.2</v>
      </c>
      <c r="G227" s="58">
        <v>241.2</v>
      </c>
      <c r="H227" s="58">
        <v>65.599999999999994</v>
      </c>
      <c r="I227" s="58">
        <v>2.74</v>
      </c>
      <c r="J227" s="58">
        <v>21.9</v>
      </c>
    </row>
    <row r="228" spans="1:10" ht="26.25" x14ac:dyDescent="0.25">
      <c r="A228" s="40" t="s">
        <v>2473</v>
      </c>
      <c r="B228" s="48">
        <v>0</v>
      </c>
      <c r="C228" s="58">
        <v>0</v>
      </c>
      <c r="D228" s="58">
        <v>0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 t="s">
        <v>28</v>
      </c>
    </row>
    <row r="229" spans="1:10" ht="90" x14ac:dyDescent="0.25">
      <c r="A229" s="38" t="s">
        <v>2474</v>
      </c>
      <c r="B229" s="49" t="s">
        <v>28</v>
      </c>
      <c r="C229" s="59" t="s">
        <v>28</v>
      </c>
      <c r="D229" s="59" t="s">
        <v>28</v>
      </c>
      <c r="E229" s="59" t="s">
        <v>28</v>
      </c>
      <c r="F229" s="59" t="s">
        <v>28</v>
      </c>
      <c r="G229" s="59" t="s">
        <v>28</v>
      </c>
      <c r="H229" s="59" t="s">
        <v>28</v>
      </c>
      <c r="I229" s="59" t="s">
        <v>28</v>
      </c>
      <c r="J229" s="59" t="s">
        <v>28</v>
      </c>
    </row>
    <row r="230" spans="1:10" ht="26.25" x14ac:dyDescent="0.25">
      <c r="A230" s="36" t="s">
        <v>2475</v>
      </c>
      <c r="B230" s="48">
        <v>1432</v>
      </c>
      <c r="C230" s="58">
        <v>75.900000000000006</v>
      </c>
      <c r="D230" s="58">
        <v>67.8</v>
      </c>
      <c r="E230" s="58">
        <v>25.2</v>
      </c>
      <c r="F230" s="58">
        <v>44.7</v>
      </c>
      <c r="G230" s="58">
        <v>78</v>
      </c>
      <c r="H230" s="58">
        <v>32.5</v>
      </c>
      <c r="I230" s="58">
        <v>1.72</v>
      </c>
      <c r="J230" s="58">
        <v>22.68</v>
      </c>
    </row>
    <row r="231" spans="1:10" x14ac:dyDescent="0.25">
      <c r="A231" s="39" t="s">
        <v>2476</v>
      </c>
      <c r="B231" s="48">
        <v>815</v>
      </c>
      <c r="C231" s="58">
        <v>71.099999999999994</v>
      </c>
      <c r="D231" s="58">
        <v>71.900000000000006</v>
      </c>
      <c r="E231" s="58">
        <v>30.5</v>
      </c>
      <c r="F231" s="58">
        <v>53.1</v>
      </c>
      <c r="G231" s="58">
        <v>92</v>
      </c>
      <c r="H231" s="58">
        <v>16.7</v>
      </c>
      <c r="I231" s="58">
        <v>1.46</v>
      </c>
      <c r="J231" s="58">
        <v>20.5</v>
      </c>
    </row>
    <row r="232" spans="1:10" ht="39" x14ac:dyDescent="0.25">
      <c r="A232" s="39" t="s">
        <v>2477</v>
      </c>
      <c r="B232" s="48">
        <v>1260</v>
      </c>
      <c r="C232" s="58">
        <v>75.7</v>
      </c>
      <c r="D232" s="58">
        <v>81.2</v>
      </c>
      <c r="E232" s="58">
        <v>23.2</v>
      </c>
      <c r="F232" s="58">
        <v>45.6</v>
      </c>
      <c r="G232" s="58">
        <v>82.3</v>
      </c>
      <c r="H232" s="58">
        <v>26.5</v>
      </c>
      <c r="I232" s="58">
        <v>1.59</v>
      </c>
      <c r="J232" s="58">
        <v>21.01</v>
      </c>
    </row>
    <row r="233" spans="1:10" ht="26.25" x14ac:dyDescent="0.25">
      <c r="A233" s="39" t="s">
        <v>2445</v>
      </c>
      <c r="B233" s="48">
        <v>16859</v>
      </c>
      <c r="C233" s="58">
        <v>135.69999999999999</v>
      </c>
      <c r="D233" s="58">
        <v>98.5</v>
      </c>
      <c r="E233" s="58">
        <v>74</v>
      </c>
      <c r="F233" s="58">
        <v>113.2</v>
      </c>
      <c r="G233" s="58">
        <v>162.80000000000001</v>
      </c>
      <c r="H233" s="58">
        <v>361.4</v>
      </c>
      <c r="I233" s="58">
        <v>2.91</v>
      </c>
      <c r="J233" s="58">
        <v>21.44</v>
      </c>
    </row>
    <row r="234" spans="1:10" x14ac:dyDescent="0.25">
      <c r="A234" s="39" t="s">
        <v>2478</v>
      </c>
      <c r="B234" s="48">
        <v>4157</v>
      </c>
      <c r="C234" s="58">
        <v>100.8</v>
      </c>
      <c r="D234" s="58">
        <v>89.9</v>
      </c>
      <c r="E234" s="58">
        <v>44.4</v>
      </c>
      <c r="F234" s="58">
        <v>66.8</v>
      </c>
      <c r="G234" s="58">
        <v>122</v>
      </c>
      <c r="H234" s="58">
        <v>79.8</v>
      </c>
      <c r="I234" s="58">
        <v>1.93</v>
      </c>
      <c r="J234" s="58">
        <v>19.190000000000001</v>
      </c>
    </row>
    <row r="235" spans="1:10" ht="39" x14ac:dyDescent="0.25">
      <c r="A235" s="39" t="s">
        <v>2479</v>
      </c>
      <c r="B235" s="48">
        <v>1457</v>
      </c>
      <c r="C235" s="58">
        <v>83</v>
      </c>
      <c r="D235" s="58">
        <v>79.900000000000006</v>
      </c>
      <c r="E235" s="58">
        <v>29.3</v>
      </c>
      <c r="F235" s="58">
        <v>57.4</v>
      </c>
      <c r="G235" s="58">
        <v>107.1</v>
      </c>
      <c r="H235" s="58">
        <v>31</v>
      </c>
      <c r="I235" s="58">
        <v>1.77</v>
      </c>
      <c r="J235" s="58">
        <v>21.27</v>
      </c>
    </row>
    <row r="236" spans="1:10" x14ac:dyDescent="0.25">
      <c r="A236" s="39" t="s">
        <v>2381</v>
      </c>
      <c r="B236" s="48">
        <v>3101</v>
      </c>
      <c r="C236" s="58">
        <v>121.6</v>
      </c>
      <c r="D236" s="58">
        <v>159.19999999999999</v>
      </c>
      <c r="E236" s="58">
        <v>28.2</v>
      </c>
      <c r="F236" s="58">
        <v>70.5</v>
      </c>
      <c r="G236" s="58">
        <v>165.1</v>
      </c>
      <c r="H236" s="58">
        <v>63.6</v>
      </c>
      <c r="I236" s="58">
        <v>2.4900000000000002</v>
      </c>
      <c r="J236" s="58">
        <v>20.5</v>
      </c>
    </row>
    <row r="237" spans="1:10" ht="90" x14ac:dyDescent="0.25">
      <c r="A237" s="38" t="s">
        <v>2480</v>
      </c>
      <c r="B237" s="49" t="s">
        <v>28</v>
      </c>
      <c r="C237" s="59" t="s">
        <v>28</v>
      </c>
      <c r="D237" s="59" t="s">
        <v>28</v>
      </c>
      <c r="E237" s="59" t="s">
        <v>28</v>
      </c>
      <c r="F237" s="59" t="s">
        <v>28</v>
      </c>
      <c r="G237" s="59" t="s">
        <v>28</v>
      </c>
      <c r="H237" s="59" t="s">
        <v>28</v>
      </c>
      <c r="I237" s="59" t="s">
        <v>28</v>
      </c>
      <c r="J237" s="59" t="s">
        <v>28</v>
      </c>
    </row>
    <row r="238" spans="1:10" ht="77.25" x14ac:dyDescent="0.25">
      <c r="A238" s="36" t="s">
        <v>2481</v>
      </c>
      <c r="B238" s="48">
        <v>702</v>
      </c>
      <c r="C238" s="58">
        <v>73.599999999999994</v>
      </c>
      <c r="D238" s="58">
        <v>71.900000000000006</v>
      </c>
      <c r="E238" s="58">
        <v>27.1</v>
      </c>
      <c r="F238" s="58">
        <v>52.6</v>
      </c>
      <c r="G238" s="58">
        <v>93.7</v>
      </c>
      <c r="H238" s="58">
        <v>15</v>
      </c>
      <c r="I238" s="58">
        <v>1.57</v>
      </c>
      <c r="J238" s="58">
        <v>21.32</v>
      </c>
    </row>
    <row r="239" spans="1:10" ht="26.25" x14ac:dyDescent="0.25">
      <c r="A239" s="36" t="s">
        <v>2475</v>
      </c>
      <c r="B239" s="48">
        <v>1357</v>
      </c>
      <c r="C239" s="58">
        <v>74.900000000000006</v>
      </c>
      <c r="D239" s="58">
        <v>65.8</v>
      </c>
      <c r="E239" s="58">
        <v>25.3</v>
      </c>
      <c r="F239" s="58">
        <v>45.2</v>
      </c>
      <c r="G239" s="58">
        <v>84.1</v>
      </c>
      <c r="H239" s="58">
        <v>30.8</v>
      </c>
      <c r="I239" s="58">
        <v>1.7</v>
      </c>
      <c r="J239" s="58">
        <v>22.7</v>
      </c>
    </row>
    <row r="240" spans="1:10" ht="51.75" x14ac:dyDescent="0.25">
      <c r="A240" s="39" t="s">
        <v>2482</v>
      </c>
      <c r="B240" s="48">
        <v>1429</v>
      </c>
      <c r="C240" s="58">
        <v>81.599999999999994</v>
      </c>
      <c r="D240" s="58">
        <v>82.1</v>
      </c>
      <c r="E240" s="58">
        <v>23.7</v>
      </c>
      <c r="F240" s="58">
        <v>48.2</v>
      </c>
      <c r="G240" s="58">
        <v>88.8</v>
      </c>
      <c r="H240" s="58">
        <v>30.4</v>
      </c>
      <c r="I240" s="58">
        <v>1.74</v>
      </c>
      <c r="J240" s="58">
        <v>21.28</v>
      </c>
    </row>
    <row r="241" spans="1:10" ht="39" x14ac:dyDescent="0.25">
      <c r="A241" s="39" t="s">
        <v>2446</v>
      </c>
      <c r="B241" s="47">
        <v>12331</v>
      </c>
      <c r="C241" s="57">
        <v>144.4</v>
      </c>
      <c r="D241" s="57">
        <v>115.9</v>
      </c>
      <c r="E241" s="57">
        <v>48.2</v>
      </c>
      <c r="F241" s="57">
        <v>70.900000000000006</v>
      </c>
      <c r="G241" s="57">
        <v>138.80000000000001</v>
      </c>
      <c r="H241" s="57">
        <v>235.8</v>
      </c>
      <c r="I241" s="57">
        <v>2.76</v>
      </c>
      <c r="J241" s="57">
        <v>19.12</v>
      </c>
    </row>
    <row r="242" spans="1:10" ht="26.25" x14ac:dyDescent="0.25">
      <c r="A242" s="39" t="s">
        <v>2483</v>
      </c>
      <c r="B242" s="47">
        <v>11374</v>
      </c>
      <c r="C242" s="57">
        <v>108.7</v>
      </c>
      <c r="D242" s="57">
        <v>84.4</v>
      </c>
      <c r="E242" s="57">
        <v>55.6</v>
      </c>
      <c r="F242" s="57">
        <v>80.599999999999994</v>
      </c>
      <c r="G242" s="57">
        <v>134.80000000000001</v>
      </c>
      <c r="H242" s="57">
        <v>233.7</v>
      </c>
      <c r="I242" s="57">
        <v>2.23</v>
      </c>
      <c r="J242" s="57">
        <v>20.55</v>
      </c>
    </row>
    <row r="243" spans="1:10" ht="51.75" x14ac:dyDescent="0.25">
      <c r="A243" s="39" t="s">
        <v>2484</v>
      </c>
      <c r="B243" s="47">
        <v>2080</v>
      </c>
      <c r="C243" s="57">
        <v>88</v>
      </c>
      <c r="D243" s="57">
        <v>84.6</v>
      </c>
      <c r="E243" s="57">
        <v>34.9</v>
      </c>
      <c r="F243" s="57">
        <v>64</v>
      </c>
      <c r="G243" s="57">
        <v>123.1</v>
      </c>
      <c r="H243" s="57">
        <v>44.5</v>
      </c>
      <c r="I243" s="57">
        <v>1.88</v>
      </c>
      <c r="J243" s="57">
        <v>21.37</v>
      </c>
    </row>
    <row r="244" spans="1:10" ht="26.25" x14ac:dyDescent="0.25">
      <c r="A244" s="39" t="s">
        <v>2485</v>
      </c>
      <c r="B244" s="47">
        <v>1604</v>
      </c>
      <c r="C244" s="57">
        <v>91.5</v>
      </c>
      <c r="D244" s="57">
        <v>100</v>
      </c>
      <c r="E244" s="57">
        <v>30.9</v>
      </c>
      <c r="F244" s="57">
        <v>64.900000000000006</v>
      </c>
      <c r="G244" s="57">
        <v>148.69999999999999</v>
      </c>
      <c r="H244" s="57">
        <v>33.1</v>
      </c>
      <c r="I244" s="57">
        <v>1.89</v>
      </c>
      <c r="J244" s="57">
        <v>20.62</v>
      </c>
    </row>
    <row r="245" spans="1:10" x14ac:dyDescent="0.25">
      <c r="A245" s="39" t="s">
        <v>2381</v>
      </c>
      <c r="B245" s="47" t="s">
        <v>2310</v>
      </c>
      <c r="C245" s="57">
        <v>137.4</v>
      </c>
      <c r="D245" s="57">
        <v>95.1</v>
      </c>
      <c r="E245" s="57">
        <v>16.7</v>
      </c>
      <c r="F245" s="57">
        <v>56.1</v>
      </c>
      <c r="G245" s="57">
        <v>102</v>
      </c>
      <c r="H245" s="57" t="s">
        <v>2310</v>
      </c>
      <c r="I245" s="57">
        <v>3.07</v>
      </c>
      <c r="J245" s="57">
        <v>22.36</v>
      </c>
    </row>
    <row r="246" spans="1:10" ht="115.5" x14ac:dyDescent="0.25">
      <c r="A246" s="38" t="s">
        <v>2486</v>
      </c>
      <c r="B246" s="49" t="s">
        <v>28</v>
      </c>
      <c r="C246" s="59" t="s">
        <v>28</v>
      </c>
      <c r="D246" s="59" t="s">
        <v>28</v>
      </c>
      <c r="E246" s="59" t="s">
        <v>28</v>
      </c>
      <c r="F246" s="59" t="s">
        <v>28</v>
      </c>
      <c r="G246" s="59" t="s">
        <v>28</v>
      </c>
      <c r="H246" s="59" t="s">
        <v>28</v>
      </c>
      <c r="I246" s="59" t="s">
        <v>28</v>
      </c>
      <c r="J246" s="59" t="s">
        <v>28</v>
      </c>
    </row>
    <row r="247" spans="1:10" x14ac:dyDescent="0.25">
      <c r="A247" s="36" t="s">
        <v>2487</v>
      </c>
      <c r="B247" s="48">
        <v>1155</v>
      </c>
      <c r="C247" s="58">
        <v>78.5</v>
      </c>
      <c r="D247" s="58">
        <v>75.5</v>
      </c>
      <c r="E247" s="58">
        <v>28.5</v>
      </c>
      <c r="F247" s="58">
        <v>55.9</v>
      </c>
      <c r="G247" s="58">
        <v>99.9</v>
      </c>
      <c r="H247" s="58">
        <v>24.3</v>
      </c>
      <c r="I247" s="58">
        <v>1.65</v>
      </c>
      <c r="J247" s="58">
        <v>21.05</v>
      </c>
    </row>
    <row r="248" spans="1:10" x14ac:dyDescent="0.25">
      <c r="A248" s="36" t="s">
        <v>2488</v>
      </c>
      <c r="B248" s="48">
        <v>1279</v>
      </c>
      <c r="C248" s="58">
        <v>82.1</v>
      </c>
      <c r="D248" s="58">
        <v>75.5</v>
      </c>
      <c r="E248" s="58">
        <v>30.6</v>
      </c>
      <c r="F248" s="58">
        <v>57.5</v>
      </c>
      <c r="G248" s="58">
        <v>101.9</v>
      </c>
      <c r="H248" s="58">
        <v>27.5</v>
      </c>
      <c r="I248" s="58">
        <v>1.77</v>
      </c>
      <c r="J248" s="58">
        <v>21.51</v>
      </c>
    </row>
    <row r="249" spans="1:10" ht="51.75" x14ac:dyDescent="0.25">
      <c r="A249" s="38" t="s">
        <v>2489</v>
      </c>
      <c r="B249" s="49" t="s">
        <v>28</v>
      </c>
      <c r="C249" s="59" t="s">
        <v>28</v>
      </c>
      <c r="D249" s="59" t="s">
        <v>28</v>
      </c>
      <c r="E249" s="59" t="s">
        <v>28</v>
      </c>
      <c r="F249" s="59" t="s">
        <v>28</v>
      </c>
      <c r="G249" s="59" t="s">
        <v>28</v>
      </c>
      <c r="H249" s="59" t="s">
        <v>28</v>
      </c>
      <c r="I249" s="59" t="s">
        <v>28</v>
      </c>
      <c r="J249" s="59" t="s">
        <v>28</v>
      </c>
    </row>
    <row r="250" spans="1:10" ht="26.25" x14ac:dyDescent="0.25">
      <c r="A250" s="36" t="s">
        <v>2490</v>
      </c>
      <c r="B250" s="48">
        <v>1257</v>
      </c>
      <c r="C250" s="58">
        <v>88.6</v>
      </c>
      <c r="D250" s="58">
        <v>83.9</v>
      </c>
      <c r="E250" s="58">
        <v>29.1</v>
      </c>
      <c r="F250" s="58">
        <v>57.5</v>
      </c>
      <c r="G250" s="58">
        <v>105.1</v>
      </c>
      <c r="H250" s="58">
        <v>26.3</v>
      </c>
      <c r="I250" s="58">
        <v>1.85</v>
      </c>
      <c r="J250" s="58">
        <v>20.94</v>
      </c>
    </row>
    <row r="251" spans="1:10" ht="26.25" x14ac:dyDescent="0.25">
      <c r="A251" s="36" t="s">
        <v>2491</v>
      </c>
      <c r="B251" s="48">
        <v>1206</v>
      </c>
      <c r="C251" s="58">
        <v>65.599999999999994</v>
      </c>
      <c r="D251" s="58">
        <v>58.5</v>
      </c>
      <c r="E251" s="58">
        <v>22.7</v>
      </c>
      <c r="F251" s="58">
        <v>45.1</v>
      </c>
      <c r="G251" s="58">
        <v>82.7</v>
      </c>
      <c r="H251" s="58">
        <v>28.1</v>
      </c>
      <c r="I251" s="58">
        <v>1.53</v>
      </c>
      <c r="J251" s="58">
        <v>23.26</v>
      </c>
    </row>
    <row r="252" spans="1:10" ht="77.25" x14ac:dyDescent="0.25">
      <c r="A252" s="39" t="s">
        <v>2492</v>
      </c>
      <c r="B252" s="48">
        <v>4563</v>
      </c>
      <c r="C252" s="58">
        <v>93.4</v>
      </c>
      <c r="D252" s="58">
        <v>83.3</v>
      </c>
      <c r="E252" s="58">
        <v>37.799999999999997</v>
      </c>
      <c r="F252" s="58">
        <v>66.3</v>
      </c>
      <c r="G252" s="58">
        <v>123.1</v>
      </c>
      <c r="H252" s="58">
        <v>96.5</v>
      </c>
      <c r="I252" s="58">
        <v>1.97</v>
      </c>
      <c r="J252" s="58">
        <v>21.14</v>
      </c>
    </row>
    <row r="253" spans="1:10" ht="90" x14ac:dyDescent="0.25">
      <c r="A253" s="38" t="s">
        <v>2493</v>
      </c>
      <c r="B253" s="49" t="s">
        <v>28</v>
      </c>
      <c r="C253" s="59" t="s">
        <v>28</v>
      </c>
      <c r="D253" s="59" t="s">
        <v>28</v>
      </c>
      <c r="E253" s="59" t="s">
        <v>28</v>
      </c>
      <c r="F253" s="59" t="s">
        <v>28</v>
      </c>
      <c r="G253" s="59" t="s">
        <v>28</v>
      </c>
      <c r="H253" s="59" t="s">
        <v>28</v>
      </c>
      <c r="I253" s="59" t="s">
        <v>28</v>
      </c>
      <c r="J253" s="59" t="s">
        <v>28</v>
      </c>
    </row>
    <row r="254" spans="1:10" ht="26.25" x14ac:dyDescent="0.25">
      <c r="A254" s="36" t="s">
        <v>2494</v>
      </c>
      <c r="B254" s="48">
        <v>1939</v>
      </c>
      <c r="C254" s="58">
        <v>92.2</v>
      </c>
      <c r="D254" s="58">
        <v>85.1</v>
      </c>
      <c r="E254" s="58">
        <v>28.3</v>
      </c>
      <c r="F254" s="58">
        <v>57.5</v>
      </c>
      <c r="G254" s="58">
        <v>104</v>
      </c>
      <c r="H254" s="58">
        <v>39.9</v>
      </c>
      <c r="I254" s="58">
        <v>1.9</v>
      </c>
      <c r="J254" s="58">
        <v>20.58</v>
      </c>
    </row>
    <row r="255" spans="1:10" ht="39" x14ac:dyDescent="0.25">
      <c r="A255" s="36" t="s">
        <v>2495</v>
      </c>
      <c r="B255" s="48">
        <v>1444</v>
      </c>
      <c r="C255" s="58">
        <v>83.8</v>
      </c>
      <c r="D255" s="58">
        <v>78.400000000000006</v>
      </c>
      <c r="E255" s="58">
        <v>26.2</v>
      </c>
      <c r="F255" s="58">
        <v>53.1</v>
      </c>
      <c r="G255" s="58">
        <v>99.6</v>
      </c>
      <c r="H255" s="58">
        <v>30.8</v>
      </c>
      <c r="I255" s="58">
        <v>1.79</v>
      </c>
      <c r="J255" s="58">
        <v>21.34</v>
      </c>
    </row>
    <row r="256" spans="1:10" ht="39" x14ac:dyDescent="0.25">
      <c r="A256" s="39" t="s">
        <v>2496</v>
      </c>
      <c r="B256" s="48">
        <v>2213</v>
      </c>
      <c r="C256" s="58">
        <v>94.7</v>
      </c>
      <c r="D256" s="58">
        <v>85</v>
      </c>
      <c r="E256" s="58">
        <v>31.2</v>
      </c>
      <c r="F256" s="58">
        <v>59.7</v>
      </c>
      <c r="G256" s="58">
        <v>113.6</v>
      </c>
      <c r="H256" s="58">
        <v>46.3</v>
      </c>
      <c r="I256" s="58">
        <v>1.98</v>
      </c>
      <c r="J256" s="58">
        <v>20.92</v>
      </c>
    </row>
    <row r="257" spans="1:10" ht="51.75" x14ac:dyDescent="0.25">
      <c r="A257" s="36" t="s">
        <v>2497</v>
      </c>
      <c r="B257" s="48">
        <v>4163</v>
      </c>
      <c r="C257" s="58">
        <v>93.5</v>
      </c>
      <c r="D257" s="58">
        <v>91.8</v>
      </c>
      <c r="E257" s="58">
        <v>31.8</v>
      </c>
      <c r="F257" s="58">
        <v>61.2</v>
      </c>
      <c r="G257" s="58">
        <v>109.8</v>
      </c>
      <c r="H257" s="58">
        <v>86.4</v>
      </c>
      <c r="I257" s="58">
        <v>1.94</v>
      </c>
      <c r="J257" s="58">
        <v>20.74</v>
      </c>
    </row>
    <row r="258" spans="1:10" x14ac:dyDescent="0.25">
      <c r="A258" s="36" t="s">
        <v>2498</v>
      </c>
      <c r="B258" s="48">
        <v>2978</v>
      </c>
      <c r="C258" s="58">
        <v>96</v>
      </c>
      <c r="D258" s="58">
        <v>88.4</v>
      </c>
      <c r="E258" s="58">
        <v>33.700000000000003</v>
      </c>
      <c r="F258" s="58">
        <v>61.5</v>
      </c>
      <c r="G258" s="58">
        <v>110.2</v>
      </c>
      <c r="H258" s="58">
        <v>62.2</v>
      </c>
      <c r="I258" s="58">
        <v>2.0099999999999998</v>
      </c>
      <c r="J258" s="58">
        <v>20.9</v>
      </c>
    </row>
    <row r="259" spans="1:10" x14ac:dyDescent="0.25">
      <c r="A259" s="39" t="s">
        <v>2499</v>
      </c>
      <c r="B259" s="48">
        <v>4993</v>
      </c>
      <c r="C259" s="58">
        <v>107.1</v>
      </c>
      <c r="D259" s="58">
        <v>91.2</v>
      </c>
      <c r="E259" s="58">
        <v>41.7</v>
      </c>
      <c r="F259" s="58">
        <v>71.400000000000006</v>
      </c>
      <c r="G259" s="58">
        <v>143.69999999999999</v>
      </c>
      <c r="H259" s="58">
        <v>104.7</v>
      </c>
      <c r="I259" s="58">
        <v>2.2400000000000002</v>
      </c>
      <c r="J259" s="58">
        <v>20.96</v>
      </c>
    </row>
    <row r="260" spans="1:10" x14ac:dyDescent="0.25">
      <c r="A260" s="39" t="s">
        <v>2381</v>
      </c>
      <c r="B260" s="48">
        <v>5924</v>
      </c>
      <c r="C260" s="58">
        <v>131.1</v>
      </c>
      <c r="D260" s="58">
        <v>105.4</v>
      </c>
      <c r="E260" s="58">
        <v>86.3</v>
      </c>
      <c r="F260" s="58">
        <v>162.4</v>
      </c>
      <c r="G260" s="58">
        <v>165.5</v>
      </c>
      <c r="H260" s="58">
        <v>130.5</v>
      </c>
      <c r="I260" s="58">
        <v>2.89</v>
      </c>
      <c r="J260" s="58">
        <v>22.02</v>
      </c>
    </row>
    <row r="261" spans="1:10" ht="102.75" x14ac:dyDescent="0.25">
      <c r="A261" s="38" t="s">
        <v>2500</v>
      </c>
      <c r="B261" s="49" t="s">
        <v>28</v>
      </c>
      <c r="C261" s="59" t="s">
        <v>28</v>
      </c>
      <c r="D261" s="59" t="s">
        <v>28</v>
      </c>
      <c r="E261" s="59" t="s">
        <v>28</v>
      </c>
      <c r="F261" s="59" t="s">
        <v>28</v>
      </c>
      <c r="G261" s="59" t="s">
        <v>28</v>
      </c>
      <c r="H261" s="59" t="s">
        <v>28</v>
      </c>
      <c r="I261" s="59" t="s">
        <v>28</v>
      </c>
      <c r="J261" s="59" t="s">
        <v>28</v>
      </c>
    </row>
    <row r="262" spans="1:10" ht="39" x14ac:dyDescent="0.25">
      <c r="A262" s="36" t="s">
        <v>2501</v>
      </c>
      <c r="B262" s="48">
        <v>1624</v>
      </c>
      <c r="C262" s="58">
        <v>87.9</v>
      </c>
      <c r="D262" s="58">
        <v>82</v>
      </c>
      <c r="E262" s="58">
        <v>28.6</v>
      </c>
      <c r="F262" s="58">
        <v>56.7</v>
      </c>
      <c r="G262" s="58">
        <v>105.5</v>
      </c>
      <c r="H262" s="58">
        <v>34.4</v>
      </c>
      <c r="I262" s="58">
        <v>1.86</v>
      </c>
      <c r="J262" s="58">
        <v>21.18</v>
      </c>
    </row>
    <row r="263" spans="1:10" ht="26.25" x14ac:dyDescent="0.25">
      <c r="A263" s="37" t="s">
        <v>2502</v>
      </c>
      <c r="B263" s="48">
        <v>4345</v>
      </c>
      <c r="C263" s="58">
        <v>124.3</v>
      </c>
      <c r="D263" s="58">
        <v>113.2</v>
      </c>
      <c r="E263" s="58">
        <v>73.099999999999994</v>
      </c>
      <c r="F263" s="58">
        <v>161.19999999999999</v>
      </c>
      <c r="G263" s="58">
        <v>310.2</v>
      </c>
      <c r="H263" s="58">
        <v>87.9</v>
      </c>
      <c r="I263" s="58">
        <v>2.5099999999999998</v>
      </c>
      <c r="J263" s="58">
        <v>20.22</v>
      </c>
    </row>
    <row r="264" spans="1:10" ht="26.25" x14ac:dyDescent="0.25">
      <c r="A264" s="37" t="s">
        <v>2503</v>
      </c>
      <c r="B264" s="48">
        <v>3622</v>
      </c>
      <c r="C264" s="58">
        <v>115.5</v>
      </c>
      <c r="D264" s="58">
        <v>105.2</v>
      </c>
      <c r="E264" s="58">
        <v>56.6</v>
      </c>
      <c r="F264" s="58">
        <v>112.3</v>
      </c>
      <c r="G264" s="58">
        <v>244.7</v>
      </c>
      <c r="H264" s="58">
        <v>75.2</v>
      </c>
      <c r="I264" s="58">
        <v>2.4</v>
      </c>
      <c r="J264" s="58">
        <v>20.77</v>
      </c>
    </row>
    <row r="265" spans="1:10" ht="51.75" x14ac:dyDescent="0.25">
      <c r="A265" s="37" t="s">
        <v>2504</v>
      </c>
      <c r="B265" s="48">
        <v>6779</v>
      </c>
      <c r="C265" s="58">
        <v>127</v>
      </c>
      <c r="D265" s="58">
        <v>143.5</v>
      </c>
      <c r="E265" s="58">
        <v>74.3</v>
      </c>
      <c r="F265" s="58">
        <v>150.80000000000001</v>
      </c>
      <c r="G265" s="58">
        <v>246.2</v>
      </c>
      <c r="H265" s="58">
        <v>137.4</v>
      </c>
      <c r="I265" s="58">
        <v>2.57</v>
      </c>
      <c r="J265" s="58">
        <v>20.27</v>
      </c>
    </row>
    <row r="266" spans="1:10" ht="39" x14ac:dyDescent="0.25">
      <c r="A266" s="37" t="s">
        <v>2505</v>
      </c>
      <c r="B266" s="48">
        <v>4411</v>
      </c>
      <c r="C266" s="58">
        <v>114</v>
      </c>
      <c r="D266" s="58">
        <v>102.2</v>
      </c>
      <c r="E266" s="58">
        <v>57.1</v>
      </c>
      <c r="F266" s="58">
        <v>112.7</v>
      </c>
      <c r="G266" s="58">
        <v>246.2</v>
      </c>
      <c r="H266" s="58">
        <v>89.7</v>
      </c>
      <c r="I266" s="58">
        <v>2.3199999999999998</v>
      </c>
      <c r="J266" s="58">
        <v>20.329999999999998</v>
      </c>
    </row>
    <row r="267" spans="1:10" ht="64.5" x14ac:dyDescent="0.25">
      <c r="A267" s="37" t="s">
        <v>2506</v>
      </c>
      <c r="B267" s="48">
        <v>1530</v>
      </c>
      <c r="C267" s="58">
        <v>83.1</v>
      </c>
      <c r="D267" s="58">
        <v>76.599999999999994</v>
      </c>
      <c r="E267" s="58">
        <v>27.2</v>
      </c>
      <c r="F267" s="58">
        <v>51.4</v>
      </c>
      <c r="G267" s="58">
        <v>88.7</v>
      </c>
      <c r="H267" s="58">
        <v>32.299999999999997</v>
      </c>
      <c r="I267" s="58">
        <v>1.76</v>
      </c>
      <c r="J267" s="58">
        <v>21.13</v>
      </c>
    </row>
    <row r="268" spans="1:10" ht="39" x14ac:dyDescent="0.25">
      <c r="A268" s="37" t="s">
        <v>2507</v>
      </c>
      <c r="B268" s="48">
        <v>4354</v>
      </c>
      <c r="C268" s="58">
        <v>95.1</v>
      </c>
      <c r="D268" s="58">
        <v>84.1</v>
      </c>
      <c r="E268" s="58">
        <v>39.700000000000003</v>
      </c>
      <c r="F268" s="58">
        <v>67.900000000000006</v>
      </c>
      <c r="G268" s="58">
        <v>117.8</v>
      </c>
      <c r="H268" s="58">
        <v>90.7</v>
      </c>
      <c r="I268" s="58">
        <v>1.98</v>
      </c>
      <c r="J268" s="58">
        <v>20.83</v>
      </c>
    </row>
    <row r="269" spans="1:10" ht="39" x14ac:dyDescent="0.25">
      <c r="A269" s="39" t="s">
        <v>2508</v>
      </c>
      <c r="B269" s="47">
        <v>313</v>
      </c>
      <c r="C269" s="57">
        <v>36.6</v>
      </c>
      <c r="D269" s="57">
        <v>53.2</v>
      </c>
      <c r="E269" s="57">
        <v>1.2</v>
      </c>
      <c r="F269" s="57">
        <v>18.2</v>
      </c>
      <c r="G269" s="57">
        <v>51.3</v>
      </c>
      <c r="H269" s="57">
        <v>7.6</v>
      </c>
      <c r="I269" s="57">
        <v>0.89</v>
      </c>
      <c r="J269" s="57">
        <v>24.37</v>
      </c>
    </row>
    <row r="270" spans="1:10" ht="90" x14ac:dyDescent="0.25">
      <c r="A270" s="38" t="s">
        <v>2509</v>
      </c>
      <c r="B270" s="49" t="s">
        <v>28</v>
      </c>
      <c r="C270" s="59" t="s">
        <v>28</v>
      </c>
      <c r="D270" s="59" t="s">
        <v>28</v>
      </c>
      <c r="E270" s="59" t="s">
        <v>28</v>
      </c>
      <c r="F270" s="59" t="s">
        <v>28</v>
      </c>
      <c r="G270" s="59" t="s">
        <v>28</v>
      </c>
      <c r="H270" s="59" t="s">
        <v>28</v>
      </c>
      <c r="I270" s="59" t="s">
        <v>28</v>
      </c>
      <c r="J270" s="59" t="s">
        <v>28</v>
      </c>
    </row>
    <row r="271" spans="1:10" ht="39" x14ac:dyDescent="0.25">
      <c r="A271" s="36" t="s">
        <v>2510</v>
      </c>
      <c r="B271" s="48">
        <v>1656</v>
      </c>
      <c r="C271" s="58">
        <v>85.5</v>
      </c>
      <c r="D271" s="58">
        <v>78.099999999999994</v>
      </c>
      <c r="E271" s="58">
        <v>29.1</v>
      </c>
      <c r="F271" s="58">
        <v>56.2</v>
      </c>
      <c r="G271" s="58">
        <v>101.1</v>
      </c>
      <c r="H271" s="58">
        <v>35.4</v>
      </c>
      <c r="I271" s="58">
        <v>1.83</v>
      </c>
      <c r="J271" s="58">
        <v>21.35</v>
      </c>
    </row>
    <row r="272" spans="1:10" ht="64.5" x14ac:dyDescent="0.25">
      <c r="A272" s="37" t="s">
        <v>2511</v>
      </c>
      <c r="B272" s="48">
        <v>1696</v>
      </c>
      <c r="C272" s="58">
        <v>85.7</v>
      </c>
      <c r="D272" s="58">
        <v>77.8</v>
      </c>
      <c r="E272" s="58">
        <v>29.7</v>
      </c>
      <c r="F272" s="58">
        <v>56.4</v>
      </c>
      <c r="G272" s="58">
        <v>101.6</v>
      </c>
      <c r="H272" s="58">
        <v>36.200000000000003</v>
      </c>
      <c r="I272" s="58">
        <v>1.83</v>
      </c>
      <c r="J272" s="58">
        <v>21.36</v>
      </c>
    </row>
    <row r="273" spans="1:10" ht="51.75" x14ac:dyDescent="0.25">
      <c r="A273" s="37" t="s">
        <v>2512</v>
      </c>
      <c r="B273" s="48">
        <v>3230</v>
      </c>
      <c r="C273" s="58">
        <v>95.1</v>
      </c>
      <c r="D273" s="58">
        <v>67.8</v>
      </c>
      <c r="E273" s="58">
        <v>34.5</v>
      </c>
      <c r="F273" s="58">
        <v>59</v>
      </c>
      <c r="G273" s="58">
        <v>105.5</v>
      </c>
      <c r="H273" s="58">
        <v>68.599999999999994</v>
      </c>
      <c r="I273" s="58">
        <v>2.02</v>
      </c>
      <c r="J273" s="58">
        <v>21.24</v>
      </c>
    </row>
    <row r="274" spans="1:10" ht="39" x14ac:dyDescent="0.25">
      <c r="A274" s="41" t="s">
        <v>2513</v>
      </c>
      <c r="B274" s="48">
        <v>2002</v>
      </c>
      <c r="C274" s="58">
        <v>86.1</v>
      </c>
      <c r="D274" s="58">
        <v>74.5</v>
      </c>
      <c r="E274" s="58">
        <v>30</v>
      </c>
      <c r="F274" s="58">
        <v>54.8</v>
      </c>
      <c r="G274" s="58">
        <v>94.8</v>
      </c>
      <c r="H274" s="58">
        <v>42.5</v>
      </c>
      <c r="I274" s="58">
        <v>1.83</v>
      </c>
      <c r="J274" s="58">
        <v>21.23</v>
      </c>
    </row>
    <row r="275" spans="1:10" ht="26.25" x14ac:dyDescent="0.25">
      <c r="A275" s="41" t="s">
        <v>2514</v>
      </c>
      <c r="B275" s="48">
        <v>2737</v>
      </c>
      <c r="C275" s="58">
        <v>89.6</v>
      </c>
      <c r="D275" s="58">
        <v>75.400000000000006</v>
      </c>
      <c r="E275" s="58">
        <v>34.5</v>
      </c>
      <c r="F275" s="58">
        <v>60.4</v>
      </c>
      <c r="G275" s="58">
        <v>104.3</v>
      </c>
      <c r="H275" s="58">
        <v>58.6</v>
      </c>
      <c r="I275" s="58">
        <v>1.92</v>
      </c>
      <c r="J275" s="58">
        <v>21.4</v>
      </c>
    </row>
    <row r="276" spans="1:10" ht="26.25" x14ac:dyDescent="0.25">
      <c r="A276" s="41" t="s">
        <v>2515</v>
      </c>
      <c r="B276" s="48">
        <v>2050</v>
      </c>
      <c r="C276" s="58">
        <v>88.4</v>
      </c>
      <c r="D276" s="58">
        <v>75.599999999999994</v>
      </c>
      <c r="E276" s="58">
        <v>32.4</v>
      </c>
      <c r="F276" s="58">
        <v>57.9</v>
      </c>
      <c r="G276" s="58">
        <v>101.6</v>
      </c>
      <c r="H276" s="58">
        <v>43.6</v>
      </c>
      <c r="I276" s="58">
        <v>1.88</v>
      </c>
      <c r="J276" s="58">
        <v>21.26</v>
      </c>
    </row>
    <row r="277" spans="1:10" ht="26.25" x14ac:dyDescent="0.25">
      <c r="A277" s="41" t="s">
        <v>2516</v>
      </c>
      <c r="B277" s="48">
        <v>1327</v>
      </c>
      <c r="C277" s="58">
        <v>80.099999999999994</v>
      </c>
      <c r="D277" s="58">
        <v>76.900000000000006</v>
      </c>
      <c r="E277" s="58">
        <v>27.4</v>
      </c>
      <c r="F277" s="58">
        <v>53.6</v>
      </c>
      <c r="G277" s="58">
        <v>96.4</v>
      </c>
      <c r="H277" s="58">
        <v>28.9</v>
      </c>
      <c r="I277" s="58">
        <v>1.74</v>
      </c>
      <c r="J277" s="58">
        <v>21.77</v>
      </c>
    </row>
    <row r="278" spans="1:10" ht="26.25" x14ac:dyDescent="0.25">
      <c r="A278" s="41" t="s">
        <v>2517</v>
      </c>
      <c r="B278" s="48">
        <v>1792</v>
      </c>
      <c r="C278" s="58">
        <v>85.6</v>
      </c>
      <c r="D278" s="58">
        <v>77.3</v>
      </c>
      <c r="E278" s="58">
        <v>29.8</v>
      </c>
      <c r="F278" s="58">
        <v>57</v>
      </c>
      <c r="G278" s="58">
        <v>100.3</v>
      </c>
      <c r="H278" s="58">
        <v>38.4</v>
      </c>
      <c r="I278" s="58">
        <v>1.83</v>
      </c>
      <c r="J278" s="58">
        <v>21.43</v>
      </c>
    </row>
    <row r="279" spans="1:10" ht="26.25" x14ac:dyDescent="0.25">
      <c r="A279" s="41" t="s">
        <v>2518</v>
      </c>
      <c r="B279" s="48">
        <v>2362</v>
      </c>
      <c r="C279" s="58">
        <v>86.2</v>
      </c>
      <c r="D279" s="58">
        <v>74.599999999999994</v>
      </c>
      <c r="E279" s="58">
        <v>31.5</v>
      </c>
      <c r="F279" s="58">
        <v>54.8</v>
      </c>
      <c r="G279" s="58">
        <v>88.6</v>
      </c>
      <c r="H279" s="58">
        <v>50.4</v>
      </c>
      <c r="I279" s="58">
        <v>1.84</v>
      </c>
      <c r="J279" s="58">
        <v>21.33</v>
      </c>
    </row>
    <row r="280" spans="1:10" ht="64.5" x14ac:dyDescent="0.25">
      <c r="A280" s="38" t="s">
        <v>2519</v>
      </c>
      <c r="B280" s="46" t="s">
        <v>28</v>
      </c>
      <c r="C280" s="56" t="s">
        <v>28</v>
      </c>
      <c r="D280" s="56" t="s">
        <v>28</v>
      </c>
      <c r="E280" s="56" t="s">
        <v>28</v>
      </c>
      <c r="F280" s="56" t="s">
        <v>28</v>
      </c>
      <c r="G280" s="56" t="s">
        <v>28</v>
      </c>
      <c r="H280" s="56" t="s">
        <v>28</v>
      </c>
      <c r="I280" s="56" t="s">
        <v>28</v>
      </c>
      <c r="J280" s="56" t="s">
        <v>28</v>
      </c>
    </row>
    <row r="281" spans="1:10" x14ac:dyDescent="0.25">
      <c r="A281" s="36" t="s">
        <v>2520</v>
      </c>
      <c r="B281" s="48">
        <v>238</v>
      </c>
      <c r="C281" s="58">
        <v>37.6</v>
      </c>
      <c r="D281" s="58">
        <v>98</v>
      </c>
      <c r="E281" s="58">
        <v>1.2</v>
      </c>
      <c r="F281" s="58">
        <v>16.600000000000001</v>
      </c>
      <c r="G281" s="58">
        <v>53.1</v>
      </c>
      <c r="H281" s="58">
        <v>5.3</v>
      </c>
      <c r="I281" s="58">
        <v>0.84</v>
      </c>
      <c r="J281" s="58">
        <v>22.33</v>
      </c>
    </row>
    <row r="282" spans="1:10" x14ac:dyDescent="0.25">
      <c r="A282" s="39" t="s">
        <v>2521</v>
      </c>
      <c r="B282" s="48">
        <v>581</v>
      </c>
      <c r="C282" s="58">
        <v>75.599999999999994</v>
      </c>
      <c r="D282" s="58">
        <v>104.8</v>
      </c>
      <c r="E282" s="58">
        <v>25</v>
      </c>
      <c r="F282" s="58">
        <v>52</v>
      </c>
      <c r="G282" s="58">
        <v>111.3</v>
      </c>
      <c r="H282" s="58">
        <v>12.4</v>
      </c>
      <c r="I282" s="58">
        <v>1.61</v>
      </c>
      <c r="J282" s="58">
        <v>21.35</v>
      </c>
    </row>
    <row r="283" spans="1:10" x14ac:dyDescent="0.25">
      <c r="A283" s="39" t="s">
        <v>2355</v>
      </c>
      <c r="B283" s="48">
        <v>899</v>
      </c>
      <c r="C283" s="58">
        <v>78.3</v>
      </c>
      <c r="D283" s="58">
        <v>76.900000000000006</v>
      </c>
      <c r="E283" s="58">
        <v>29.7</v>
      </c>
      <c r="F283" s="58">
        <v>53.7</v>
      </c>
      <c r="G283" s="58">
        <v>93.2</v>
      </c>
      <c r="H283" s="58">
        <v>19.100000000000001</v>
      </c>
      <c r="I283" s="58">
        <v>1.66</v>
      </c>
      <c r="J283" s="58">
        <v>21.21</v>
      </c>
    </row>
    <row r="284" spans="1:10" x14ac:dyDescent="0.25">
      <c r="A284" s="39" t="s">
        <v>2356</v>
      </c>
      <c r="B284" s="48">
        <v>1402</v>
      </c>
      <c r="C284" s="58">
        <v>72</v>
      </c>
      <c r="D284" s="58">
        <v>78.099999999999994</v>
      </c>
      <c r="E284" s="58">
        <v>34.9</v>
      </c>
      <c r="F284" s="58">
        <v>58.5</v>
      </c>
      <c r="G284" s="58">
        <v>84.1</v>
      </c>
      <c r="H284" s="58">
        <v>32.200000000000003</v>
      </c>
      <c r="I284" s="58">
        <v>1.65</v>
      </c>
      <c r="J284" s="58">
        <v>22.94</v>
      </c>
    </row>
    <row r="285" spans="1:10" x14ac:dyDescent="0.25">
      <c r="A285" s="36" t="s">
        <v>2357</v>
      </c>
      <c r="B285" s="48">
        <v>3159</v>
      </c>
      <c r="C285" s="58">
        <v>85.6</v>
      </c>
      <c r="D285" s="58">
        <v>87.7</v>
      </c>
      <c r="E285" s="58">
        <v>38.799999999999997</v>
      </c>
      <c r="F285" s="58">
        <v>63.9</v>
      </c>
      <c r="G285" s="58">
        <v>111.6</v>
      </c>
      <c r="H285" s="58">
        <v>67</v>
      </c>
      <c r="I285" s="58">
        <v>1.81</v>
      </c>
      <c r="J285" s="58">
        <v>21.2</v>
      </c>
    </row>
    <row r="286" spans="1:10" x14ac:dyDescent="0.25">
      <c r="A286" s="39" t="s">
        <v>2358</v>
      </c>
      <c r="B286" s="48">
        <v>4504</v>
      </c>
      <c r="C286" s="58">
        <v>77.900000000000006</v>
      </c>
      <c r="D286" s="58">
        <v>69.5</v>
      </c>
      <c r="E286" s="58">
        <v>39.700000000000003</v>
      </c>
      <c r="F286" s="58">
        <v>64.8</v>
      </c>
      <c r="G286" s="58">
        <v>94.6</v>
      </c>
      <c r="H286" s="58">
        <v>97.6</v>
      </c>
      <c r="I286" s="58">
        <v>1.69</v>
      </c>
      <c r="J286" s="58">
        <v>21.67</v>
      </c>
    </row>
    <row r="287" spans="1:10" ht="26.25" x14ac:dyDescent="0.25">
      <c r="A287" s="39" t="s">
        <v>2359</v>
      </c>
      <c r="B287" s="48">
        <v>10432</v>
      </c>
      <c r="C287" s="58">
        <v>98.8</v>
      </c>
      <c r="D287" s="58">
        <v>76.8</v>
      </c>
      <c r="E287" s="58">
        <v>49.4</v>
      </c>
      <c r="F287" s="58">
        <v>70.900000000000006</v>
      </c>
      <c r="G287" s="58">
        <v>106.6</v>
      </c>
      <c r="H287" s="58">
        <v>214.5</v>
      </c>
      <c r="I287" s="58">
        <v>2.0299999999999998</v>
      </c>
      <c r="J287" s="58">
        <v>20.56</v>
      </c>
    </row>
    <row r="288" spans="1:10" ht="26.25" x14ac:dyDescent="0.25">
      <c r="A288" s="39" t="s">
        <v>2360</v>
      </c>
      <c r="B288" s="48">
        <v>28387</v>
      </c>
      <c r="C288" s="58">
        <v>109.9</v>
      </c>
      <c r="D288" s="58">
        <v>62.5</v>
      </c>
      <c r="E288" s="58">
        <v>51.3</v>
      </c>
      <c r="F288" s="58">
        <v>74</v>
      </c>
      <c r="G288" s="58">
        <v>120.2</v>
      </c>
      <c r="H288" s="58">
        <v>600.9</v>
      </c>
      <c r="I288" s="58">
        <v>2.33</v>
      </c>
      <c r="J288" s="58">
        <v>21.17</v>
      </c>
    </row>
    <row r="289" spans="1:10" ht="51.75" x14ac:dyDescent="0.25">
      <c r="A289" s="38" t="s">
        <v>2522</v>
      </c>
      <c r="B289" s="46" t="s">
        <v>28</v>
      </c>
      <c r="C289" s="56" t="s">
        <v>28</v>
      </c>
      <c r="D289" s="56" t="s">
        <v>28</v>
      </c>
      <c r="E289" s="56" t="s">
        <v>28</v>
      </c>
      <c r="F289" s="56" t="s">
        <v>28</v>
      </c>
      <c r="G289" s="56" t="s">
        <v>28</v>
      </c>
      <c r="H289" s="56" t="s">
        <v>28</v>
      </c>
      <c r="I289" s="56" t="s">
        <v>28</v>
      </c>
      <c r="J289" s="56" t="s">
        <v>28</v>
      </c>
    </row>
    <row r="290" spans="1:10" x14ac:dyDescent="0.25">
      <c r="A290" s="36" t="s">
        <v>2520</v>
      </c>
      <c r="B290" s="48">
        <v>530</v>
      </c>
      <c r="C290" s="58">
        <v>63.4</v>
      </c>
      <c r="D290" s="58">
        <v>100.9</v>
      </c>
      <c r="E290" s="58">
        <v>8.6</v>
      </c>
      <c r="F290" s="58">
        <v>34</v>
      </c>
      <c r="G290" s="58">
        <v>84</v>
      </c>
      <c r="H290" s="58">
        <v>11.7</v>
      </c>
      <c r="I290" s="58">
        <v>1.4</v>
      </c>
      <c r="J290" s="58">
        <v>22.06</v>
      </c>
    </row>
    <row r="291" spans="1:10" x14ac:dyDescent="0.25">
      <c r="A291" s="39" t="s">
        <v>2521</v>
      </c>
      <c r="B291" s="48">
        <v>780</v>
      </c>
      <c r="C291" s="58">
        <v>71.7</v>
      </c>
      <c r="D291" s="58">
        <v>85.4</v>
      </c>
      <c r="E291" s="58">
        <v>27</v>
      </c>
      <c r="F291" s="58">
        <v>51.3</v>
      </c>
      <c r="G291" s="58">
        <v>91.5</v>
      </c>
      <c r="H291" s="58">
        <v>16.7</v>
      </c>
      <c r="I291" s="58">
        <v>1.54</v>
      </c>
      <c r="J291" s="58">
        <v>21.47</v>
      </c>
    </row>
    <row r="292" spans="1:10" x14ac:dyDescent="0.25">
      <c r="A292" s="39" t="s">
        <v>2355</v>
      </c>
      <c r="B292" s="48">
        <v>1994</v>
      </c>
      <c r="C292" s="58">
        <v>83.6</v>
      </c>
      <c r="D292" s="58">
        <v>78.7</v>
      </c>
      <c r="E292" s="58">
        <v>35.5</v>
      </c>
      <c r="F292" s="58">
        <v>56.1</v>
      </c>
      <c r="G292" s="58">
        <v>86.6</v>
      </c>
      <c r="H292" s="58">
        <v>42.6</v>
      </c>
      <c r="I292" s="58">
        <v>1.79</v>
      </c>
      <c r="J292" s="58">
        <v>21.36</v>
      </c>
    </row>
    <row r="293" spans="1:10" x14ac:dyDescent="0.25">
      <c r="A293" s="39" t="s">
        <v>2356</v>
      </c>
      <c r="B293" s="48">
        <v>3965</v>
      </c>
      <c r="C293" s="58">
        <v>86.1</v>
      </c>
      <c r="D293" s="58">
        <v>77.5</v>
      </c>
      <c r="E293" s="58">
        <v>40.6</v>
      </c>
      <c r="F293" s="58">
        <v>63.2</v>
      </c>
      <c r="G293" s="58">
        <v>107.2</v>
      </c>
      <c r="H293" s="58">
        <v>85.3</v>
      </c>
      <c r="I293" s="58">
        <v>1.85</v>
      </c>
      <c r="J293" s="58">
        <v>21.5</v>
      </c>
    </row>
    <row r="294" spans="1:10" x14ac:dyDescent="0.25">
      <c r="A294" s="36" t="s">
        <v>2357</v>
      </c>
      <c r="B294" s="48">
        <v>6318</v>
      </c>
      <c r="C294" s="58">
        <v>94.1</v>
      </c>
      <c r="D294" s="58">
        <v>77.8</v>
      </c>
      <c r="E294" s="58">
        <v>42</v>
      </c>
      <c r="F294" s="58">
        <v>65.099999999999994</v>
      </c>
      <c r="G294" s="58">
        <v>105.4</v>
      </c>
      <c r="H294" s="58">
        <v>129.80000000000001</v>
      </c>
      <c r="I294" s="58">
        <v>1.93</v>
      </c>
      <c r="J294" s="58">
        <v>20.55</v>
      </c>
    </row>
    <row r="295" spans="1:10" x14ac:dyDescent="0.25">
      <c r="A295" s="39" t="s">
        <v>2358</v>
      </c>
      <c r="B295" s="48">
        <v>8795</v>
      </c>
      <c r="C295" s="58">
        <v>96.7</v>
      </c>
      <c r="D295" s="58">
        <v>61.4</v>
      </c>
      <c r="E295" s="58">
        <v>50.3</v>
      </c>
      <c r="F295" s="58">
        <v>70.400000000000006</v>
      </c>
      <c r="G295" s="58">
        <v>102</v>
      </c>
      <c r="H295" s="58">
        <v>185.8</v>
      </c>
      <c r="I295" s="58">
        <v>2.04</v>
      </c>
      <c r="J295" s="58">
        <v>21.13</v>
      </c>
    </row>
    <row r="296" spans="1:10" ht="26.25" x14ac:dyDescent="0.25">
      <c r="A296" s="39" t="s">
        <v>2359</v>
      </c>
      <c r="B296" s="48">
        <v>15188</v>
      </c>
      <c r="C296" s="58">
        <v>100.6</v>
      </c>
      <c r="D296" s="58">
        <v>79.400000000000006</v>
      </c>
      <c r="E296" s="58">
        <v>46.5</v>
      </c>
      <c r="F296" s="58">
        <v>61.3</v>
      </c>
      <c r="G296" s="58">
        <v>90.1</v>
      </c>
      <c r="H296" s="58">
        <v>307.60000000000002</v>
      </c>
      <c r="I296" s="58">
        <v>2.04</v>
      </c>
      <c r="J296" s="58">
        <v>20.25</v>
      </c>
    </row>
    <row r="297" spans="1:10" ht="26.25" x14ac:dyDescent="0.25">
      <c r="A297" s="39" t="s">
        <v>2360</v>
      </c>
      <c r="B297" s="48">
        <v>30170</v>
      </c>
      <c r="C297" s="58">
        <v>107.4</v>
      </c>
      <c r="D297" s="58">
        <v>54.4</v>
      </c>
      <c r="E297" s="58">
        <v>55.8</v>
      </c>
      <c r="F297" s="58">
        <v>77.7</v>
      </c>
      <c r="G297" s="58">
        <v>126.1</v>
      </c>
      <c r="H297" s="58">
        <v>667</v>
      </c>
      <c r="I297" s="58">
        <v>2.38</v>
      </c>
      <c r="J297" s="58">
        <v>22.11</v>
      </c>
    </row>
    <row r="298" spans="1:10" ht="51.75" x14ac:dyDescent="0.25">
      <c r="A298" s="38" t="s">
        <v>2523</v>
      </c>
      <c r="B298" s="46" t="s">
        <v>28</v>
      </c>
      <c r="C298" s="56" t="s">
        <v>28</v>
      </c>
      <c r="D298" s="56" t="s">
        <v>28</v>
      </c>
      <c r="E298" s="56" t="s">
        <v>28</v>
      </c>
      <c r="F298" s="56" t="s">
        <v>28</v>
      </c>
      <c r="G298" s="56" t="s">
        <v>28</v>
      </c>
      <c r="H298" s="56" t="s">
        <v>28</v>
      </c>
      <c r="I298" s="56" t="s">
        <v>28</v>
      </c>
      <c r="J298" s="56" t="s">
        <v>28</v>
      </c>
    </row>
    <row r="299" spans="1:10" x14ac:dyDescent="0.25">
      <c r="A299" s="36" t="s">
        <v>2520</v>
      </c>
      <c r="B299" s="48">
        <v>572</v>
      </c>
      <c r="C299" s="58">
        <v>64.599999999999994</v>
      </c>
      <c r="D299" s="58">
        <v>88</v>
      </c>
      <c r="E299" s="58">
        <v>13.3</v>
      </c>
      <c r="F299" s="58">
        <v>36.9</v>
      </c>
      <c r="G299" s="58">
        <v>81.099999999999994</v>
      </c>
      <c r="H299" s="58">
        <v>12.3</v>
      </c>
      <c r="I299" s="58">
        <v>1.38</v>
      </c>
      <c r="J299" s="58">
        <v>21.42</v>
      </c>
    </row>
    <row r="300" spans="1:10" x14ac:dyDescent="0.25">
      <c r="A300" s="39" t="s">
        <v>2521</v>
      </c>
      <c r="B300" s="48">
        <v>1740</v>
      </c>
      <c r="C300" s="58">
        <v>79.7</v>
      </c>
      <c r="D300" s="58">
        <v>79.2</v>
      </c>
      <c r="E300" s="58">
        <v>33.9</v>
      </c>
      <c r="F300" s="58">
        <v>59.6</v>
      </c>
      <c r="G300" s="58">
        <v>100.3</v>
      </c>
      <c r="H300" s="58">
        <v>37.5</v>
      </c>
      <c r="I300" s="58">
        <v>1.72</v>
      </c>
      <c r="J300" s="58">
        <v>21.54</v>
      </c>
    </row>
    <row r="301" spans="1:10" x14ac:dyDescent="0.25">
      <c r="A301" s="39" t="s">
        <v>2355</v>
      </c>
      <c r="B301" s="48">
        <v>5820</v>
      </c>
      <c r="C301" s="58">
        <v>90.5</v>
      </c>
      <c r="D301" s="58">
        <v>72</v>
      </c>
      <c r="E301" s="58">
        <v>40.1</v>
      </c>
      <c r="F301" s="58">
        <v>62.4</v>
      </c>
      <c r="G301" s="58">
        <v>110.2</v>
      </c>
      <c r="H301" s="58">
        <v>120.5</v>
      </c>
      <c r="I301" s="58">
        <v>1.87</v>
      </c>
      <c r="J301" s="58">
        <v>20.71</v>
      </c>
    </row>
    <row r="302" spans="1:10" x14ac:dyDescent="0.25">
      <c r="A302" s="39" t="s">
        <v>2356</v>
      </c>
      <c r="B302" s="48">
        <v>11797</v>
      </c>
      <c r="C302" s="58">
        <v>103.8</v>
      </c>
      <c r="D302" s="58">
        <v>78.5</v>
      </c>
      <c r="E302" s="58">
        <v>46.8</v>
      </c>
      <c r="F302" s="58">
        <v>75.900000000000006</v>
      </c>
      <c r="G302" s="58">
        <v>119.5</v>
      </c>
      <c r="H302" s="58">
        <v>260.3</v>
      </c>
      <c r="I302" s="58">
        <v>2.29</v>
      </c>
      <c r="J302" s="58">
        <v>22.07</v>
      </c>
    </row>
    <row r="303" spans="1:10" x14ac:dyDescent="0.25">
      <c r="A303" s="36" t="s">
        <v>2357</v>
      </c>
      <c r="B303" s="48">
        <v>15550</v>
      </c>
      <c r="C303" s="58">
        <v>105.5</v>
      </c>
      <c r="D303" s="58">
        <v>59.3</v>
      </c>
      <c r="E303" s="58">
        <v>50.7</v>
      </c>
      <c r="F303" s="58">
        <v>89</v>
      </c>
      <c r="G303" s="58">
        <v>171.7</v>
      </c>
      <c r="H303" s="58">
        <v>316.7</v>
      </c>
      <c r="I303" s="58">
        <v>2.15</v>
      </c>
      <c r="J303" s="58">
        <v>20.37</v>
      </c>
    </row>
    <row r="304" spans="1:10" ht="26.25" x14ac:dyDescent="0.25">
      <c r="A304" s="36" t="s">
        <v>2524</v>
      </c>
      <c r="B304" s="48">
        <v>38977</v>
      </c>
      <c r="C304" s="58">
        <v>143.6</v>
      </c>
      <c r="D304" s="58">
        <v>73</v>
      </c>
      <c r="E304" s="58">
        <v>64.7</v>
      </c>
      <c r="F304" s="58">
        <v>102.2</v>
      </c>
      <c r="G304" s="58">
        <v>208.9</v>
      </c>
      <c r="H304" s="58">
        <v>836.2</v>
      </c>
      <c r="I304" s="58">
        <v>3.08</v>
      </c>
      <c r="J304" s="58">
        <v>21.45</v>
      </c>
    </row>
    <row r="305" spans="1:10" ht="51.75" x14ac:dyDescent="0.25">
      <c r="A305" s="38" t="s">
        <v>2525</v>
      </c>
      <c r="B305" s="46" t="s">
        <v>28</v>
      </c>
      <c r="C305" s="56" t="s">
        <v>28</v>
      </c>
      <c r="D305" s="56" t="s">
        <v>28</v>
      </c>
      <c r="E305" s="56" t="s">
        <v>28</v>
      </c>
      <c r="F305" s="56" t="s">
        <v>28</v>
      </c>
      <c r="G305" s="56" t="s">
        <v>28</v>
      </c>
      <c r="H305" s="56" t="s">
        <v>28</v>
      </c>
      <c r="I305" s="56" t="s">
        <v>28</v>
      </c>
      <c r="J305" s="56" t="s">
        <v>28</v>
      </c>
    </row>
    <row r="306" spans="1:10" x14ac:dyDescent="0.25">
      <c r="A306" s="36" t="s">
        <v>2520</v>
      </c>
      <c r="B306" s="48">
        <v>546</v>
      </c>
      <c r="C306" s="58">
        <v>66.599999999999994</v>
      </c>
      <c r="D306" s="58">
        <v>94.2</v>
      </c>
      <c r="E306" s="58">
        <v>11.7</v>
      </c>
      <c r="F306" s="58">
        <v>37.1</v>
      </c>
      <c r="G306" s="58">
        <v>89.5</v>
      </c>
      <c r="H306" s="58">
        <v>11.8</v>
      </c>
      <c r="I306" s="58">
        <v>1.44</v>
      </c>
      <c r="J306" s="58">
        <v>21.62</v>
      </c>
    </row>
    <row r="307" spans="1:10" x14ac:dyDescent="0.25">
      <c r="A307" s="39" t="s">
        <v>2342</v>
      </c>
      <c r="B307" s="48">
        <v>907</v>
      </c>
      <c r="C307" s="58">
        <v>70.400000000000006</v>
      </c>
      <c r="D307" s="58">
        <v>90</v>
      </c>
      <c r="E307" s="58">
        <v>27.6</v>
      </c>
      <c r="F307" s="58">
        <v>49.7</v>
      </c>
      <c r="G307" s="58">
        <v>81.099999999999994</v>
      </c>
      <c r="H307" s="58">
        <v>19.3</v>
      </c>
      <c r="I307" s="58">
        <v>1.5</v>
      </c>
      <c r="J307" s="58">
        <v>21.32</v>
      </c>
    </row>
    <row r="308" spans="1:10" x14ac:dyDescent="0.25">
      <c r="A308" s="39" t="s">
        <v>2526</v>
      </c>
      <c r="B308" s="48">
        <v>2465</v>
      </c>
      <c r="C308" s="58">
        <v>78.599999999999994</v>
      </c>
      <c r="D308" s="58">
        <v>74.099999999999994</v>
      </c>
      <c r="E308" s="58">
        <v>36.4</v>
      </c>
      <c r="F308" s="58">
        <v>59.7</v>
      </c>
      <c r="G308" s="58">
        <v>96</v>
      </c>
      <c r="H308" s="58">
        <v>52.8</v>
      </c>
      <c r="I308" s="58">
        <v>1.68</v>
      </c>
      <c r="J308" s="58">
        <v>21.43</v>
      </c>
    </row>
    <row r="309" spans="1:10" x14ac:dyDescent="0.25">
      <c r="A309" s="39" t="s">
        <v>2355</v>
      </c>
      <c r="B309" s="48">
        <v>6782</v>
      </c>
      <c r="C309" s="58">
        <v>88.5</v>
      </c>
      <c r="D309" s="58">
        <v>74.7</v>
      </c>
      <c r="E309" s="58">
        <v>44.3</v>
      </c>
      <c r="F309" s="58">
        <v>62.7</v>
      </c>
      <c r="G309" s="58">
        <v>96.5</v>
      </c>
      <c r="H309" s="58">
        <v>143.30000000000001</v>
      </c>
      <c r="I309" s="58">
        <v>1.87</v>
      </c>
      <c r="J309" s="58">
        <v>21.13</v>
      </c>
    </row>
    <row r="310" spans="1:10" ht="26.25" x14ac:dyDescent="0.25">
      <c r="A310" s="39" t="s">
        <v>2527</v>
      </c>
      <c r="B310" s="48">
        <v>20490</v>
      </c>
      <c r="C310" s="58">
        <v>117.3</v>
      </c>
      <c r="D310" s="58">
        <v>66.099999999999994</v>
      </c>
      <c r="E310" s="58">
        <v>61.3</v>
      </c>
      <c r="F310" s="58">
        <v>80.3</v>
      </c>
      <c r="G310" s="58">
        <v>113.9</v>
      </c>
      <c r="H310" s="58">
        <v>437.3</v>
      </c>
      <c r="I310" s="58">
        <v>2.5</v>
      </c>
      <c r="J310" s="58">
        <v>21.34</v>
      </c>
    </row>
    <row r="311" spans="1:10" ht="51.75" x14ac:dyDescent="0.25">
      <c r="A311" s="38" t="s">
        <v>2528</v>
      </c>
      <c r="B311" s="46" t="s">
        <v>28</v>
      </c>
      <c r="C311" s="56" t="s">
        <v>28</v>
      </c>
      <c r="D311" s="56" t="s">
        <v>28</v>
      </c>
      <c r="E311" s="56" t="s">
        <v>28</v>
      </c>
      <c r="F311" s="56" t="s">
        <v>28</v>
      </c>
      <c r="G311" s="56" t="s">
        <v>28</v>
      </c>
      <c r="H311" s="56" t="s">
        <v>28</v>
      </c>
      <c r="I311" s="56" t="s">
        <v>28</v>
      </c>
      <c r="J311" s="56" t="s">
        <v>28</v>
      </c>
    </row>
    <row r="312" spans="1:10" x14ac:dyDescent="0.25">
      <c r="A312" s="36" t="s">
        <v>2520</v>
      </c>
      <c r="B312" s="48">
        <v>447</v>
      </c>
      <c r="C312" s="58">
        <v>49.9</v>
      </c>
      <c r="D312" s="58">
        <v>68.2</v>
      </c>
      <c r="E312" s="58">
        <v>8</v>
      </c>
      <c r="F312" s="58">
        <v>29.6</v>
      </c>
      <c r="G312" s="58">
        <v>67</v>
      </c>
      <c r="H312" s="58">
        <v>10.199999999999999</v>
      </c>
      <c r="I312" s="58">
        <v>1.1399999999999999</v>
      </c>
      <c r="J312" s="58">
        <v>22.84</v>
      </c>
    </row>
    <row r="313" spans="1:10" x14ac:dyDescent="0.25">
      <c r="A313" s="39" t="s">
        <v>2342</v>
      </c>
      <c r="B313" s="48">
        <v>609</v>
      </c>
      <c r="C313" s="58">
        <v>69.8</v>
      </c>
      <c r="D313" s="58">
        <v>69.599999999999994</v>
      </c>
      <c r="E313" s="58">
        <v>27.3</v>
      </c>
      <c r="F313" s="58">
        <v>54.2</v>
      </c>
      <c r="G313" s="58">
        <v>99.6</v>
      </c>
      <c r="H313" s="58">
        <v>12.8</v>
      </c>
      <c r="I313" s="58">
        <v>1.47</v>
      </c>
      <c r="J313" s="58">
        <v>21.05</v>
      </c>
    </row>
    <row r="314" spans="1:10" x14ac:dyDescent="0.25">
      <c r="A314" s="39" t="s">
        <v>2526</v>
      </c>
      <c r="B314" s="48">
        <v>1266</v>
      </c>
      <c r="C314" s="58">
        <v>79.599999999999994</v>
      </c>
      <c r="D314" s="58">
        <v>74.099999999999994</v>
      </c>
      <c r="E314" s="58">
        <v>32.9</v>
      </c>
      <c r="F314" s="58">
        <v>57.6</v>
      </c>
      <c r="G314" s="58">
        <v>107</v>
      </c>
      <c r="H314" s="58">
        <v>27.6</v>
      </c>
      <c r="I314" s="58">
        <v>1.74</v>
      </c>
      <c r="J314" s="58">
        <v>21.83</v>
      </c>
    </row>
    <row r="315" spans="1:10" x14ac:dyDescent="0.25">
      <c r="A315" s="39" t="s">
        <v>2355</v>
      </c>
      <c r="B315" s="48">
        <v>2471</v>
      </c>
      <c r="C315" s="58">
        <v>95.3</v>
      </c>
      <c r="D315" s="58">
        <v>76.900000000000006</v>
      </c>
      <c r="E315" s="58">
        <v>43.4</v>
      </c>
      <c r="F315" s="58">
        <v>74.5</v>
      </c>
      <c r="G315" s="58">
        <v>170.2</v>
      </c>
      <c r="H315" s="58">
        <v>54.1</v>
      </c>
      <c r="I315" s="58">
        <v>2.09</v>
      </c>
      <c r="J315" s="58">
        <v>21.91</v>
      </c>
    </row>
    <row r="316" spans="1:10" x14ac:dyDescent="0.25">
      <c r="A316" s="39" t="s">
        <v>2356</v>
      </c>
      <c r="B316" s="48">
        <v>5264</v>
      </c>
      <c r="C316" s="58">
        <v>99.1</v>
      </c>
      <c r="D316" s="58">
        <v>78.3</v>
      </c>
      <c r="E316" s="58">
        <v>48.4</v>
      </c>
      <c r="F316" s="58">
        <v>80</v>
      </c>
      <c r="G316" s="58">
        <v>138.5</v>
      </c>
      <c r="H316" s="58">
        <v>110.4</v>
      </c>
      <c r="I316" s="58">
        <v>2.08</v>
      </c>
      <c r="J316" s="58">
        <v>20.98</v>
      </c>
    </row>
    <row r="317" spans="1:10" x14ac:dyDescent="0.25">
      <c r="A317" s="39" t="s">
        <v>2357</v>
      </c>
      <c r="B317" s="48">
        <v>6774</v>
      </c>
      <c r="C317" s="58">
        <v>89</v>
      </c>
      <c r="D317" s="58">
        <v>80.3</v>
      </c>
      <c r="E317" s="58">
        <v>52.9</v>
      </c>
      <c r="F317" s="58">
        <v>73.400000000000006</v>
      </c>
      <c r="G317" s="58">
        <v>128</v>
      </c>
      <c r="H317" s="58">
        <v>151.4</v>
      </c>
      <c r="I317" s="58">
        <v>1.99</v>
      </c>
      <c r="J317" s="58">
        <v>22.35</v>
      </c>
    </row>
    <row r="318" spans="1:10" x14ac:dyDescent="0.25">
      <c r="A318" s="39" t="s">
        <v>2358</v>
      </c>
      <c r="B318" s="48">
        <v>8961</v>
      </c>
      <c r="C318" s="58">
        <v>98.6</v>
      </c>
      <c r="D318" s="58">
        <v>98.4</v>
      </c>
      <c r="E318" s="58">
        <v>56.7</v>
      </c>
      <c r="F318" s="58">
        <v>86.8</v>
      </c>
      <c r="G318" s="58">
        <v>144.1</v>
      </c>
      <c r="H318" s="58">
        <v>186.2</v>
      </c>
      <c r="I318" s="58">
        <v>2.0499999999999998</v>
      </c>
      <c r="J318" s="58">
        <v>20.78</v>
      </c>
    </row>
    <row r="319" spans="1:10" ht="26.25" x14ac:dyDescent="0.25">
      <c r="A319" s="39" t="s">
        <v>2529</v>
      </c>
      <c r="B319" s="48">
        <v>26874</v>
      </c>
      <c r="C319" s="58">
        <v>133.4</v>
      </c>
      <c r="D319" s="58">
        <v>113</v>
      </c>
      <c r="E319" s="58">
        <v>62.6</v>
      </c>
      <c r="F319" s="58">
        <v>93.4</v>
      </c>
      <c r="G319" s="58">
        <v>143</v>
      </c>
      <c r="H319" s="58">
        <v>508.6</v>
      </c>
      <c r="I319" s="58">
        <v>2.52</v>
      </c>
      <c r="J319" s="58">
        <v>18.920000000000002</v>
      </c>
    </row>
    <row r="320" spans="1:10" ht="166.5" x14ac:dyDescent="0.25">
      <c r="A320" s="38" t="s">
        <v>2530</v>
      </c>
      <c r="B320" s="46" t="s">
        <v>28</v>
      </c>
      <c r="C320" s="56" t="s">
        <v>28</v>
      </c>
      <c r="D320" s="56" t="s">
        <v>28</v>
      </c>
      <c r="E320" s="56" t="s">
        <v>28</v>
      </c>
      <c r="F320" s="56" t="s">
        <v>28</v>
      </c>
      <c r="G320" s="56" t="s">
        <v>28</v>
      </c>
      <c r="H320" s="56" t="s">
        <v>28</v>
      </c>
      <c r="I320" s="56" t="s">
        <v>28</v>
      </c>
      <c r="J320" s="56" t="s">
        <v>28</v>
      </c>
    </row>
    <row r="321" spans="1:10" ht="51.75" x14ac:dyDescent="0.25">
      <c r="A321" s="36" t="s">
        <v>2531</v>
      </c>
      <c r="B321" s="48">
        <v>7264</v>
      </c>
      <c r="C321" s="58">
        <v>112.5</v>
      </c>
      <c r="D321" s="58">
        <v>108.4</v>
      </c>
      <c r="E321" s="58">
        <v>50.3</v>
      </c>
      <c r="F321" s="58">
        <v>88.6</v>
      </c>
      <c r="G321" s="58">
        <v>218</v>
      </c>
      <c r="H321" s="58">
        <v>148.1</v>
      </c>
      <c r="I321" s="58">
        <v>2.29</v>
      </c>
      <c r="J321" s="58">
        <v>20.38</v>
      </c>
    </row>
    <row r="322" spans="1:10" ht="51.75" x14ac:dyDescent="0.25">
      <c r="A322" s="39" t="s">
        <v>2532</v>
      </c>
      <c r="B322" s="48">
        <v>6957</v>
      </c>
      <c r="C322" s="58">
        <v>123.2</v>
      </c>
      <c r="D322" s="58">
        <v>110</v>
      </c>
      <c r="E322" s="58">
        <v>86.1</v>
      </c>
      <c r="F322" s="58">
        <v>136.6</v>
      </c>
      <c r="G322" s="58">
        <v>220.7</v>
      </c>
      <c r="H322" s="58">
        <v>146.5</v>
      </c>
      <c r="I322" s="58">
        <v>2.59</v>
      </c>
      <c r="J322" s="58">
        <v>21.05</v>
      </c>
    </row>
    <row r="323" spans="1:10" ht="51.75" x14ac:dyDescent="0.25">
      <c r="A323" s="39" t="s">
        <v>2533</v>
      </c>
      <c r="B323" s="48">
        <v>12491</v>
      </c>
      <c r="C323" s="58">
        <v>106.7</v>
      </c>
      <c r="D323" s="58">
        <v>92.2</v>
      </c>
      <c r="E323" s="58">
        <v>47.1</v>
      </c>
      <c r="F323" s="58">
        <v>71.900000000000006</v>
      </c>
      <c r="G323" s="58">
        <v>110.2</v>
      </c>
      <c r="H323" s="58">
        <v>246.9</v>
      </c>
      <c r="I323" s="58">
        <v>2.11</v>
      </c>
      <c r="J323" s="58">
        <v>19.760000000000002</v>
      </c>
    </row>
    <row r="324" spans="1:10" ht="77.25" x14ac:dyDescent="0.25">
      <c r="A324" s="39" t="s">
        <v>2534</v>
      </c>
      <c r="B324" s="48">
        <v>6372</v>
      </c>
      <c r="C324" s="58">
        <v>111.4</v>
      </c>
      <c r="D324" s="58">
        <v>117.2</v>
      </c>
      <c r="E324" s="58">
        <v>36.6</v>
      </c>
      <c r="F324" s="58">
        <v>68.8</v>
      </c>
      <c r="G324" s="58">
        <v>132.5</v>
      </c>
      <c r="H324" s="58">
        <v>124.4</v>
      </c>
      <c r="I324" s="58">
        <v>2.17</v>
      </c>
      <c r="J324" s="58">
        <v>19.53</v>
      </c>
    </row>
    <row r="325" spans="1:10" ht="39" x14ac:dyDescent="0.25">
      <c r="A325" s="39" t="s">
        <v>2535</v>
      </c>
      <c r="B325" s="48">
        <v>1614</v>
      </c>
      <c r="C325" s="58">
        <v>84.5</v>
      </c>
      <c r="D325" s="58">
        <v>87.2</v>
      </c>
      <c r="E325" s="58">
        <v>22.2</v>
      </c>
      <c r="F325" s="58">
        <v>46</v>
      </c>
      <c r="G325" s="58">
        <v>86.5</v>
      </c>
      <c r="H325" s="58">
        <v>33.5</v>
      </c>
      <c r="I325" s="58">
        <v>1.76</v>
      </c>
      <c r="J325" s="58">
        <v>20.78</v>
      </c>
    </row>
    <row r="326" spans="1:10" ht="90" x14ac:dyDescent="0.25">
      <c r="A326" s="38" t="s">
        <v>2536</v>
      </c>
      <c r="B326" s="46" t="s">
        <v>28</v>
      </c>
      <c r="C326" s="56" t="s">
        <v>28</v>
      </c>
      <c r="D326" s="56" t="s">
        <v>28</v>
      </c>
      <c r="E326" s="56" t="s">
        <v>28</v>
      </c>
      <c r="F326" s="56" t="s">
        <v>28</v>
      </c>
      <c r="G326" s="56" t="s">
        <v>28</v>
      </c>
      <c r="H326" s="56" t="s">
        <v>28</v>
      </c>
      <c r="I326" s="56" t="s">
        <v>28</v>
      </c>
      <c r="J326" s="56" t="s">
        <v>28</v>
      </c>
    </row>
    <row r="327" spans="1:10" ht="51.75" x14ac:dyDescent="0.25">
      <c r="A327" s="36" t="s">
        <v>2537</v>
      </c>
      <c r="B327" s="48">
        <v>14047</v>
      </c>
      <c r="C327" s="58">
        <v>122.1</v>
      </c>
      <c r="D327" s="58">
        <v>75.2</v>
      </c>
      <c r="E327" s="58">
        <v>50.9</v>
      </c>
      <c r="F327" s="58">
        <v>85.7</v>
      </c>
      <c r="G327" s="58">
        <v>129.4</v>
      </c>
      <c r="H327" s="58">
        <v>294.5</v>
      </c>
      <c r="I327" s="58">
        <v>2.56</v>
      </c>
      <c r="J327" s="58">
        <v>20.96</v>
      </c>
    </row>
    <row r="328" spans="1:10" ht="51.75" x14ac:dyDescent="0.25">
      <c r="A328" s="39" t="s">
        <v>2538</v>
      </c>
      <c r="B328" s="48">
        <v>6956</v>
      </c>
      <c r="C328" s="58">
        <v>95.7</v>
      </c>
      <c r="D328" s="58">
        <v>76.3</v>
      </c>
      <c r="E328" s="58">
        <v>42</v>
      </c>
      <c r="F328" s="58">
        <v>67.8</v>
      </c>
      <c r="G328" s="58">
        <v>111.5</v>
      </c>
      <c r="H328" s="58">
        <v>143.80000000000001</v>
      </c>
      <c r="I328" s="58">
        <v>1.98</v>
      </c>
      <c r="J328" s="58">
        <v>20.67</v>
      </c>
    </row>
    <row r="329" spans="1:10" ht="51.75" x14ac:dyDescent="0.25">
      <c r="A329" s="39" t="s">
        <v>2539</v>
      </c>
      <c r="B329" s="48">
        <v>5346</v>
      </c>
      <c r="C329" s="58">
        <v>88.9</v>
      </c>
      <c r="D329" s="58">
        <v>101.9</v>
      </c>
      <c r="E329" s="58">
        <v>39.700000000000003</v>
      </c>
      <c r="F329" s="58">
        <v>59.7</v>
      </c>
      <c r="G329" s="58">
        <v>86.6</v>
      </c>
      <c r="H329" s="58">
        <v>103.4</v>
      </c>
      <c r="I329" s="58">
        <v>1.72</v>
      </c>
      <c r="J329" s="58">
        <v>19.329999999999998</v>
      </c>
    </row>
    <row r="330" spans="1:10" ht="102.75" x14ac:dyDescent="0.25">
      <c r="A330" s="38" t="s">
        <v>2540</v>
      </c>
      <c r="B330" s="49" t="s">
        <v>28</v>
      </c>
      <c r="C330" s="59" t="s">
        <v>28</v>
      </c>
      <c r="D330" s="59" t="s">
        <v>28</v>
      </c>
      <c r="E330" s="59" t="s">
        <v>28</v>
      </c>
      <c r="F330" s="59" t="s">
        <v>28</v>
      </c>
      <c r="G330" s="59" t="s">
        <v>28</v>
      </c>
      <c r="H330" s="59" t="s">
        <v>28</v>
      </c>
      <c r="I330" s="59" t="s">
        <v>28</v>
      </c>
      <c r="J330" s="59" t="s">
        <v>28</v>
      </c>
    </row>
    <row r="331" spans="1:10" ht="26.25" x14ac:dyDescent="0.25">
      <c r="A331" s="39" t="s">
        <v>2541</v>
      </c>
      <c r="B331" s="48">
        <v>5228</v>
      </c>
      <c r="C331" s="58">
        <v>102.2</v>
      </c>
      <c r="D331" s="58">
        <v>88.8</v>
      </c>
      <c r="E331" s="58">
        <v>38.6</v>
      </c>
      <c r="F331" s="58">
        <v>66.8</v>
      </c>
      <c r="G331" s="58">
        <v>123.8</v>
      </c>
      <c r="H331" s="58">
        <v>108</v>
      </c>
      <c r="I331" s="58">
        <v>2.11</v>
      </c>
      <c r="J331" s="58">
        <v>20.67</v>
      </c>
    </row>
    <row r="332" spans="1:10" ht="51.75" x14ac:dyDescent="0.25">
      <c r="A332" s="39" t="s">
        <v>2542</v>
      </c>
      <c r="B332" s="48">
        <v>1952</v>
      </c>
      <c r="C332" s="58">
        <v>89.6</v>
      </c>
      <c r="D332" s="58">
        <v>79.7</v>
      </c>
      <c r="E332" s="58">
        <v>32.799999999999997</v>
      </c>
      <c r="F332" s="58">
        <v>60.3</v>
      </c>
      <c r="G332" s="58">
        <v>110.2</v>
      </c>
      <c r="H332" s="58">
        <v>41.5</v>
      </c>
      <c r="I332" s="58">
        <v>1.9</v>
      </c>
      <c r="J332" s="58">
        <v>21.24</v>
      </c>
    </row>
    <row r="333" spans="1:10" ht="54" x14ac:dyDescent="0.25">
      <c r="A333" s="39" t="s">
        <v>2593</v>
      </c>
      <c r="B333" s="48">
        <v>4752</v>
      </c>
      <c r="C333" s="58">
        <v>100.1</v>
      </c>
      <c r="D333" s="58">
        <v>87.6</v>
      </c>
      <c r="E333" s="58">
        <v>37.1</v>
      </c>
      <c r="F333" s="58">
        <v>65.8</v>
      </c>
      <c r="G333" s="58">
        <v>111.6</v>
      </c>
      <c r="H333" s="58">
        <v>100.3</v>
      </c>
      <c r="I333" s="58">
        <v>2.11</v>
      </c>
      <c r="J333" s="58">
        <v>21.11</v>
      </c>
    </row>
    <row r="334" spans="1:10" ht="115.5" x14ac:dyDescent="0.25">
      <c r="A334" s="38" t="s">
        <v>2543</v>
      </c>
      <c r="B334" s="49" t="s">
        <v>28</v>
      </c>
      <c r="C334" s="59" t="s">
        <v>28</v>
      </c>
      <c r="D334" s="59" t="s">
        <v>28</v>
      </c>
      <c r="E334" s="59" t="s">
        <v>28</v>
      </c>
      <c r="F334" s="59" t="s">
        <v>28</v>
      </c>
      <c r="G334" s="59" t="s">
        <v>28</v>
      </c>
      <c r="H334" s="59" t="s">
        <v>28</v>
      </c>
      <c r="I334" s="59" t="s">
        <v>28</v>
      </c>
      <c r="J334" s="59" t="s">
        <v>28</v>
      </c>
    </row>
    <row r="335" spans="1:10" ht="39" x14ac:dyDescent="0.25">
      <c r="A335" s="36" t="s">
        <v>2544</v>
      </c>
      <c r="B335" s="48">
        <v>1743</v>
      </c>
      <c r="C335" s="58">
        <v>87</v>
      </c>
      <c r="D335" s="58">
        <v>84.3</v>
      </c>
      <c r="E335" s="58">
        <v>27.5</v>
      </c>
      <c r="F335" s="58">
        <v>54.4</v>
      </c>
      <c r="G335" s="58">
        <v>99.6</v>
      </c>
      <c r="H335" s="58">
        <v>36.200000000000003</v>
      </c>
      <c r="I335" s="58">
        <v>1.81</v>
      </c>
      <c r="J335" s="58">
        <v>20.79</v>
      </c>
    </row>
    <row r="336" spans="1:10" ht="39" x14ac:dyDescent="0.25">
      <c r="A336" s="36" t="s">
        <v>2545</v>
      </c>
      <c r="B336" s="48">
        <v>2118</v>
      </c>
      <c r="C336" s="58">
        <v>88.2</v>
      </c>
      <c r="D336" s="58">
        <v>78.2</v>
      </c>
      <c r="E336" s="58">
        <v>27.1</v>
      </c>
      <c r="F336" s="58">
        <v>55.9</v>
      </c>
      <c r="G336" s="58">
        <v>106.1</v>
      </c>
      <c r="H336" s="58">
        <v>44.5</v>
      </c>
      <c r="I336" s="58">
        <v>1.85</v>
      </c>
      <c r="J336" s="58">
        <v>20.99</v>
      </c>
    </row>
    <row r="337" spans="1:10" ht="39" x14ac:dyDescent="0.25">
      <c r="A337" s="36" t="s">
        <v>2546</v>
      </c>
      <c r="B337" s="48">
        <v>3013</v>
      </c>
      <c r="C337" s="58">
        <v>103.9</v>
      </c>
      <c r="D337" s="58">
        <v>87</v>
      </c>
      <c r="E337" s="58">
        <v>30.6</v>
      </c>
      <c r="F337" s="58">
        <v>58.6</v>
      </c>
      <c r="G337" s="58">
        <v>116.1</v>
      </c>
      <c r="H337" s="58">
        <v>62.6</v>
      </c>
      <c r="I337" s="58">
        <v>2.16</v>
      </c>
      <c r="J337" s="58">
        <v>20.77</v>
      </c>
    </row>
    <row r="338" spans="1:10" ht="51.75" x14ac:dyDescent="0.25">
      <c r="A338" s="39" t="s">
        <v>2547</v>
      </c>
      <c r="B338" s="48">
        <v>1654</v>
      </c>
      <c r="C338" s="58">
        <v>96</v>
      </c>
      <c r="D338" s="58">
        <v>91.5</v>
      </c>
      <c r="E338" s="58">
        <v>30.3</v>
      </c>
      <c r="F338" s="58">
        <v>60.3</v>
      </c>
      <c r="G338" s="58">
        <v>120.3</v>
      </c>
      <c r="H338" s="58">
        <v>34.5</v>
      </c>
      <c r="I338" s="58">
        <v>2</v>
      </c>
      <c r="J338" s="58">
        <v>20.86</v>
      </c>
    </row>
    <row r="339" spans="1:10" ht="39" x14ac:dyDescent="0.25">
      <c r="A339" s="39" t="s">
        <v>2548</v>
      </c>
      <c r="B339" s="48">
        <v>3400</v>
      </c>
      <c r="C339" s="58">
        <v>90.3</v>
      </c>
      <c r="D339" s="58">
        <v>91.7</v>
      </c>
      <c r="E339" s="58">
        <v>24.6</v>
      </c>
      <c r="F339" s="58">
        <v>49.7</v>
      </c>
      <c r="G339" s="58">
        <v>84.1</v>
      </c>
      <c r="H339" s="58">
        <v>69.400000000000006</v>
      </c>
      <c r="I339" s="58">
        <v>1.84</v>
      </c>
      <c r="J339" s="58">
        <v>20.399999999999999</v>
      </c>
    </row>
    <row r="340" spans="1:10" ht="39" x14ac:dyDescent="0.25">
      <c r="A340" s="39" t="s">
        <v>2549</v>
      </c>
      <c r="B340" s="48">
        <v>3193</v>
      </c>
      <c r="C340" s="58">
        <v>96.8</v>
      </c>
      <c r="D340" s="58">
        <v>83.8</v>
      </c>
      <c r="E340" s="58">
        <v>35.6</v>
      </c>
      <c r="F340" s="58">
        <v>64.099999999999994</v>
      </c>
      <c r="G340" s="58">
        <v>122.8</v>
      </c>
      <c r="H340" s="58">
        <v>69.099999999999994</v>
      </c>
      <c r="I340" s="58">
        <v>2.09</v>
      </c>
      <c r="J340" s="58">
        <v>21.63</v>
      </c>
    </row>
    <row r="341" spans="1:10" ht="26.25" x14ac:dyDescent="0.25">
      <c r="A341" s="36" t="s">
        <v>2550</v>
      </c>
      <c r="B341" s="48">
        <v>4225</v>
      </c>
      <c r="C341" s="58">
        <v>95.7</v>
      </c>
      <c r="D341" s="58">
        <v>83.8</v>
      </c>
      <c r="E341" s="58">
        <v>37.700000000000003</v>
      </c>
      <c r="F341" s="58">
        <v>68.099999999999994</v>
      </c>
      <c r="G341" s="58">
        <v>117.1</v>
      </c>
      <c r="H341" s="58">
        <v>89.4</v>
      </c>
      <c r="I341" s="58">
        <v>2.0299999999999998</v>
      </c>
      <c r="J341" s="58">
        <v>21.16</v>
      </c>
    </row>
    <row r="342" spans="1:10" ht="51.75" x14ac:dyDescent="0.25">
      <c r="A342" s="36" t="s">
        <v>2551</v>
      </c>
      <c r="B342" s="48">
        <v>4637</v>
      </c>
      <c r="C342" s="58">
        <v>111.3</v>
      </c>
      <c r="D342" s="58">
        <v>100.3</v>
      </c>
      <c r="E342" s="58">
        <v>43.7</v>
      </c>
      <c r="F342" s="58">
        <v>80.099999999999994</v>
      </c>
      <c r="G342" s="58">
        <v>162.4</v>
      </c>
      <c r="H342" s="58">
        <v>94.3</v>
      </c>
      <c r="I342" s="58">
        <v>2.2599999999999998</v>
      </c>
      <c r="J342" s="58">
        <v>20.34</v>
      </c>
    </row>
    <row r="343" spans="1:10" ht="39" x14ac:dyDescent="0.25">
      <c r="A343" s="39" t="s">
        <v>2552</v>
      </c>
      <c r="B343" s="48">
        <v>4942</v>
      </c>
      <c r="C343" s="58">
        <v>101.3</v>
      </c>
      <c r="D343" s="58">
        <v>80.5</v>
      </c>
      <c r="E343" s="58">
        <v>24.4</v>
      </c>
      <c r="F343" s="58">
        <v>62.4</v>
      </c>
      <c r="G343" s="58">
        <v>122.8</v>
      </c>
      <c r="H343" s="58">
        <v>104</v>
      </c>
      <c r="I343" s="58">
        <v>2.13</v>
      </c>
      <c r="J343" s="58">
        <v>21.05</v>
      </c>
    </row>
    <row r="344" spans="1:10" ht="39" x14ac:dyDescent="0.25">
      <c r="A344" s="39" t="s">
        <v>2553</v>
      </c>
      <c r="B344" s="48">
        <v>2326</v>
      </c>
      <c r="C344" s="58">
        <v>86.5</v>
      </c>
      <c r="D344" s="58">
        <v>83.6</v>
      </c>
      <c r="E344" s="58">
        <v>30.9</v>
      </c>
      <c r="F344" s="58">
        <v>55.9</v>
      </c>
      <c r="G344" s="58">
        <v>110.2</v>
      </c>
      <c r="H344" s="58">
        <v>54.7</v>
      </c>
      <c r="I344" s="58">
        <v>2.0299999999999998</v>
      </c>
      <c r="J344" s="58">
        <v>23.51</v>
      </c>
    </row>
    <row r="345" spans="1:10" ht="66.75" x14ac:dyDescent="0.25">
      <c r="A345" s="39" t="s">
        <v>2573</v>
      </c>
      <c r="B345" s="48">
        <v>5762</v>
      </c>
      <c r="C345" s="58">
        <v>99.5</v>
      </c>
      <c r="D345" s="58">
        <v>90.8</v>
      </c>
      <c r="E345" s="58">
        <v>47.5</v>
      </c>
      <c r="F345" s="58">
        <v>78.2</v>
      </c>
      <c r="G345" s="58">
        <v>126.5</v>
      </c>
      <c r="H345" s="58">
        <v>127.5</v>
      </c>
      <c r="I345" s="58">
        <v>2.2000000000000002</v>
      </c>
      <c r="J345" s="58">
        <v>22.13</v>
      </c>
    </row>
    <row r="346" spans="1:10" ht="141" x14ac:dyDescent="0.25">
      <c r="A346" s="38" t="s">
        <v>2554</v>
      </c>
      <c r="B346" s="49" t="s">
        <v>28</v>
      </c>
      <c r="C346" s="59" t="s">
        <v>28</v>
      </c>
      <c r="D346" s="59" t="s">
        <v>28</v>
      </c>
      <c r="E346" s="59" t="s">
        <v>28</v>
      </c>
      <c r="F346" s="59" t="s">
        <v>28</v>
      </c>
      <c r="G346" s="59" t="s">
        <v>28</v>
      </c>
      <c r="H346" s="59" t="s">
        <v>28</v>
      </c>
      <c r="I346" s="59" t="s">
        <v>28</v>
      </c>
      <c r="J346" s="59" t="s">
        <v>28</v>
      </c>
    </row>
    <row r="347" spans="1:10" x14ac:dyDescent="0.25">
      <c r="A347" s="36" t="s">
        <v>2487</v>
      </c>
      <c r="B347" s="48">
        <v>1358</v>
      </c>
      <c r="C347" s="58">
        <v>79.5</v>
      </c>
      <c r="D347" s="58">
        <v>73.400000000000006</v>
      </c>
      <c r="E347" s="58">
        <v>26.8</v>
      </c>
      <c r="F347" s="58">
        <v>52</v>
      </c>
      <c r="G347" s="58">
        <v>92.2</v>
      </c>
      <c r="H347" s="58">
        <v>29.3</v>
      </c>
      <c r="I347" s="58">
        <v>1.72</v>
      </c>
      <c r="J347" s="58">
        <v>21.59</v>
      </c>
    </row>
    <row r="348" spans="1:10" x14ac:dyDescent="0.25">
      <c r="A348" s="36" t="s">
        <v>2488</v>
      </c>
      <c r="B348" s="48">
        <v>1424</v>
      </c>
      <c r="C348" s="58">
        <v>80.099999999999994</v>
      </c>
      <c r="D348" s="58">
        <v>73.3</v>
      </c>
      <c r="E348" s="58">
        <v>27.4</v>
      </c>
      <c r="F348" s="58">
        <v>53</v>
      </c>
      <c r="G348" s="58">
        <v>94.1</v>
      </c>
      <c r="H348" s="58">
        <v>31</v>
      </c>
      <c r="I348" s="58">
        <v>1.74</v>
      </c>
      <c r="J348" s="58">
        <v>21.74</v>
      </c>
    </row>
    <row r="349" spans="1:10" x14ac:dyDescent="0.25">
      <c r="A349" s="36" t="s">
        <v>2555</v>
      </c>
      <c r="B349" s="48">
        <v>1351</v>
      </c>
      <c r="C349" s="58">
        <v>81.8</v>
      </c>
      <c r="D349" s="58">
        <v>76.7</v>
      </c>
      <c r="E349" s="58">
        <v>25.6</v>
      </c>
      <c r="F349" s="58">
        <v>51.4</v>
      </c>
      <c r="G349" s="58">
        <v>95.1</v>
      </c>
      <c r="H349" s="58">
        <v>28.9</v>
      </c>
      <c r="I349" s="58">
        <v>1.75</v>
      </c>
      <c r="J349" s="58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0"/>
  <sheetViews>
    <sheetView workbookViewId="0">
      <selection activeCell="R26" sqref="R26"/>
    </sheetView>
  </sheetViews>
  <sheetFormatPr defaultRowHeight="12.75" x14ac:dyDescent="0.2"/>
  <cols>
    <col min="1" max="1" width="11" style="17" customWidth="1"/>
    <col min="2" max="2" width="10.85546875" style="18" customWidth="1"/>
    <col min="3" max="3" width="14.140625" style="18" customWidth="1"/>
    <col min="4" max="4" width="29.7109375" style="17" customWidth="1"/>
    <col min="5" max="256" width="9.140625" style="17"/>
    <col min="257" max="257" width="11" style="17" customWidth="1"/>
    <col min="258" max="258" width="10.85546875" style="17" customWidth="1"/>
    <col min="259" max="259" width="14.140625" style="17" customWidth="1"/>
    <col min="260" max="260" width="29.7109375" style="17" customWidth="1"/>
    <col min="261" max="512" width="9.140625" style="17"/>
    <col min="513" max="513" width="11" style="17" customWidth="1"/>
    <col min="514" max="514" width="10.85546875" style="17" customWidth="1"/>
    <col min="515" max="515" width="14.140625" style="17" customWidth="1"/>
    <col min="516" max="516" width="29.7109375" style="17" customWidth="1"/>
    <col min="517" max="768" width="9.140625" style="17"/>
    <col min="769" max="769" width="11" style="17" customWidth="1"/>
    <col min="770" max="770" width="10.85546875" style="17" customWidth="1"/>
    <col min="771" max="771" width="14.140625" style="17" customWidth="1"/>
    <col min="772" max="772" width="29.7109375" style="17" customWidth="1"/>
    <col min="773" max="1024" width="9.140625" style="17"/>
    <col min="1025" max="1025" width="11" style="17" customWidth="1"/>
    <col min="1026" max="1026" width="10.85546875" style="17" customWidth="1"/>
    <col min="1027" max="1027" width="14.140625" style="17" customWidth="1"/>
    <col min="1028" max="1028" width="29.7109375" style="17" customWidth="1"/>
    <col min="1029" max="1280" width="9.140625" style="17"/>
    <col min="1281" max="1281" width="11" style="17" customWidth="1"/>
    <col min="1282" max="1282" width="10.85546875" style="17" customWidth="1"/>
    <col min="1283" max="1283" width="14.140625" style="17" customWidth="1"/>
    <col min="1284" max="1284" width="29.7109375" style="17" customWidth="1"/>
    <col min="1285" max="1536" width="9.140625" style="17"/>
    <col min="1537" max="1537" width="11" style="17" customWidth="1"/>
    <col min="1538" max="1538" width="10.85546875" style="17" customWidth="1"/>
    <col min="1539" max="1539" width="14.140625" style="17" customWidth="1"/>
    <col min="1540" max="1540" width="29.7109375" style="17" customWidth="1"/>
    <col min="1541" max="1792" width="9.140625" style="17"/>
    <col min="1793" max="1793" width="11" style="17" customWidth="1"/>
    <col min="1794" max="1794" width="10.85546875" style="17" customWidth="1"/>
    <col min="1795" max="1795" width="14.140625" style="17" customWidth="1"/>
    <col min="1796" max="1796" width="29.7109375" style="17" customWidth="1"/>
    <col min="1797" max="2048" width="9.140625" style="17"/>
    <col min="2049" max="2049" width="11" style="17" customWidth="1"/>
    <col min="2050" max="2050" width="10.85546875" style="17" customWidth="1"/>
    <col min="2051" max="2051" width="14.140625" style="17" customWidth="1"/>
    <col min="2052" max="2052" width="29.7109375" style="17" customWidth="1"/>
    <col min="2053" max="2304" width="9.140625" style="17"/>
    <col min="2305" max="2305" width="11" style="17" customWidth="1"/>
    <col min="2306" max="2306" width="10.85546875" style="17" customWidth="1"/>
    <col min="2307" max="2307" width="14.140625" style="17" customWidth="1"/>
    <col min="2308" max="2308" width="29.7109375" style="17" customWidth="1"/>
    <col min="2309" max="2560" width="9.140625" style="17"/>
    <col min="2561" max="2561" width="11" style="17" customWidth="1"/>
    <col min="2562" max="2562" width="10.85546875" style="17" customWidth="1"/>
    <col min="2563" max="2563" width="14.140625" style="17" customWidth="1"/>
    <col min="2564" max="2564" width="29.7109375" style="17" customWidth="1"/>
    <col min="2565" max="2816" width="9.140625" style="17"/>
    <col min="2817" max="2817" width="11" style="17" customWidth="1"/>
    <col min="2818" max="2818" width="10.85546875" style="17" customWidth="1"/>
    <col min="2819" max="2819" width="14.140625" style="17" customWidth="1"/>
    <col min="2820" max="2820" width="29.7109375" style="17" customWidth="1"/>
    <col min="2821" max="3072" width="9.140625" style="17"/>
    <col min="3073" max="3073" width="11" style="17" customWidth="1"/>
    <col min="3074" max="3074" width="10.85546875" style="17" customWidth="1"/>
    <col min="3075" max="3075" width="14.140625" style="17" customWidth="1"/>
    <col min="3076" max="3076" width="29.7109375" style="17" customWidth="1"/>
    <col min="3077" max="3328" width="9.140625" style="17"/>
    <col min="3329" max="3329" width="11" style="17" customWidth="1"/>
    <col min="3330" max="3330" width="10.85546875" style="17" customWidth="1"/>
    <col min="3331" max="3331" width="14.140625" style="17" customWidth="1"/>
    <col min="3332" max="3332" width="29.7109375" style="17" customWidth="1"/>
    <col min="3333" max="3584" width="9.140625" style="17"/>
    <col min="3585" max="3585" width="11" style="17" customWidth="1"/>
    <col min="3586" max="3586" width="10.85546875" style="17" customWidth="1"/>
    <col min="3587" max="3587" width="14.140625" style="17" customWidth="1"/>
    <col min="3588" max="3588" width="29.7109375" style="17" customWidth="1"/>
    <col min="3589" max="3840" width="9.140625" style="17"/>
    <col min="3841" max="3841" width="11" style="17" customWidth="1"/>
    <col min="3842" max="3842" width="10.85546875" style="17" customWidth="1"/>
    <col min="3843" max="3843" width="14.140625" style="17" customWidth="1"/>
    <col min="3844" max="3844" width="29.7109375" style="17" customWidth="1"/>
    <col min="3845" max="4096" width="9.140625" style="17"/>
    <col min="4097" max="4097" width="11" style="17" customWidth="1"/>
    <col min="4098" max="4098" width="10.85546875" style="17" customWidth="1"/>
    <col min="4099" max="4099" width="14.140625" style="17" customWidth="1"/>
    <col min="4100" max="4100" width="29.7109375" style="17" customWidth="1"/>
    <col min="4101" max="4352" width="9.140625" style="17"/>
    <col min="4353" max="4353" width="11" style="17" customWidth="1"/>
    <col min="4354" max="4354" width="10.85546875" style="17" customWidth="1"/>
    <col min="4355" max="4355" width="14.140625" style="17" customWidth="1"/>
    <col min="4356" max="4356" width="29.7109375" style="17" customWidth="1"/>
    <col min="4357" max="4608" width="9.140625" style="17"/>
    <col min="4609" max="4609" width="11" style="17" customWidth="1"/>
    <col min="4610" max="4610" width="10.85546875" style="17" customWidth="1"/>
    <col min="4611" max="4611" width="14.140625" style="17" customWidth="1"/>
    <col min="4612" max="4612" width="29.7109375" style="17" customWidth="1"/>
    <col min="4613" max="4864" width="9.140625" style="17"/>
    <col min="4865" max="4865" width="11" style="17" customWidth="1"/>
    <col min="4866" max="4866" width="10.85546875" style="17" customWidth="1"/>
    <col min="4867" max="4867" width="14.140625" style="17" customWidth="1"/>
    <col min="4868" max="4868" width="29.7109375" style="17" customWidth="1"/>
    <col min="4869" max="5120" width="9.140625" style="17"/>
    <col min="5121" max="5121" width="11" style="17" customWidth="1"/>
    <col min="5122" max="5122" width="10.85546875" style="17" customWidth="1"/>
    <col min="5123" max="5123" width="14.140625" style="17" customWidth="1"/>
    <col min="5124" max="5124" width="29.7109375" style="17" customWidth="1"/>
    <col min="5125" max="5376" width="9.140625" style="17"/>
    <col min="5377" max="5377" width="11" style="17" customWidth="1"/>
    <col min="5378" max="5378" width="10.85546875" style="17" customWidth="1"/>
    <col min="5379" max="5379" width="14.140625" style="17" customWidth="1"/>
    <col min="5380" max="5380" width="29.7109375" style="17" customWidth="1"/>
    <col min="5381" max="5632" width="9.140625" style="17"/>
    <col min="5633" max="5633" width="11" style="17" customWidth="1"/>
    <col min="5634" max="5634" width="10.85546875" style="17" customWidth="1"/>
    <col min="5635" max="5635" width="14.140625" style="17" customWidth="1"/>
    <col min="5636" max="5636" width="29.7109375" style="17" customWidth="1"/>
    <col min="5637" max="5888" width="9.140625" style="17"/>
    <col min="5889" max="5889" width="11" style="17" customWidth="1"/>
    <col min="5890" max="5890" width="10.85546875" style="17" customWidth="1"/>
    <col min="5891" max="5891" width="14.140625" style="17" customWidth="1"/>
    <col min="5892" max="5892" width="29.7109375" style="17" customWidth="1"/>
    <col min="5893" max="6144" width="9.140625" style="17"/>
    <col min="6145" max="6145" width="11" style="17" customWidth="1"/>
    <col min="6146" max="6146" width="10.85546875" style="17" customWidth="1"/>
    <col min="6147" max="6147" width="14.140625" style="17" customWidth="1"/>
    <col min="6148" max="6148" width="29.7109375" style="17" customWidth="1"/>
    <col min="6149" max="6400" width="9.140625" style="17"/>
    <col min="6401" max="6401" width="11" style="17" customWidth="1"/>
    <col min="6402" max="6402" width="10.85546875" style="17" customWidth="1"/>
    <col min="6403" max="6403" width="14.140625" style="17" customWidth="1"/>
    <col min="6404" max="6404" width="29.7109375" style="17" customWidth="1"/>
    <col min="6405" max="6656" width="9.140625" style="17"/>
    <col min="6657" max="6657" width="11" style="17" customWidth="1"/>
    <col min="6658" max="6658" width="10.85546875" style="17" customWidth="1"/>
    <col min="6659" max="6659" width="14.140625" style="17" customWidth="1"/>
    <col min="6660" max="6660" width="29.7109375" style="17" customWidth="1"/>
    <col min="6661" max="6912" width="9.140625" style="17"/>
    <col min="6913" max="6913" width="11" style="17" customWidth="1"/>
    <col min="6914" max="6914" width="10.85546875" style="17" customWidth="1"/>
    <col min="6915" max="6915" width="14.140625" style="17" customWidth="1"/>
    <col min="6916" max="6916" width="29.7109375" style="17" customWidth="1"/>
    <col min="6917" max="7168" width="9.140625" style="17"/>
    <col min="7169" max="7169" width="11" style="17" customWidth="1"/>
    <col min="7170" max="7170" width="10.85546875" style="17" customWidth="1"/>
    <col min="7171" max="7171" width="14.140625" style="17" customWidth="1"/>
    <col min="7172" max="7172" width="29.7109375" style="17" customWidth="1"/>
    <col min="7173" max="7424" width="9.140625" style="17"/>
    <col min="7425" max="7425" width="11" style="17" customWidth="1"/>
    <col min="7426" max="7426" width="10.85546875" style="17" customWidth="1"/>
    <col min="7427" max="7427" width="14.140625" style="17" customWidth="1"/>
    <col min="7428" max="7428" width="29.7109375" style="17" customWidth="1"/>
    <col min="7429" max="7680" width="9.140625" style="17"/>
    <col min="7681" max="7681" width="11" style="17" customWidth="1"/>
    <col min="7682" max="7682" width="10.85546875" style="17" customWidth="1"/>
    <col min="7683" max="7683" width="14.140625" style="17" customWidth="1"/>
    <col min="7684" max="7684" width="29.7109375" style="17" customWidth="1"/>
    <col min="7685" max="7936" width="9.140625" style="17"/>
    <col min="7937" max="7937" width="11" style="17" customWidth="1"/>
    <col min="7938" max="7938" width="10.85546875" style="17" customWidth="1"/>
    <col min="7939" max="7939" width="14.140625" style="17" customWidth="1"/>
    <col min="7940" max="7940" width="29.7109375" style="17" customWidth="1"/>
    <col min="7941" max="8192" width="9.140625" style="17"/>
    <col min="8193" max="8193" width="11" style="17" customWidth="1"/>
    <col min="8194" max="8194" width="10.85546875" style="17" customWidth="1"/>
    <col min="8195" max="8195" width="14.140625" style="17" customWidth="1"/>
    <col min="8196" max="8196" width="29.7109375" style="17" customWidth="1"/>
    <col min="8197" max="8448" width="9.140625" style="17"/>
    <col min="8449" max="8449" width="11" style="17" customWidth="1"/>
    <col min="8450" max="8450" width="10.85546875" style="17" customWidth="1"/>
    <col min="8451" max="8451" width="14.140625" style="17" customWidth="1"/>
    <col min="8452" max="8452" width="29.7109375" style="17" customWidth="1"/>
    <col min="8453" max="8704" width="9.140625" style="17"/>
    <col min="8705" max="8705" width="11" style="17" customWidth="1"/>
    <col min="8706" max="8706" width="10.85546875" style="17" customWidth="1"/>
    <col min="8707" max="8707" width="14.140625" style="17" customWidth="1"/>
    <col min="8708" max="8708" width="29.7109375" style="17" customWidth="1"/>
    <col min="8709" max="8960" width="9.140625" style="17"/>
    <col min="8961" max="8961" width="11" style="17" customWidth="1"/>
    <col min="8962" max="8962" width="10.85546875" style="17" customWidth="1"/>
    <col min="8963" max="8963" width="14.140625" style="17" customWidth="1"/>
    <col min="8964" max="8964" width="29.7109375" style="17" customWidth="1"/>
    <col min="8965" max="9216" width="9.140625" style="17"/>
    <col min="9217" max="9217" width="11" style="17" customWidth="1"/>
    <col min="9218" max="9218" width="10.85546875" style="17" customWidth="1"/>
    <col min="9219" max="9219" width="14.140625" style="17" customWidth="1"/>
    <col min="9220" max="9220" width="29.7109375" style="17" customWidth="1"/>
    <col min="9221" max="9472" width="9.140625" style="17"/>
    <col min="9473" max="9473" width="11" style="17" customWidth="1"/>
    <col min="9474" max="9474" width="10.85546875" style="17" customWidth="1"/>
    <col min="9475" max="9475" width="14.140625" style="17" customWidth="1"/>
    <col min="9476" max="9476" width="29.7109375" style="17" customWidth="1"/>
    <col min="9477" max="9728" width="9.140625" style="17"/>
    <col min="9729" max="9729" width="11" style="17" customWidth="1"/>
    <col min="9730" max="9730" width="10.85546875" style="17" customWidth="1"/>
    <col min="9731" max="9731" width="14.140625" style="17" customWidth="1"/>
    <col min="9732" max="9732" width="29.7109375" style="17" customWidth="1"/>
    <col min="9733" max="9984" width="9.140625" style="17"/>
    <col min="9985" max="9985" width="11" style="17" customWidth="1"/>
    <col min="9986" max="9986" width="10.85546875" style="17" customWidth="1"/>
    <col min="9987" max="9987" width="14.140625" style="17" customWidth="1"/>
    <col min="9988" max="9988" width="29.7109375" style="17" customWidth="1"/>
    <col min="9989" max="10240" width="9.140625" style="17"/>
    <col min="10241" max="10241" width="11" style="17" customWidth="1"/>
    <col min="10242" max="10242" width="10.85546875" style="17" customWidth="1"/>
    <col min="10243" max="10243" width="14.140625" style="17" customWidth="1"/>
    <col min="10244" max="10244" width="29.7109375" style="17" customWidth="1"/>
    <col min="10245" max="10496" width="9.140625" style="17"/>
    <col min="10497" max="10497" width="11" style="17" customWidth="1"/>
    <col min="10498" max="10498" width="10.85546875" style="17" customWidth="1"/>
    <col min="10499" max="10499" width="14.140625" style="17" customWidth="1"/>
    <col min="10500" max="10500" width="29.7109375" style="17" customWidth="1"/>
    <col min="10501" max="10752" width="9.140625" style="17"/>
    <col min="10753" max="10753" width="11" style="17" customWidth="1"/>
    <col min="10754" max="10754" width="10.85546875" style="17" customWidth="1"/>
    <col min="10755" max="10755" width="14.140625" style="17" customWidth="1"/>
    <col min="10756" max="10756" width="29.7109375" style="17" customWidth="1"/>
    <col min="10757" max="11008" width="9.140625" style="17"/>
    <col min="11009" max="11009" width="11" style="17" customWidth="1"/>
    <col min="11010" max="11010" width="10.85546875" style="17" customWidth="1"/>
    <col min="11011" max="11011" width="14.140625" style="17" customWidth="1"/>
    <col min="11012" max="11012" width="29.7109375" style="17" customWidth="1"/>
    <col min="11013" max="11264" width="9.140625" style="17"/>
    <col min="11265" max="11265" width="11" style="17" customWidth="1"/>
    <col min="11266" max="11266" width="10.85546875" style="17" customWidth="1"/>
    <col min="11267" max="11267" width="14.140625" style="17" customWidth="1"/>
    <col min="11268" max="11268" width="29.7109375" style="17" customWidth="1"/>
    <col min="11269" max="11520" width="9.140625" style="17"/>
    <col min="11521" max="11521" width="11" style="17" customWidth="1"/>
    <col min="11522" max="11522" width="10.85546875" style="17" customWidth="1"/>
    <col min="11523" max="11523" width="14.140625" style="17" customWidth="1"/>
    <col min="11524" max="11524" width="29.7109375" style="17" customWidth="1"/>
    <col min="11525" max="11776" width="9.140625" style="17"/>
    <col min="11777" max="11777" width="11" style="17" customWidth="1"/>
    <col min="11778" max="11778" width="10.85546875" style="17" customWidth="1"/>
    <col min="11779" max="11779" width="14.140625" style="17" customWidth="1"/>
    <col min="11780" max="11780" width="29.7109375" style="17" customWidth="1"/>
    <col min="11781" max="12032" width="9.140625" style="17"/>
    <col min="12033" max="12033" width="11" style="17" customWidth="1"/>
    <col min="12034" max="12034" width="10.85546875" style="17" customWidth="1"/>
    <col min="12035" max="12035" width="14.140625" style="17" customWidth="1"/>
    <col min="12036" max="12036" width="29.7109375" style="17" customWidth="1"/>
    <col min="12037" max="12288" width="9.140625" style="17"/>
    <col min="12289" max="12289" width="11" style="17" customWidth="1"/>
    <col min="12290" max="12290" width="10.85546875" style="17" customWidth="1"/>
    <col min="12291" max="12291" width="14.140625" style="17" customWidth="1"/>
    <col min="12292" max="12292" width="29.7109375" style="17" customWidth="1"/>
    <col min="12293" max="12544" width="9.140625" style="17"/>
    <col min="12545" max="12545" width="11" style="17" customWidth="1"/>
    <col min="12546" max="12546" width="10.85546875" style="17" customWidth="1"/>
    <col min="12547" max="12547" width="14.140625" style="17" customWidth="1"/>
    <col min="12548" max="12548" width="29.7109375" style="17" customWidth="1"/>
    <col min="12549" max="12800" width="9.140625" style="17"/>
    <col min="12801" max="12801" width="11" style="17" customWidth="1"/>
    <col min="12802" max="12802" width="10.85546875" style="17" customWidth="1"/>
    <col min="12803" max="12803" width="14.140625" style="17" customWidth="1"/>
    <col min="12804" max="12804" width="29.7109375" style="17" customWidth="1"/>
    <col min="12805" max="13056" width="9.140625" style="17"/>
    <col min="13057" max="13057" width="11" style="17" customWidth="1"/>
    <col min="13058" max="13058" width="10.85546875" style="17" customWidth="1"/>
    <col min="13059" max="13059" width="14.140625" style="17" customWidth="1"/>
    <col min="13060" max="13060" width="29.7109375" style="17" customWidth="1"/>
    <col min="13061" max="13312" width="9.140625" style="17"/>
    <col min="13313" max="13313" width="11" style="17" customWidth="1"/>
    <col min="13314" max="13314" width="10.85546875" style="17" customWidth="1"/>
    <col min="13315" max="13315" width="14.140625" style="17" customWidth="1"/>
    <col min="13316" max="13316" width="29.7109375" style="17" customWidth="1"/>
    <col min="13317" max="13568" width="9.140625" style="17"/>
    <col min="13569" max="13569" width="11" style="17" customWidth="1"/>
    <col min="13570" max="13570" width="10.85546875" style="17" customWidth="1"/>
    <col min="13571" max="13571" width="14.140625" style="17" customWidth="1"/>
    <col min="13572" max="13572" width="29.7109375" style="17" customWidth="1"/>
    <col min="13573" max="13824" width="9.140625" style="17"/>
    <col min="13825" max="13825" width="11" style="17" customWidth="1"/>
    <col min="13826" max="13826" width="10.85546875" style="17" customWidth="1"/>
    <col min="13827" max="13827" width="14.140625" style="17" customWidth="1"/>
    <col min="13828" max="13828" width="29.7109375" style="17" customWidth="1"/>
    <col min="13829" max="14080" width="9.140625" style="17"/>
    <col min="14081" max="14081" width="11" style="17" customWidth="1"/>
    <col min="14082" max="14082" width="10.85546875" style="17" customWidth="1"/>
    <col min="14083" max="14083" width="14.140625" style="17" customWidth="1"/>
    <col min="14084" max="14084" width="29.7109375" style="17" customWidth="1"/>
    <col min="14085" max="14336" width="9.140625" style="17"/>
    <col min="14337" max="14337" width="11" style="17" customWidth="1"/>
    <col min="14338" max="14338" width="10.85546875" style="17" customWidth="1"/>
    <col min="14339" max="14339" width="14.140625" style="17" customWidth="1"/>
    <col min="14340" max="14340" width="29.7109375" style="17" customWidth="1"/>
    <col min="14341" max="14592" width="9.140625" style="17"/>
    <col min="14593" max="14593" width="11" style="17" customWidth="1"/>
    <col min="14594" max="14594" width="10.85546875" style="17" customWidth="1"/>
    <col min="14595" max="14595" width="14.140625" style="17" customWidth="1"/>
    <col min="14596" max="14596" width="29.7109375" style="17" customWidth="1"/>
    <col min="14597" max="14848" width="9.140625" style="17"/>
    <col min="14849" max="14849" width="11" style="17" customWidth="1"/>
    <col min="14850" max="14850" width="10.85546875" style="17" customWidth="1"/>
    <col min="14851" max="14851" width="14.140625" style="17" customWidth="1"/>
    <col min="14852" max="14852" width="29.7109375" style="17" customWidth="1"/>
    <col min="14853" max="15104" width="9.140625" style="17"/>
    <col min="15105" max="15105" width="11" style="17" customWidth="1"/>
    <col min="15106" max="15106" width="10.85546875" style="17" customWidth="1"/>
    <col min="15107" max="15107" width="14.140625" style="17" customWidth="1"/>
    <col min="15108" max="15108" width="29.7109375" style="17" customWidth="1"/>
    <col min="15109" max="15360" width="9.140625" style="17"/>
    <col min="15361" max="15361" width="11" style="17" customWidth="1"/>
    <col min="15362" max="15362" width="10.85546875" style="17" customWidth="1"/>
    <col min="15363" max="15363" width="14.140625" style="17" customWidth="1"/>
    <col min="15364" max="15364" width="29.7109375" style="17" customWidth="1"/>
    <col min="15365" max="15616" width="9.140625" style="17"/>
    <col min="15617" max="15617" width="11" style="17" customWidth="1"/>
    <col min="15618" max="15618" width="10.85546875" style="17" customWidth="1"/>
    <col min="15619" max="15619" width="14.140625" style="17" customWidth="1"/>
    <col min="15620" max="15620" width="29.7109375" style="17" customWidth="1"/>
    <col min="15621" max="15872" width="9.140625" style="17"/>
    <col min="15873" max="15873" width="11" style="17" customWidth="1"/>
    <col min="15874" max="15874" width="10.85546875" style="17" customWidth="1"/>
    <col min="15875" max="15875" width="14.140625" style="17" customWidth="1"/>
    <col min="15876" max="15876" width="29.7109375" style="17" customWidth="1"/>
    <col min="15877" max="16128" width="9.140625" style="17"/>
    <col min="16129" max="16129" width="11" style="17" customWidth="1"/>
    <col min="16130" max="16130" width="10.85546875" style="17" customWidth="1"/>
    <col min="16131" max="16131" width="14.140625" style="17" customWidth="1"/>
    <col min="16132" max="16132" width="29.7109375" style="17" customWidth="1"/>
    <col min="16133" max="16384" width="9.140625" style="17"/>
  </cols>
  <sheetData>
    <row r="1" spans="1:12" ht="51" customHeight="1" x14ac:dyDescent="0.25">
      <c r="A1" s="223" t="s">
        <v>2252</v>
      </c>
      <c r="B1" s="224"/>
      <c r="C1" s="224"/>
      <c r="D1" s="224"/>
    </row>
    <row r="3" spans="1:12" x14ac:dyDescent="0.2">
      <c r="A3" s="17" t="s">
        <v>2253</v>
      </c>
    </row>
    <row r="4" spans="1:12" x14ac:dyDescent="0.2">
      <c r="A4" s="17" t="s">
        <v>2254</v>
      </c>
    </row>
    <row r="6" spans="1:12" s="21" customFormat="1" x14ac:dyDescent="0.25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12" x14ac:dyDescent="0.2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  <c r="L7" s="26"/>
    </row>
    <row r="8" spans="1:12" x14ac:dyDescent="0.2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  <c r="L8" s="26"/>
    </row>
    <row r="9" spans="1:12" x14ac:dyDescent="0.2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  <c r="L9" s="26"/>
    </row>
    <row r="10" spans="1:12" x14ac:dyDescent="0.2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  <c r="L10" s="26"/>
    </row>
    <row r="11" spans="1:12" x14ac:dyDescent="0.2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  <c r="L11" s="26"/>
    </row>
    <row r="12" spans="1:12" x14ac:dyDescent="0.2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  <c r="L12" s="26"/>
    </row>
    <row r="13" spans="1:12" x14ac:dyDescent="0.2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  <c r="L13" s="26"/>
    </row>
    <row r="14" spans="1:12" x14ac:dyDescent="0.2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  <c r="L14" s="26"/>
    </row>
    <row r="15" spans="1:12" x14ac:dyDescent="0.2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  <c r="L15" s="26"/>
    </row>
    <row r="16" spans="1:12" x14ac:dyDescent="0.2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  <c r="L16" s="26"/>
    </row>
    <row r="17" spans="1:12" x14ac:dyDescent="0.2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  <c r="L17" s="26"/>
    </row>
    <row r="18" spans="1:12" x14ac:dyDescent="0.2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  <c r="L18" s="26"/>
    </row>
    <row r="19" spans="1:12" x14ac:dyDescent="0.2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  <c r="L19" s="26"/>
    </row>
    <row r="20" spans="1:12" x14ac:dyDescent="0.2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  <c r="L20" s="26"/>
    </row>
    <row r="21" spans="1:12" x14ac:dyDescent="0.2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  <c r="L21" s="26"/>
    </row>
    <row r="22" spans="1:12" x14ac:dyDescent="0.2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  <c r="L22" s="26"/>
    </row>
    <row r="23" spans="1:12" x14ac:dyDescent="0.2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  <c r="L23" s="26"/>
    </row>
    <row r="24" spans="1:12" x14ac:dyDescent="0.2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  <c r="L24" s="26"/>
    </row>
    <row r="25" spans="1:12" x14ac:dyDescent="0.2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  <c r="L25" s="26"/>
    </row>
    <row r="26" spans="1:12" x14ac:dyDescent="0.2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  <c r="L26" s="26"/>
    </row>
    <row r="27" spans="1:12" x14ac:dyDescent="0.2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  <c r="L27" s="26"/>
    </row>
    <row r="28" spans="1:12" x14ac:dyDescent="0.2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  <c r="L28" s="26"/>
    </row>
    <row r="29" spans="1:12" x14ac:dyDescent="0.2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  <c r="L29" s="26"/>
    </row>
    <row r="30" spans="1:12" x14ac:dyDescent="0.2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  <c r="L30" s="26"/>
    </row>
    <row r="31" spans="1:12" x14ac:dyDescent="0.2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  <c r="L31" s="26"/>
    </row>
    <row r="32" spans="1:12" x14ac:dyDescent="0.2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  <c r="L32" s="26"/>
    </row>
    <row r="33" spans="1:12" x14ac:dyDescent="0.2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  <c r="L33" s="26"/>
    </row>
    <row r="34" spans="1:12" x14ac:dyDescent="0.2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  <c r="L34" s="26"/>
    </row>
    <row r="35" spans="1:12" x14ac:dyDescent="0.2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  <c r="L35" s="26"/>
    </row>
    <row r="36" spans="1:12" x14ac:dyDescent="0.2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  <c r="L36" s="26"/>
    </row>
    <row r="37" spans="1:12" x14ac:dyDescent="0.2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  <c r="L37" s="26"/>
    </row>
    <row r="38" spans="1:12" x14ac:dyDescent="0.2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  <c r="L38" s="26"/>
    </row>
    <row r="39" spans="1:12" x14ac:dyDescent="0.2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  <c r="L39" s="26"/>
    </row>
    <row r="40" spans="1:12" x14ac:dyDescent="0.2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  <c r="L40" s="26"/>
    </row>
    <row r="41" spans="1:12" x14ac:dyDescent="0.2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  <c r="L41" s="26"/>
    </row>
    <row r="42" spans="1:12" x14ac:dyDescent="0.2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  <c r="L42" s="26"/>
    </row>
    <row r="43" spans="1:12" x14ac:dyDescent="0.2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  <c r="L43" s="26"/>
    </row>
    <row r="44" spans="1:12" x14ac:dyDescent="0.2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  <c r="L44" s="26"/>
    </row>
    <row r="45" spans="1:12" x14ac:dyDescent="0.2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  <c r="L45" s="26"/>
    </row>
    <row r="46" spans="1:12" x14ac:dyDescent="0.2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  <c r="L46" s="26"/>
    </row>
    <row r="47" spans="1:12" x14ac:dyDescent="0.2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  <c r="L47" s="26"/>
    </row>
    <row r="48" spans="1:12" x14ac:dyDescent="0.2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  <c r="L48" s="26"/>
    </row>
    <row r="49" spans="1:12" x14ac:dyDescent="0.2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  <c r="L49" s="26"/>
    </row>
    <row r="50" spans="1:12" x14ac:dyDescent="0.2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  <c r="L50" s="26"/>
    </row>
    <row r="51" spans="1:12" x14ac:dyDescent="0.2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  <c r="L51" s="26"/>
    </row>
    <row r="52" spans="1:12" x14ac:dyDescent="0.2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  <c r="L52" s="26"/>
    </row>
    <row r="53" spans="1:12" x14ac:dyDescent="0.2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  <c r="L53" s="26"/>
    </row>
    <row r="54" spans="1:12" x14ac:dyDescent="0.2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  <c r="L54" s="26"/>
    </row>
    <row r="55" spans="1:12" x14ac:dyDescent="0.2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  <c r="L55" s="26"/>
    </row>
    <row r="56" spans="1:12" x14ac:dyDescent="0.2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  <c r="L56" s="26"/>
    </row>
    <row r="57" spans="1:12" x14ac:dyDescent="0.2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  <c r="L57" s="26"/>
    </row>
    <row r="58" spans="1:12" x14ac:dyDescent="0.2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12" x14ac:dyDescent="0.2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12" x14ac:dyDescent="0.2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12" x14ac:dyDescent="0.2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12" x14ac:dyDescent="0.2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12" x14ac:dyDescent="0.2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12" x14ac:dyDescent="0.2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2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2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2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2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2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2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workbookViewId="0">
      <selection activeCell="C17" sqref="C17"/>
    </sheetView>
  </sheetViews>
  <sheetFormatPr defaultRowHeight="15" x14ac:dyDescent="0.25"/>
  <cols>
    <col min="1" max="1" width="18.7109375" customWidth="1"/>
    <col min="2" max="2" width="49" customWidth="1"/>
  </cols>
  <sheetData>
    <row r="1" spans="1:34" ht="15" customHeight="1" thickBot="1" x14ac:dyDescent="0.3">
      <c r="B1" s="89" t="s">
        <v>2731</v>
      </c>
      <c r="C1" s="90">
        <v>2020</v>
      </c>
      <c r="D1" s="90">
        <v>2021</v>
      </c>
      <c r="E1" s="90">
        <v>2022</v>
      </c>
      <c r="F1" s="90">
        <v>2023</v>
      </c>
      <c r="G1" s="90">
        <v>2024</v>
      </c>
      <c r="H1" s="90">
        <v>2025</v>
      </c>
      <c r="I1" s="90">
        <v>2026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4" ht="15" customHeight="1" thickTop="1" x14ac:dyDescent="0.25"/>
    <row r="3" spans="1:34" ht="15" customHeight="1" x14ac:dyDescent="0.25">
      <c r="C3" s="91" t="s">
        <v>20</v>
      </c>
      <c r="D3" s="91" t="s">
        <v>2732</v>
      </c>
      <c r="E3" s="92"/>
      <c r="F3" s="92"/>
      <c r="G3" s="92"/>
      <c r="H3" s="92"/>
    </row>
    <row r="4" spans="1:34" ht="15" customHeight="1" x14ac:dyDescent="0.25">
      <c r="C4" s="91" t="s">
        <v>21</v>
      </c>
      <c r="D4" s="91" t="s">
        <v>2733</v>
      </c>
      <c r="E4" s="92"/>
      <c r="F4" s="92"/>
      <c r="G4" s="91" t="s">
        <v>22</v>
      </c>
      <c r="H4" s="92"/>
    </row>
    <row r="5" spans="1:34" ht="15" customHeight="1" x14ac:dyDescent="0.25">
      <c r="C5" s="91" t="s">
        <v>23</v>
      </c>
      <c r="D5" s="91" t="s">
        <v>2734</v>
      </c>
      <c r="E5" s="92"/>
      <c r="F5" s="92"/>
      <c r="G5" s="92"/>
      <c r="H5" s="92"/>
    </row>
    <row r="6" spans="1:34" ht="15" customHeight="1" x14ac:dyDescent="0.25">
      <c r="C6" s="91" t="s">
        <v>24</v>
      </c>
      <c r="D6" s="92"/>
      <c r="E6" s="91" t="s">
        <v>2735</v>
      </c>
      <c r="F6" s="92"/>
      <c r="G6" s="92"/>
      <c r="H6" s="92"/>
    </row>
    <row r="7" spans="1:34" ht="15" customHeight="1" x14ac:dyDescent="0.25">
      <c r="C7" s="92"/>
      <c r="D7" s="92"/>
      <c r="E7" s="92"/>
      <c r="F7" s="92"/>
      <c r="G7" s="92"/>
      <c r="H7" s="92"/>
    </row>
    <row r="10" spans="1:34" ht="15" customHeight="1" x14ac:dyDescent="0.25">
      <c r="A10" s="8" t="s">
        <v>25</v>
      </c>
      <c r="B10" s="93" t="s">
        <v>26</v>
      </c>
      <c r="AH10" s="94" t="s">
        <v>2736</v>
      </c>
    </row>
    <row r="11" spans="1:34" ht="15" customHeight="1" x14ac:dyDescent="0.25">
      <c r="B11" s="89" t="s">
        <v>27</v>
      </c>
      <c r="AH11" s="94" t="s">
        <v>2737</v>
      </c>
    </row>
    <row r="12" spans="1:34" ht="15" customHeight="1" x14ac:dyDescent="0.25">
      <c r="B12" s="8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94" t="s">
        <v>2738</v>
      </c>
    </row>
    <row r="13" spans="1:34" ht="15" customHeight="1" thickBot="1" x14ac:dyDescent="0.3">
      <c r="B13" s="90" t="s">
        <v>29</v>
      </c>
      <c r="C13" s="90">
        <v>2020</v>
      </c>
      <c r="D13" s="90">
        <v>2021</v>
      </c>
      <c r="E13" s="90">
        <v>2022</v>
      </c>
      <c r="F13" s="90">
        <v>2023</v>
      </c>
      <c r="G13" s="90">
        <v>2024</v>
      </c>
      <c r="H13" s="90">
        <v>2025</v>
      </c>
      <c r="I13" s="90">
        <v>2026</v>
      </c>
      <c r="J13" s="90">
        <v>2027</v>
      </c>
      <c r="K13" s="90">
        <v>2028</v>
      </c>
      <c r="L13" s="90">
        <v>2029</v>
      </c>
      <c r="M13" s="90">
        <v>2030</v>
      </c>
      <c r="N13" s="90">
        <v>2031</v>
      </c>
      <c r="O13" s="90">
        <v>2032</v>
      </c>
      <c r="P13" s="90">
        <v>2033</v>
      </c>
      <c r="Q13" s="90">
        <v>2034</v>
      </c>
      <c r="R13" s="90">
        <v>2035</v>
      </c>
      <c r="S13" s="90">
        <v>2036</v>
      </c>
      <c r="T13" s="90">
        <v>2037</v>
      </c>
      <c r="U13" s="90">
        <v>2038</v>
      </c>
      <c r="V13" s="90">
        <v>2039</v>
      </c>
      <c r="W13" s="90">
        <v>2040</v>
      </c>
      <c r="X13" s="90">
        <v>2041</v>
      </c>
      <c r="Y13" s="90">
        <v>2042</v>
      </c>
      <c r="Z13" s="90">
        <v>2043</v>
      </c>
      <c r="AA13" s="90">
        <v>2044</v>
      </c>
      <c r="AB13" s="90">
        <v>2045</v>
      </c>
      <c r="AC13" s="90">
        <v>2046</v>
      </c>
      <c r="AD13" s="90">
        <v>2047</v>
      </c>
      <c r="AE13" s="90">
        <v>2048</v>
      </c>
      <c r="AF13" s="90">
        <v>2049</v>
      </c>
      <c r="AG13" s="90">
        <v>2050</v>
      </c>
      <c r="AH13" s="95" t="s">
        <v>2739</v>
      </c>
    </row>
    <row r="14" spans="1:34" ht="15" customHeight="1" thickTop="1" x14ac:dyDescent="0.25"/>
    <row r="15" spans="1:34" ht="15" customHeight="1" x14ac:dyDescent="0.25">
      <c r="B15" s="96" t="s">
        <v>30</v>
      </c>
    </row>
    <row r="16" spans="1:34" ht="15" customHeight="1" x14ac:dyDescent="0.25">
      <c r="B16" s="96" t="s">
        <v>31</v>
      </c>
    </row>
    <row r="17" spans="1:34" ht="15" customHeight="1" x14ac:dyDescent="0.25">
      <c r="A17" s="8" t="s">
        <v>32</v>
      </c>
      <c r="B17" s="97" t="s">
        <v>33</v>
      </c>
      <c r="C17" s="98">
        <v>84.750443000000004</v>
      </c>
      <c r="D17" s="98">
        <v>85.593650999999994</v>
      </c>
      <c r="E17" s="98">
        <v>86.439353999999994</v>
      </c>
      <c r="F17" s="98">
        <v>87.273476000000002</v>
      </c>
      <c r="G17" s="98">
        <v>88.112289000000004</v>
      </c>
      <c r="H17" s="98">
        <v>88.984466999999995</v>
      </c>
      <c r="I17" s="98">
        <v>89.856285</v>
      </c>
      <c r="J17" s="98">
        <v>90.700255999999996</v>
      </c>
      <c r="K17" s="98">
        <v>91.516670000000005</v>
      </c>
      <c r="L17" s="98">
        <v>92.31514</v>
      </c>
      <c r="M17" s="98">
        <v>93.093277</v>
      </c>
      <c r="N17" s="98">
        <v>93.847504000000001</v>
      </c>
      <c r="O17" s="98">
        <v>94.588798999999995</v>
      </c>
      <c r="P17" s="98">
        <v>95.310699</v>
      </c>
      <c r="Q17" s="98">
        <v>96.006423999999996</v>
      </c>
      <c r="R17" s="98">
        <v>96.697852999999995</v>
      </c>
      <c r="S17" s="98">
        <v>97.377669999999995</v>
      </c>
      <c r="T17" s="98">
        <v>98.047127000000003</v>
      </c>
      <c r="U17" s="98">
        <v>98.708320999999998</v>
      </c>
      <c r="V17" s="98">
        <v>99.360045999999997</v>
      </c>
      <c r="W17" s="98">
        <v>100.015579</v>
      </c>
      <c r="X17" s="98">
        <v>100.67042499999999</v>
      </c>
      <c r="Y17" s="98">
        <v>101.321327</v>
      </c>
      <c r="Z17" s="98">
        <v>101.97403</v>
      </c>
      <c r="AA17" s="98">
        <v>102.63200399999999</v>
      </c>
      <c r="AB17" s="98">
        <v>103.292885</v>
      </c>
      <c r="AC17" s="98">
        <v>103.95903</v>
      </c>
      <c r="AD17" s="98">
        <v>104.621376</v>
      </c>
      <c r="AE17" s="98">
        <v>105.279099</v>
      </c>
      <c r="AF17" s="98">
        <v>105.93704200000001</v>
      </c>
      <c r="AG17" s="98">
        <v>106.59596999999999</v>
      </c>
      <c r="AH17" s="99">
        <v>7.6740000000000003E-3</v>
      </c>
    </row>
    <row r="18" spans="1:34" ht="15" customHeight="1" x14ac:dyDescent="0.25">
      <c r="A18" s="8" t="s">
        <v>34</v>
      </c>
      <c r="B18" s="97" t="s">
        <v>35</v>
      </c>
      <c r="C18" s="98">
        <v>31.968703999999999</v>
      </c>
      <c r="D18" s="98">
        <v>32.227837000000001</v>
      </c>
      <c r="E18" s="98">
        <v>32.484608000000001</v>
      </c>
      <c r="F18" s="98">
        <v>32.738888000000003</v>
      </c>
      <c r="G18" s="98">
        <v>33.007179000000001</v>
      </c>
      <c r="H18" s="98">
        <v>33.292563999999999</v>
      </c>
      <c r="I18" s="98">
        <v>33.572524999999999</v>
      </c>
      <c r="J18" s="98">
        <v>33.830120000000001</v>
      </c>
      <c r="K18" s="98">
        <v>34.072906000000003</v>
      </c>
      <c r="L18" s="98">
        <v>34.306412000000002</v>
      </c>
      <c r="M18" s="98">
        <v>34.532425000000003</v>
      </c>
      <c r="N18" s="98">
        <v>34.747349</v>
      </c>
      <c r="O18" s="98">
        <v>34.956161000000002</v>
      </c>
      <c r="P18" s="98">
        <v>35.154221</v>
      </c>
      <c r="Q18" s="98">
        <v>35.343120999999996</v>
      </c>
      <c r="R18" s="98">
        <v>35.533417</v>
      </c>
      <c r="S18" s="98">
        <v>35.720860000000002</v>
      </c>
      <c r="T18" s="98">
        <v>35.907597000000003</v>
      </c>
      <c r="U18" s="98">
        <v>36.095905000000002</v>
      </c>
      <c r="V18" s="98">
        <v>36.288265000000003</v>
      </c>
      <c r="W18" s="98">
        <v>36.482737999999998</v>
      </c>
      <c r="X18" s="98">
        <v>36.677245999999997</v>
      </c>
      <c r="Y18" s="98">
        <v>36.872318</v>
      </c>
      <c r="Z18" s="98">
        <v>37.067024000000004</v>
      </c>
      <c r="AA18" s="98">
        <v>37.256568999999999</v>
      </c>
      <c r="AB18" s="98">
        <v>37.445788999999998</v>
      </c>
      <c r="AC18" s="98">
        <v>37.632339000000002</v>
      </c>
      <c r="AD18" s="98">
        <v>37.817363999999998</v>
      </c>
      <c r="AE18" s="98">
        <v>38.004612000000002</v>
      </c>
      <c r="AF18" s="98">
        <v>38.195267000000001</v>
      </c>
      <c r="AG18" s="98">
        <v>38.390739000000004</v>
      </c>
      <c r="AH18" s="99">
        <v>6.1209999999999997E-3</v>
      </c>
    </row>
    <row r="19" spans="1:34" ht="15" customHeight="1" x14ac:dyDescent="0.25">
      <c r="A19" s="8" t="s">
        <v>36</v>
      </c>
      <c r="B19" s="97" t="s">
        <v>37</v>
      </c>
      <c r="C19" s="98">
        <v>6.6634640000000003</v>
      </c>
      <c r="D19" s="98">
        <v>6.648326</v>
      </c>
      <c r="E19" s="98">
        <v>6.6349809999999998</v>
      </c>
      <c r="F19" s="98">
        <v>6.6270980000000002</v>
      </c>
      <c r="G19" s="98">
        <v>6.6301110000000003</v>
      </c>
      <c r="H19" s="98">
        <v>6.6438389999999998</v>
      </c>
      <c r="I19" s="98">
        <v>6.6647319999999999</v>
      </c>
      <c r="J19" s="98">
        <v>6.6755149999999999</v>
      </c>
      <c r="K19" s="98">
        <v>6.6752149999999997</v>
      </c>
      <c r="L19" s="98">
        <v>6.6643829999999999</v>
      </c>
      <c r="M19" s="98">
        <v>6.6437489999999997</v>
      </c>
      <c r="N19" s="98">
        <v>6.6163879999999997</v>
      </c>
      <c r="O19" s="98">
        <v>6.5872099999999998</v>
      </c>
      <c r="P19" s="98">
        <v>6.5578779999999997</v>
      </c>
      <c r="Q19" s="98">
        <v>6.5291990000000002</v>
      </c>
      <c r="R19" s="98">
        <v>6.5056529999999997</v>
      </c>
      <c r="S19" s="98">
        <v>6.4859489999999997</v>
      </c>
      <c r="T19" s="98">
        <v>6.4669280000000002</v>
      </c>
      <c r="U19" s="98">
        <v>6.4478850000000003</v>
      </c>
      <c r="V19" s="98">
        <v>6.4311499999999997</v>
      </c>
      <c r="W19" s="98">
        <v>6.4196759999999999</v>
      </c>
      <c r="X19" s="98">
        <v>6.4115140000000004</v>
      </c>
      <c r="Y19" s="98">
        <v>6.4053599999999999</v>
      </c>
      <c r="Z19" s="98">
        <v>6.4005179999999999</v>
      </c>
      <c r="AA19" s="98">
        <v>6.3960670000000004</v>
      </c>
      <c r="AB19" s="98">
        <v>6.3921130000000002</v>
      </c>
      <c r="AC19" s="98">
        <v>6.3880730000000003</v>
      </c>
      <c r="AD19" s="98">
        <v>6.3811840000000002</v>
      </c>
      <c r="AE19" s="98">
        <v>6.3724800000000004</v>
      </c>
      <c r="AF19" s="98">
        <v>6.3639049999999999</v>
      </c>
      <c r="AG19" s="98">
        <v>6.3539099999999999</v>
      </c>
      <c r="AH19" s="99">
        <v>-1.5839999999999999E-3</v>
      </c>
    </row>
    <row r="20" spans="1:34" ht="15" customHeight="1" x14ac:dyDescent="0.25">
      <c r="A20" s="8" t="s">
        <v>38</v>
      </c>
      <c r="B20" s="96" t="s">
        <v>39</v>
      </c>
      <c r="C20" s="100">
        <v>123.382614</v>
      </c>
      <c r="D20" s="100">
        <v>124.46981</v>
      </c>
      <c r="E20" s="100">
        <v>125.55894499999999</v>
      </c>
      <c r="F20" s="100">
        <v>126.639458</v>
      </c>
      <c r="G20" s="100">
        <v>127.74957999999999</v>
      </c>
      <c r="H20" s="100">
        <v>128.92086800000001</v>
      </c>
      <c r="I20" s="100">
        <v>130.093536</v>
      </c>
      <c r="J20" s="100">
        <v>131.20590200000001</v>
      </c>
      <c r="K20" s="100">
        <v>132.26478599999999</v>
      </c>
      <c r="L20" s="100">
        <v>133.285934</v>
      </c>
      <c r="M20" s="100">
        <v>134.26945499999999</v>
      </c>
      <c r="N20" s="100">
        <v>135.211243</v>
      </c>
      <c r="O20" s="100">
        <v>136.13215600000001</v>
      </c>
      <c r="P20" s="100">
        <v>137.022797</v>
      </c>
      <c r="Q20" s="100">
        <v>137.87875399999999</v>
      </c>
      <c r="R20" s="100">
        <v>138.736908</v>
      </c>
      <c r="S20" s="100">
        <v>139.584473</v>
      </c>
      <c r="T20" s="100">
        <v>140.421661</v>
      </c>
      <c r="U20" s="100">
        <v>141.25212099999999</v>
      </c>
      <c r="V20" s="100">
        <v>142.07946799999999</v>
      </c>
      <c r="W20" s="100">
        <v>142.91799900000001</v>
      </c>
      <c r="X20" s="100">
        <v>143.759186</v>
      </c>
      <c r="Y20" s="100">
        <v>144.59901400000001</v>
      </c>
      <c r="Z20" s="100">
        <v>145.44155900000001</v>
      </c>
      <c r="AA20" s="100">
        <v>146.28465299999999</v>
      </c>
      <c r="AB20" s="100">
        <v>147.130798</v>
      </c>
      <c r="AC20" s="100">
        <v>147.979446</v>
      </c>
      <c r="AD20" s="100">
        <v>148.81991600000001</v>
      </c>
      <c r="AE20" s="100">
        <v>149.65618900000001</v>
      </c>
      <c r="AF20" s="100">
        <v>150.496216</v>
      </c>
      <c r="AG20" s="100">
        <v>151.340622</v>
      </c>
      <c r="AH20" s="101">
        <v>6.8310000000000003E-3</v>
      </c>
    </row>
    <row r="21" spans="1:34" ht="15" customHeight="1" x14ac:dyDescent="0.25"/>
    <row r="22" spans="1:34" ht="15" customHeight="1" x14ac:dyDescent="0.25">
      <c r="A22" s="8" t="s">
        <v>40</v>
      </c>
      <c r="B22" s="96" t="s">
        <v>41</v>
      </c>
      <c r="C22" s="102">
        <v>1789.3104249999999</v>
      </c>
      <c r="D22" s="102">
        <v>1795.3580320000001</v>
      </c>
      <c r="E22" s="102">
        <v>1801.376587</v>
      </c>
      <c r="F22" s="102">
        <v>1807.3267820000001</v>
      </c>
      <c r="G22" s="102">
        <v>1813.0863039999999</v>
      </c>
      <c r="H22" s="102">
        <v>1818.685669</v>
      </c>
      <c r="I22" s="102">
        <v>1824.2563479999999</v>
      </c>
      <c r="J22" s="102">
        <v>1829.960327</v>
      </c>
      <c r="K22" s="102">
        <v>1835.7445070000001</v>
      </c>
      <c r="L22" s="102">
        <v>1841.5789789999999</v>
      </c>
      <c r="M22" s="102">
        <v>1847.446533</v>
      </c>
      <c r="N22" s="102">
        <v>1853.3516850000001</v>
      </c>
      <c r="O22" s="102">
        <v>1859.25647</v>
      </c>
      <c r="P22" s="102">
        <v>1865.1762699999999</v>
      </c>
      <c r="Q22" s="102">
        <v>1871.079712</v>
      </c>
      <c r="R22" s="102">
        <v>1876.9129640000001</v>
      </c>
      <c r="S22" s="102">
        <v>1882.700928</v>
      </c>
      <c r="T22" s="102">
        <v>1888.442871</v>
      </c>
      <c r="U22" s="102">
        <v>1894.134033</v>
      </c>
      <c r="V22" s="102">
        <v>1899.7410890000001</v>
      </c>
      <c r="W22" s="102">
        <v>1905.2928469999999</v>
      </c>
      <c r="X22" s="102">
        <v>1910.8061520000001</v>
      </c>
      <c r="Y22" s="102">
        <v>1916.274048</v>
      </c>
      <c r="Z22" s="102">
        <v>1921.723389</v>
      </c>
      <c r="AA22" s="102">
        <v>1927.200317</v>
      </c>
      <c r="AB22" s="102">
        <v>1932.6645510000001</v>
      </c>
      <c r="AC22" s="102">
        <v>1938.1435550000001</v>
      </c>
      <c r="AD22" s="102">
        <v>1943.619751</v>
      </c>
      <c r="AE22" s="102">
        <v>1949.05835</v>
      </c>
      <c r="AF22" s="102">
        <v>1954.455811</v>
      </c>
      <c r="AG22" s="102">
        <v>1959.8107910000001</v>
      </c>
      <c r="AH22" s="101">
        <v>3.039E-3</v>
      </c>
    </row>
    <row r="23" spans="1:34" ht="15" customHeight="1" x14ac:dyDescent="0.25"/>
    <row r="24" spans="1:34" ht="15" customHeight="1" x14ac:dyDescent="0.25">
      <c r="B24" s="96" t="s">
        <v>42</v>
      </c>
    </row>
    <row r="25" spans="1:34" ht="15" customHeight="1" x14ac:dyDescent="0.25">
      <c r="B25" s="96" t="s">
        <v>43</v>
      </c>
    </row>
    <row r="26" spans="1:34" ht="15" customHeight="1" x14ac:dyDescent="0.25">
      <c r="A26" s="8" t="s">
        <v>44</v>
      </c>
      <c r="B26" s="97" t="s">
        <v>2740</v>
      </c>
      <c r="C26" s="103">
        <v>92.738051999999996</v>
      </c>
      <c r="D26" s="103">
        <v>91.586494000000002</v>
      </c>
      <c r="E26" s="103">
        <v>91.932486999999995</v>
      </c>
      <c r="F26" s="103">
        <v>91.318259999999995</v>
      </c>
      <c r="G26" s="103">
        <v>90.823273</v>
      </c>
      <c r="H26" s="103">
        <v>90.223350999999994</v>
      </c>
      <c r="I26" s="103">
        <v>89.613349999999997</v>
      </c>
      <c r="J26" s="103">
        <v>88.99015</v>
      </c>
      <c r="K26" s="103">
        <v>88.429419999999993</v>
      </c>
      <c r="L26" s="103">
        <v>87.893828999999997</v>
      </c>
      <c r="M26" s="103">
        <v>87.318877999999998</v>
      </c>
      <c r="N26" s="103">
        <v>86.789642000000001</v>
      </c>
      <c r="O26" s="103">
        <v>86.329741999999996</v>
      </c>
      <c r="P26" s="103">
        <v>85.926925999999995</v>
      </c>
      <c r="Q26" s="103">
        <v>85.607529</v>
      </c>
      <c r="R26" s="103">
        <v>85.342170999999993</v>
      </c>
      <c r="S26" s="103">
        <v>85.099845999999999</v>
      </c>
      <c r="T26" s="103">
        <v>84.882080000000002</v>
      </c>
      <c r="U26" s="103">
        <v>84.683700999999999</v>
      </c>
      <c r="V26" s="103">
        <v>84.499213999999995</v>
      </c>
      <c r="W26" s="103">
        <v>84.319466000000006</v>
      </c>
      <c r="X26" s="103">
        <v>84.135581999999999</v>
      </c>
      <c r="Y26" s="103">
        <v>83.962128000000007</v>
      </c>
      <c r="Z26" s="103">
        <v>83.800156000000001</v>
      </c>
      <c r="AA26" s="103">
        <v>83.656654000000003</v>
      </c>
      <c r="AB26" s="103">
        <v>83.525161999999995</v>
      </c>
      <c r="AC26" s="103">
        <v>83.412841999999998</v>
      </c>
      <c r="AD26" s="103">
        <v>83.307243</v>
      </c>
      <c r="AE26" s="103">
        <v>83.243790000000004</v>
      </c>
      <c r="AF26" s="103">
        <v>83.194534000000004</v>
      </c>
      <c r="AG26" s="103">
        <v>83.153289999999998</v>
      </c>
      <c r="AH26" s="99">
        <v>-3.63E-3</v>
      </c>
    </row>
    <row r="27" spans="1:34" ht="15" customHeight="1" x14ac:dyDescent="0.25">
      <c r="A27" s="8" t="s">
        <v>45</v>
      </c>
      <c r="B27" s="97" t="s">
        <v>2714</v>
      </c>
      <c r="C27" s="103">
        <v>92.104782</v>
      </c>
      <c r="D27" s="103">
        <v>90.867767000000001</v>
      </c>
      <c r="E27" s="103">
        <v>91.143921000000006</v>
      </c>
      <c r="F27" s="103">
        <v>90.463226000000006</v>
      </c>
      <c r="G27" s="103">
        <v>89.904442000000003</v>
      </c>
      <c r="H27" s="103">
        <v>89.241905000000003</v>
      </c>
      <c r="I27" s="103">
        <v>88.568969999999993</v>
      </c>
      <c r="J27" s="103">
        <v>87.883223999999998</v>
      </c>
      <c r="K27" s="103">
        <v>87.260002</v>
      </c>
      <c r="L27" s="103">
        <v>86.662102000000004</v>
      </c>
      <c r="M27" s="103">
        <v>86.023964000000007</v>
      </c>
      <c r="N27" s="103">
        <v>85.430344000000005</v>
      </c>
      <c r="O27" s="103">
        <v>84.905265999999997</v>
      </c>
      <c r="P27" s="103">
        <v>84.436522999999994</v>
      </c>
      <c r="Q27" s="103">
        <v>84.050179</v>
      </c>
      <c r="R27" s="103">
        <v>83.717567000000003</v>
      </c>
      <c r="S27" s="103">
        <v>83.407295000000005</v>
      </c>
      <c r="T27" s="103">
        <v>83.12088</v>
      </c>
      <c r="U27" s="103">
        <v>82.852920999999995</v>
      </c>
      <c r="V27" s="103">
        <v>82.598061000000001</v>
      </c>
      <c r="W27" s="103">
        <v>82.347037999999998</v>
      </c>
      <c r="X27" s="103">
        <v>82.090896999999998</v>
      </c>
      <c r="Y27" s="103">
        <v>81.843886999999995</v>
      </c>
      <c r="Z27" s="103">
        <v>81.606949</v>
      </c>
      <c r="AA27" s="103">
        <v>81.386993000000004</v>
      </c>
      <c r="AB27" s="103">
        <v>81.177184999999994</v>
      </c>
      <c r="AC27" s="103">
        <v>80.985129999999998</v>
      </c>
      <c r="AD27" s="103">
        <v>80.798255999999995</v>
      </c>
      <c r="AE27" s="103">
        <v>80.651488999999998</v>
      </c>
      <c r="AF27" s="103">
        <v>80.517357000000004</v>
      </c>
      <c r="AG27" s="103">
        <v>80.389617999999999</v>
      </c>
      <c r="AH27" s="99">
        <v>-4.5240000000000002E-3</v>
      </c>
    </row>
    <row r="28" spans="1:34" ht="15" customHeight="1" x14ac:dyDescent="0.25">
      <c r="B28" s="96" t="s">
        <v>46</v>
      </c>
    </row>
    <row r="29" spans="1:34" ht="15" customHeight="1" x14ac:dyDescent="0.25">
      <c r="A29" s="8" t="s">
        <v>47</v>
      </c>
      <c r="B29" s="97" t="s">
        <v>2740</v>
      </c>
      <c r="C29" s="103">
        <v>51.828938000000001</v>
      </c>
      <c r="D29" s="103">
        <v>51.012939000000003</v>
      </c>
      <c r="E29" s="103">
        <v>51.034573000000002</v>
      </c>
      <c r="F29" s="103">
        <v>50.526699000000001</v>
      </c>
      <c r="G29" s="103">
        <v>50.093189000000002</v>
      </c>
      <c r="H29" s="103">
        <v>49.609096999999998</v>
      </c>
      <c r="I29" s="103">
        <v>49.123221999999998</v>
      </c>
      <c r="J29" s="103">
        <v>48.629550999999999</v>
      </c>
      <c r="K29" s="103">
        <v>48.170876</v>
      </c>
      <c r="L29" s="103">
        <v>47.727428000000003</v>
      </c>
      <c r="M29" s="103">
        <v>47.264633000000003</v>
      </c>
      <c r="N29" s="103">
        <v>46.828479999999999</v>
      </c>
      <c r="O29" s="103">
        <v>46.432403999999998</v>
      </c>
      <c r="P29" s="103">
        <v>46.069065000000002</v>
      </c>
      <c r="Q29" s="103">
        <v>45.753010000000003</v>
      </c>
      <c r="R29" s="103">
        <v>45.469433000000002</v>
      </c>
      <c r="S29" s="103">
        <v>45.200935000000001</v>
      </c>
      <c r="T29" s="103">
        <v>44.948185000000002</v>
      </c>
      <c r="U29" s="103">
        <v>44.708401000000002</v>
      </c>
      <c r="V29" s="103">
        <v>44.479331999999999</v>
      </c>
      <c r="W29" s="103">
        <v>44.255383000000002</v>
      </c>
      <c r="X29" s="103">
        <v>44.031460000000003</v>
      </c>
      <c r="Y29" s="103">
        <v>43.815303999999998</v>
      </c>
      <c r="Z29" s="103">
        <v>43.606772999999997</v>
      </c>
      <c r="AA29" s="103">
        <v>43.408386</v>
      </c>
      <c r="AB29" s="103">
        <v>43.217616999999997</v>
      </c>
      <c r="AC29" s="103">
        <v>43.037495</v>
      </c>
      <c r="AD29" s="103">
        <v>42.861904000000003</v>
      </c>
      <c r="AE29" s="103">
        <v>42.709747</v>
      </c>
      <c r="AF29" s="103">
        <v>42.566597000000002</v>
      </c>
      <c r="AG29" s="103">
        <v>42.429240999999998</v>
      </c>
      <c r="AH29" s="99">
        <v>-6.6480000000000003E-3</v>
      </c>
    </row>
    <row r="30" spans="1:34" ht="15" customHeight="1" x14ac:dyDescent="0.25">
      <c r="A30" s="8" t="s">
        <v>48</v>
      </c>
      <c r="B30" s="97" t="s">
        <v>2714</v>
      </c>
      <c r="C30" s="103">
        <v>51.475014000000002</v>
      </c>
      <c r="D30" s="103">
        <v>50.612617</v>
      </c>
      <c r="E30" s="103">
        <v>50.596817000000001</v>
      </c>
      <c r="F30" s="103">
        <v>50.053607999999997</v>
      </c>
      <c r="G30" s="103">
        <v>49.586410999999998</v>
      </c>
      <c r="H30" s="103">
        <v>49.069450000000003</v>
      </c>
      <c r="I30" s="103">
        <v>48.550724000000002</v>
      </c>
      <c r="J30" s="103">
        <v>48.024661999999999</v>
      </c>
      <c r="K30" s="103">
        <v>47.533847999999999</v>
      </c>
      <c r="L30" s="103">
        <v>47.058585999999998</v>
      </c>
      <c r="M30" s="103">
        <v>46.563709000000003</v>
      </c>
      <c r="N30" s="103">
        <v>46.095050999999998</v>
      </c>
      <c r="O30" s="103">
        <v>45.666248000000003</v>
      </c>
      <c r="P30" s="103">
        <v>45.269996999999996</v>
      </c>
      <c r="Q30" s="103">
        <v>44.920684999999999</v>
      </c>
      <c r="R30" s="103">
        <v>44.603862999999997</v>
      </c>
      <c r="S30" s="103">
        <v>44.301932999999998</v>
      </c>
      <c r="T30" s="103">
        <v>44.015563999999998</v>
      </c>
      <c r="U30" s="103">
        <v>43.741847999999997</v>
      </c>
      <c r="V30" s="103">
        <v>43.478588000000002</v>
      </c>
      <c r="W30" s="103">
        <v>43.220146</v>
      </c>
      <c r="X30" s="103">
        <v>42.961390999999999</v>
      </c>
      <c r="Y30" s="103">
        <v>42.709907999999999</v>
      </c>
      <c r="Z30" s="103">
        <v>42.465499999999999</v>
      </c>
      <c r="AA30" s="103">
        <v>42.230685999999999</v>
      </c>
      <c r="AB30" s="103">
        <v>42.002730999999997</v>
      </c>
      <c r="AC30" s="103">
        <v>41.784897000000001</v>
      </c>
      <c r="AD30" s="103">
        <v>41.571021999999999</v>
      </c>
      <c r="AE30" s="103">
        <v>41.379719000000001</v>
      </c>
      <c r="AF30" s="103">
        <v>41.196815000000001</v>
      </c>
      <c r="AG30" s="103">
        <v>41.019069999999999</v>
      </c>
      <c r="AH30" s="99">
        <v>-7.5399999999999998E-3</v>
      </c>
    </row>
    <row r="32" spans="1:34" x14ac:dyDescent="0.25">
      <c r="B32" s="96" t="s">
        <v>2741</v>
      </c>
    </row>
    <row r="33" spans="1:34" x14ac:dyDescent="0.25">
      <c r="B33" s="96" t="s">
        <v>2742</v>
      </c>
    </row>
    <row r="34" spans="1:34" x14ac:dyDescent="0.25">
      <c r="A34" s="8" t="s">
        <v>49</v>
      </c>
      <c r="B34" s="97" t="s">
        <v>50</v>
      </c>
      <c r="C34" s="98">
        <v>0.64898400000000001</v>
      </c>
      <c r="D34" s="98">
        <v>0.698291</v>
      </c>
      <c r="E34" s="98">
        <v>0.70646799999999998</v>
      </c>
      <c r="F34" s="98">
        <v>0.70282699999999998</v>
      </c>
      <c r="G34" s="98">
        <v>0.70100700000000005</v>
      </c>
      <c r="H34" s="98">
        <v>0.69955000000000001</v>
      </c>
      <c r="I34" s="98">
        <v>0.69717200000000001</v>
      </c>
      <c r="J34" s="98">
        <v>0.69381800000000005</v>
      </c>
      <c r="K34" s="98">
        <v>0.69023100000000004</v>
      </c>
      <c r="L34" s="98">
        <v>0.68633999999999995</v>
      </c>
      <c r="M34" s="98">
        <v>0.68220999999999998</v>
      </c>
      <c r="N34" s="98">
        <v>0.677813</v>
      </c>
      <c r="O34" s="98">
        <v>0.67333100000000001</v>
      </c>
      <c r="P34" s="98">
        <v>0.66909799999999997</v>
      </c>
      <c r="Q34" s="98">
        <v>0.66502499999999998</v>
      </c>
      <c r="R34" s="98">
        <v>0.66157299999999997</v>
      </c>
      <c r="S34" s="98">
        <v>0.65805199999999997</v>
      </c>
      <c r="T34" s="98">
        <v>0.65450399999999997</v>
      </c>
      <c r="U34" s="98">
        <v>0.65083400000000002</v>
      </c>
      <c r="V34" s="98">
        <v>0.64706300000000005</v>
      </c>
      <c r="W34" s="98">
        <v>0.64349699999999999</v>
      </c>
      <c r="X34" s="98">
        <v>0.63974600000000004</v>
      </c>
      <c r="Y34" s="98">
        <v>0.635992</v>
      </c>
      <c r="Z34" s="98">
        <v>0.63249</v>
      </c>
      <c r="AA34" s="98">
        <v>0.62895299999999998</v>
      </c>
      <c r="AB34" s="98">
        <v>0.62526700000000002</v>
      </c>
      <c r="AC34" s="98">
        <v>0.62189499999999998</v>
      </c>
      <c r="AD34" s="98">
        <v>0.618506</v>
      </c>
      <c r="AE34" s="98">
        <v>0.61529800000000001</v>
      </c>
      <c r="AF34" s="98">
        <v>0.61255000000000004</v>
      </c>
      <c r="AG34" s="98">
        <v>0.60998300000000005</v>
      </c>
      <c r="AH34" s="99">
        <v>-2.0639999999999999E-3</v>
      </c>
    </row>
    <row r="35" spans="1:34" x14ac:dyDescent="0.25">
      <c r="A35" s="8" t="s">
        <v>51</v>
      </c>
      <c r="B35" s="97" t="s">
        <v>52</v>
      </c>
      <c r="C35" s="98">
        <v>0.80538299999999996</v>
      </c>
      <c r="D35" s="98">
        <v>0.76629999999999998</v>
      </c>
      <c r="E35" s="98">
        <v>0.862066</v>
      </c>
      <c r="F35" s="98">
        <v>0.87731000000000003</v>
      </c>
      <c r="G35" s="98">
        <v>0.89366500000000004</v>
      </c>
      <c r="H35" s="98">
        <v>0.91085099999999997</v>
      </c>
      <c r="I35" s="98">
        <v>0.92764500000000005</v>
      </c>
      <c r="J35" s="98">
        <v>0.94383300000000003</v>
      </c>
      <c r="K35" s="98">
        <v>0.95990799999999998</v>
      </c>
      <c r="L35" s="98">
        <v>0.97595699999999996</v>
      </c>
      <c r="M35" s="98">
        <v>0.99166100000000001</v>
      </c>
      <c r="N35" s="98">
        <v>1.0076400000000001</v>
      </c>
      <c r="O35" s="98">
        <v>1.0244169999999999</v>
      </c>
      <c r="P35" s="98">
        <v>1.0419830000000001</v>
      </c>
      <c r="Q35" s="98">
        <v>1.0606640000000001</v>
      </c>
      <c r="R35" s="98">
        <v>1.0810999999999999</v>
      </c>
      <c r="S35" s="98">
        <v>1.1021099999999999</v>
      </c>
      <c r="T35" s="98">
        <v>1.124333</v>
      </c>
      <c r="U35" s="98">
        <v>1.1463190000000001</v>
      </c>
      <c r="V35" s="98">
        <v>1.1682380000000001</v>
      </c>
      <c r="W35" s="98">
        <v>1.1908369999999999</v>
      </c>
      <c r="X35" s="98">
        <v>1.2130559999999999</v>
      </c>
      <c r="Y35" s="98">
        <v>1.2363010000000001</v>
      </c>
      <c r="Z35" s="98">
        <v>1.259563</v>
      </c>
      <c r="AA35" s="98">
        <v>1.2838290000000001</v>
      </c>
      <c r="AB35" s="98">
        <v>1.3078540000000001</v>
      </c>
      <c r="AC35" s="98">
        <v>1.3327100000000001</v>
      </c>
      <c r="AD35" s="98">
        <v>1.3578159999999999</v>
      </c>
      <c r="AE35" s="98">
        <v>1.3846069999999999</v>
      </c>
      <c r="AF35" s="98">
        <v>1.4118980000000001</v>
      </c>
      <c r="AG35" s="98">
        <v>1.440232</v>
      </c>
      <c r="AH35" s="99">
        <v>1.9564000000000002E-2</v>
      </c>
    </row>
    <row r="36" spans="1:34" x14ac:dyDescent="0.25">
      <c r="A36" s="8" t="s">
        <v>53</v>
      </c>
      <c r="B36" s="97" t="s">
        <v>54</v>
      </c>
      <c r="C36" s="98">
        <v>0.60754699999999995</v>
      </c>
      <c r="D36" s="98">
        <v>0.61014400000000002</v>
      </c>
      <c r="E36" s="98">
        <v>0.61307400000000001</v>
      </c>
      <c r="F36" s="98">
        <v>0.61509000000000003</v>
      </c>
      <c r="G36" s="98">
        <v>0.61784600000000001</v>
      </c>
      <c r="H36" s="98">
        <v>0.62017199999999995</v>
      </c>
      <c r="I36" s="98">
        <v>0.62165599999999999</v>
      </c>
      <c r="J36" s="98">
        <v>0.62265599999999999</v>
      </c>
      <c r="K36" s="98">
        <v>0.62332200000000004</v>
      </c>
      <c r="L36" s="98">
        <v>0.62390000000000001</v>
      </c>
      <c r="M36" s="98">
        <v>0.62448300000000001</v>
      </c>
      <c r="N36" s="98">
        <v>0.62500299999999998</v>
      </c>
      <c r="O36" s="98">
        <v>0.62585900000000005</v>
      </c>
      <c r="P36" s="98">
        <v>0.62711399999999995</v>
      </c>
      <c r="Q36" s="98">
        <v>0.62881900000000002</v>
      </c>
      <c r="R36" s="98">
        <v>0.631185</v>
      </c>
      <c r="S36" s="98">
        <v>0.63385100000000005</v>
      </c>
      <c r="T36" s="98">
        <v>0.63667799999999997</v>
      </c>
      <c r="U36" s="98">
        <v>0.63955099999999998</v>
      </c>
      <c r="V36" s="98">
        <v>0.64216099999999998</v>
      </c>
      <c r="W36" s="98">
        <v>0.64469600000000005</v>
      </c>
      <c r="X36" s="98">
        <v>0.64713500000000002</v>
      </c>
      <c r="Y36" s="98">
        <v>0.64963400000000004</v>
      </c>
      <c r="Z36" s="98">
        <v>0.65232999999999997</v>
      </c>
      <c r="AA36" s="98">
        <v>0.65517400000000003</v>
      </c>
      <c r="AB36" s="98">
        <v>0.65808800000000001</v>
      </c>
      <c r="AC36" s="98">
        <v>0.66132500000000005</v>
      </c>
      <c r="AD36" s="98">
        <v>0.66480600000000001</v>
      </c>
      <c r="AE36" s="98">
        <v>0.66864299999999999</v>
      </c>
      <c r="AF36" s="98">
        <v>0.67298500000000006</v>
      </c>
      <c r="AG36" s="98">
        <v>0.67757100000000003</v>
      </c>
      <c r="AH36" s="99">
        <v>3.643E-3</v>
      </c>
    </row>
    <row r="37" spans="1:34" x14ac:dyDescent="0.25">
      <c r="A37" s="8" t="s">
        <v>55</v>
      </c>
      <c r="B37" s="97" t="s">
        <v>56</v>
      </c>
      <c r="C37" s="98">
        <v>0.29757099999999997</v>
      </c>
      <c r="D37" s="98">
        <v>0.295346</v>
      </c>
      <c r="E37" s="98">
        <v>0.293794</v>
      </c>
      <c r="F37" s="98">
        <v>0.29208899999999999</v>
      </c>
      <c r="G37" s="98">
        <v>0.29061599999999999</v>
      </c>
      <c r="H37" s="98">
        <v>0.28947400000000001</v>
      </c>
      <c r="I37" s="98">
        <v>0.28854099999999999</v>
      </c>
      <c r="J37" s="98">
        <v>0.28769600000000001</v>
      </c>
      <c r="K37" s="98">
        <v>0.28695900000000002</v>
      </c>
      <c r="L37" s="98">
        <v>0.28637600000000002</v>
      </c>
      <c r="M37" s="98">
        <v>0.28598000000000001</v>
      </c>
      <c r="N37" s="98">
        <v>0.28582600000000002</v>
      </c>
      <c r="O37" s="98">
        <v>0.28596500000000002</v>
      </c>
      <c r="P37" s="98">
        <v>0.28639300000000001</v>
      </c>
      <c r="Q37" s="98">
        <v>0.28710599999999997</v>
      </c>
      <c r="R37" s="98">
        <v>0.28817399999999999</v>
      </c>
      <c r="S37" s="98">
        <v>0.28956700000000002</v>
      </c>
      <c r="T37" s="98">
        <v>0.29125800000000002</v>
      </c>
      <c r="U37" s="98">
        <v>0.29325600000000002</v>
      </c>
      <c r="V37" s="98">
        <v>0.29553299999999999</v>
      </c>
      <c r="W37" s="98">
        <v>0.298126</v>
      </c>
      <c r="X37" s="98">
        <v>0.30101800000000001</v>
      </c>
      <c r="Y37" s="98">
        <v>0.30418000000000001</v>
      </c>
      <c r="Z37" s="98">
        <v>0.30732399999999999</v>
      </c>
      <c r="AA37" s="98">
        <v>0.31043999999999999</v>
      </c>
      <c r="AB37" s="98">
        <v>0.31352000000000002</v>
      </c>
      <c r="AC37" s="98">
        <v>0.31655800000000001</v>
      </c>
      <c r="AD37" s="98">
        <v>0.31952199999999997</v>
      </c>
      <c r="AE37" s="98">
        <v>0.322411</v>
      </c>
      <c r="AF37" s="98">
        <v>0.325241</v>
      </c>
      <c r="AG37" s="98">
        <v>0.328011</v>
      </c>
      <c r="AH37" s="99">
        <v>3.2520000000000001E-3</v>
      </c>
    </row>
    <row r="38" spans="1:34" x14ac:dyDescent="0.25">
      <c r="A38" s="8" t="s">
        <v>57</v>
      </c>
      <c r="B38" s="97" t="s">
        <v>58</v>
      </c>
      <c r="C38" s="98">
        <v>5.5007E-2</v>
      </c>
      <c r="D38" s="98">
        <v>5.5161000000000002E-2</v>
      </c>
      <c r="E38" s="98">
        <v>5.5460000000000002E-2</v>
      </c>
      <c r="F38" s="98">
        <v>5.5750000000000001E-2</v>
      </c>
      <c r="G38" s="98">
        <v>5.6044999999999998E-2</v>
      </c>
      <c r="H38" s="98">
        <v>5.6356999999999997E-2</v>
      </c>
      <c r="I38" s="98">
        <v>5.6662999999999998E-2</v>
      </c>
      <c r="J38" s="98">
        <v>5.6938000000000002E-2</v>
      </c>
      <c r="K38" s="98">
        <v>5.7182999999999998E-2</v>
      </c>
      <c r="L38" s="98">
        <v>5.7389000000000003E-2</v>
      </c>
      <c r="M38" s="98">
        <v>5.7556000000000003E-2</v>
      </c>
      <c r="N38" s="98">
        <v>5.7675999999999998E-2</v>
      </c>
      <c r="O38" s="98">
        <v>5.7755000000000001E-2</v>
      </c>
      <c r="P38" s="98">
        <v>5.7840999999999997E-2</v>
      </c>
      <c r="Q38" s="98">
        <v>5.7946999999999999E-2</v>
      </c>
      <c r="R38" s="98">
        <v>5.8089000000000002E-2</v>
      </c>
      <c r="S38" s="98">
        <v>5.8269000000000001E-2</v>
      </c>
      <c r="T38" s="98">
        <v>5.8487999999999998E-2</v>
      </c>
      <c r="U38" s="98">
        <v>5.8698E-2</v>
      </c>
      <c r="V38" s="98">
        <v>5.8899E-2</v>
      </c>
      <c r="W38" s="98">
        <v>5.9097999999999998E-2</v>
      </c>
      <c r="X38" s="98">
        <v>5.9290000000000002E-2</v>
      </c>
      <c r="Y38" s="98">
        <v>5.9472999999999998E-2</v>
      </c>
      <c r="Z38" s="98">
        <v>5.9649000000000001E-2</v>
      </c>
      <c r="AA38" s="98">
        <v>5.9818000000000003E-2</v>
      </c>
      <c r="AB38" s="98">
        <v>5.9979999999999999E-2</v>
      </c>
      <c r="AC38" s="98">
        <v>6.0138999999999998E-2</v>
      </c>
      <c r="AD38" s="98">
        <v>6.0290000000000003E-2</v>
      </c>
      <c r="AE38" s="98">
        <v>6.0440000000000001E-2</v>
      </c>
      <c r="AF38" s="98">
        <v>6.0595000000000003E-2</v>
      </c>
      <c r="AG38" s="98">
        <v>6.0755999999999998E-2</v>
      </c>
      <c r="AH38" s="99">
        <v>3.3189999999999999E-3</v>
      </c>
    </row>
    <row r="39" spans="1:34" x14ac:dyDescent="0.25">
      <c r="A39" s="8" t="s">
        <v>59</v>
      </c>
      <c r="B39" s="97" t="s">
        <v>60</v>
      </c>
      <c r="C39" s="98">
        <v>0.21642</v>
      </c>
      <c r="D39" s="98">
        <v>0.220336</v>
      </c>
      <c r="E39" s="98">
        <v>0.224132</v>
      </c>
      <c r="F39" s="98">
        <v>0.22769200000000001</v>
      </c>
      <c r="G39" s="98">
        <v>0.23162199999999999</v>
      </c>
      <c r="H39" s="98">
        <v>0.23560700000000001</v>
      </c>
      <c r="I39" s="98">
        <v>0.239343</v>
      </c>
      <c r="J39" s="98">
        <v>0.242757</v>
      </c>
      <c r="K39" s="98">
        <v>0.246061</v>
      </c>
      <c r="L39" s="98">
        <v>0.24932599999999999</v>
      </c>
      <c r="M39" s="98">
        <v>0.25254500000000002</v>
      </c>
      <c r="N39" s="98">
        <v>0.25559799999999999</v>
      </c>
      <c r="O39" s="98">
        <v>0.25867800000000002</v>
      </c>
      <c r="P39" s="98">
        <v>0.26185199999999997</v>
      </c>
      <c r="Q39" s="98">
        <v>0.265235</v>
      </c>
      <c r="R39" s="98">
        <v>0.268841</v>
      </c>
      <c r="S39" s="98">
        <v>0.27256999999999998</v>
      </c>
      <c r="T39" s="98">
        <v>0.27624399999999999</v>
      </c>
      <c r="U39" s="98">
        <v>0.27982899999999999</v>
      </c>
      <c r="V39" s="98">
        <v>0.28336299999999998</v>
      </c>
      <c r="W39" s="98">
        <v>0.28689100000000001</v>
      </c>
      <c r="X39" s="98">
        <v>0.29037000000000002</v>
      </c>
      <c r="Y39" s="98">
        <v>0.29383700000000001</v>
      </c>
      <c r="Z39" s="98">
        <v>0.29735</v>
      </c>
      <c r="AA39" s="98">
        <v>0.30087399999999997</v>
      </c>
      <c r="AB39" s="98">
        <v>0.30434699999999998</v>
      </c>
      <c r="AC39" s="98">
        <v>0.307894</v>
      </c>
      <c r="AD39" s="98">
        <v>0.31149100000000002</v>
      </c>
      <c r="AE39" s="98">
        <v>0.31518600000000002</v>
      </c>
      <c r="AF39" s="98">
        <v>0.31905499999999998</v>
      </c>
      <c r="AG39" s="98">
        <v>0.32299800000000001</v>
      </c>
      <c r="AH39" s="99">
        <v>1.3436999999999999E-2</v>
      </c>
    </row>
    <row r="40" spans="1:34" x14ac:dyDescent="0.25">
      <c r="A40" s="8" t="s">
        <v>61</v>
      </c>
      <c r="B40" s="97" t="s">
        <v>62</v>
      </c>
      <c r="C40" s="98">
        <v>6.9181000000000006E-2</v>
      </c>
      <c r="D40" s="98">
        <v>6.8847000000000005E-2</v>
      </c>
      <c r="E40" s="98">
        <v>6.8697999999999995E-2</v>
      </c>
      <c r="F40" s="98">
        <v>6.8526000000000004E-2</v>
      </c>
      <c r="G40" s="98">
        <v>6.8339999999999998E-2</v>
      </c>
      <c r="H40" s="98">
        <v>6.8156999999999995E-2</v>
      </c>
      <c r="I40" s="98">
        <v>6.7953E-2</v>
      </c>
      <c r="J40" s="98">
        <v>6.7707000000000003E-2</v>
      </c>
      <c r="K40" s="98">
        <v>6.7460999999999993E-2</v>
      </c>
      <c r="L40" s="98">
        <v>6.7224000000000006E-2</v>
      </c>
      <c r="M40" s="98">
        <v>6.6994999999999999E-2</v>
      </c>
      <c r="N40" s="98">
        <v>6.6774E-2</v>
      </c>
      <c r="O40" s="98">
        <v>6.6570000000000004E-2</v>
      </c>
      <c r="P40" s="98">
        <v>6.6382999999999998E-2</v>
      </c>
      <c r="Q40" s="98">
        <v>6.6213999999999995E-2</v>
      </c>
      <c r="R40" s="98">
        <v>6.6076999999999997E-2</v>
      </c>
      <c r="S40" s="98">
        <v>6.5975000000000006E-2</v>
      </c>
      <c r="T40" s="98">
        <v>6.5902000000000002E-2</v>
      </c>
      <c r="U40" s="98">
        <v>6.5862000000000004E-2</v>
      </c>
      <c r="V40" s="98">
        <v>6.5854999999999997E-2</v>
      </c>
      <c r="W40" s="98">
        <v>6.5888000000000002E-2</v>
      </c>
      <c r="X40" s="98">
        <v>6.5965999999999997E-2</v>
      </c>
      <c r="Y40" s="98">
        <v>6.6082000000000002E-2</v>
      </c>
      <c r="Z40" s="98">
        <v>6.6247E-2</v>
      </c>
      <c r="AA40" s="98">
        <v>6.6464999999999996E-2</v>
      </c>
      <c r="AB40" s="98">
        <v>6.6737000000000005E-2</v>
      </c>
      <c r="AC40" s="98">
        <v>6.7062999999999998E-2</v>
      </c>
      <c r="AD40" s="98">
        <v>6.7429000000000003E-2</v>
      </c>
      <c r="AE40" s="98">
        <v>6.7790000000000003E-2</v>
      </c>
      <c r="AF40" s="98">
        <v>6.8152000000000004E-2</v>
      </c>
      <c r="AG40" s="98">
        <v>6.8514000000000005E-2</v>
      </c>
      <c r="AH40" s="99">
        <v>-3.2299999999999999E-4</v>
      </c>
    </row>
    <row r="41" spans="1:34" x14ac:dyDescent="0.25">
      <c r="A41" s="8" t="s">
        <v>63</v>
      </c>
      <c r="B41" s="97" t="s">
        <v>64</v>
      </c>
      <c r="C41" s="98">
        <v>0.21124499999999999</v>
      </c>
      <c r="D41" s="98">
        <v>0.20465800000000001</v>
      </c>
      <c r="E41" s="98">
        <v>0.20252100000000001</v>
      </c>
      <c r="F41" s="98">
        <v>0.20193</v>
      </c>
      <c r="G41" s="98">
        <v>0.202401</v>
      </c>
      <c r="H41" s="98">
        <v>0.201491</v>
      </c>
      <c r="I41" s="98">
        <v>0.200873</v>
      </c>
      <c r="J41" s="98">
        <v>0.20083799999999999</v>
      </c>
      <c r="K41" s="98">
        <v>0.201379</v>
      </c>
      <c r="L41" s="98">
        <v>0.20219599999999999</v>
      </c>
      <c r="M41" s="98">
        <v>0.200463</v>
      </c>
      <c r="N41" s="98">
        <v>0.19920399999999999</v>
      </c>
      <c r="O41" s="98">
        <v>0.19839200000000001</v>
      </c>
      <c r="P41" s="98">
        <v>0.197965</v>
      </c>
      <c r="Q41" s="98">
        <v>0.19794500000000001</v>
      </c>
      <c r="R41" s="98">
        <v>0.19828599999999999</v>
      </c>
      <c r="S41" s="98">
        <v>0.19874800000000001</v>
      </c>
      <c r="T41" s="98">
        <v>0.19925100000000001</v>
      </c>
      <c r="U41" s="98">
        <v>0.19975699999999999</v>
      </c>
      <c r="V41" s="98">
        <v>0.20028799999999999</v>
      </c>
      <c r="W41" s="98">
        <v>0.197496</v>
      </c>
      <c r="X41" s="98">
        <v>0.195328</v>
      </c>
      <c r="Y41" s="98">
        <v>0.19364100000000001</v>
      </c>
      <c r="Z41" s="98">
        <v>0.19243299999999999</v>
      </c>
      <c r="AA41" s="98">
        <v>0.19162399999999999</v>
      </c>
      <c r="AB41" s="98">
        <v>0.19103800000000001</v>
      </c>
      <c r="AC41" s="98">
        <v>0.19062899999999999</v>
      </c>
      <c r="AD41" s="98">
        <v>0.190303</v>
      </c>
      <c r="AE41" s="98">
        <v>0.190083</v>
      </c>
      <c r="AF41" s="98">
        <v>0.19001399999999999</v>
      </c>
      <c r="AG41" s="98">
        <v>0.190188</v>
      </c>
      <c r="AH41" s="99">
        <v>-3.4940000000000001E-3</v>
      </c>
    </row>
    <row r="42" spans="1:34" x14ac:dyDescent="0.25">
      <c r="A42" s="8" t="s">
        <v>65</v>
      </c>
      <c r="B42" s="97" t="s">
        <v>2743</v>
      </c>
      <c r="C42" s="98">
        <v>3.6778999999999999E-2</v>
      </c>
      <c r="D42" s="98">
        <v>3.7026000000000003E-2</v>
      </c>
      <c r="E42" s="98">
        <v>3.7374999999999999E-2</v>
      </c>
      <c r="F42" s="98">
        <v>3.7720999999999998E-2</v>
      </c>
      <c r="G42" s="98">
        <v>3.8074999999999998E-2</v>
      </c>
      <c r="H42" s="98">
        <v>3.8448999999999997E-2</v>
      </c>
      <c r="I42" s="98">
        <v>3.8823999999999997E-2</v>
      </c>
      <c r="J42" s="98">
        <v>3.918E-2</v>
      </c>
      <c r="K42" s="98">
        <v>3.9523000000000003E-2</v>
      </c>
      <c r="L42" s="98">
        <v>3.9855000000000002E-2</v>
      </c>
      <c r="M42" s="98">
        <v>4.0193E-2</v>
      </c>
      <c r="N42" s="98">
        <v>4.0518999999999999E-2</v>
      </c>
      <c r="O42" s="98">
        <v>4.0839E-2</v>
      </c>
      <c r="P42" s="98">
        <v>4.1152000000000001E-2</v>
      </c>
      <c r="Q42" s="98">
        <v>4.1454999999999999E-2</v>
      </c>
      <c r="R42" s="98">
        <v>4.1758999999999998E-2</v>
      </c>
      <c r="S42" s="98">
        <v>4.206E-2</v>
      </c>
      <c r="T42" s="98">
        <v>4.2358E-2</v>
      </c>
      <c r="U42" s="98">
        <v>4.2653000000000003E-2</v>
      </c>
      <c r="V42" s="98">
        <v>4.2944999999999997E-2</v>
      </c>
      <c r="W42" s="98">
        <v>4.3240000000000001E-2</v>
      </c>
      <c r="X42" s="98">
        <v>4.3534999999999997E-2</v>
      </c>
      <c r="Y42" s="98">
        <v>4.3829E-2</v>
      </c>
      <c r="Z42" s="98">
        <v>4.4122000000000001E-2</v>
      </c>
      <c r="AA42" s="98">
        <v>4.4415999999999997E-2</v>
      </c>
      <c r="AB42" s="98">
        <v>4.4708999999999999E-2</v>
      </c>
      <c r="AC42" s="98">
        <v>4.5004000000000002E-2</v>
      </c>
      <c r="AD42" s="98">
        <v>4.5295000000000002E-2</v>
      </c>
      <c r="AE42" s="98">
        <v>4.5585000000000001E-2</v>
      </c>
      <c r="AF42" s="98">
        <v>4.5874999999999999E-2</v>
      </c>
      <c r="AG42" s="98">
        <v>4.6168000000000001E-2</v>
      </c>
      <c r="AH42" s="99">
        <v>7.607E-3</v>
      </c>
    </row>
    <row r="43" spans="1:34" x14ac:dyDescent="0.25">
      <c r="A43" s="8" t="s">
        <v>66</v>
      </c>
      <c r="B43" s="97" t="s">
        <v>2744</v>
      </c>
      <c r="C43" s="98">
        <v>2.6616999999999998E-2</v>
      </c>
      <c r="D43" s="98">
        <v>2.6991999999999999E-2</v>
      </c>
      <c r="E43" s="98">
        <v>2.7431000000000001E-2</v>
      </c>
      <c r="F43" s="98">
        <v>2.7858999999999998E-2</v>
      </c>
      <c r="G43" s="98">
        <v>2.8282999999999999E-2</v>
      </c>
      <c r="H43" s="98">
        <v>2.8708999999999998E-2</v>
      </c>
      <c r="I43" s="98">
        <v>2.9123E-2</v>
      </c>
      <c r="J43" s="98">
        <v>2.9508E-2</v>
      </c>
      <c r="K43" s="98">
        <v>2.9918E-2</v>
      </c>
      <c r="L43" s="98">
        <v>3.0360000000000002E-2</v>
      </c>
      <c r="M43" s="98">
        <v>3.083E-2</v>
      </c>
      <c r="N43" s="98">
        <v>3.1329999999999997E-2</v>
      </c>
      <c r="O43" s="98">
        <v>3.1868E-2</v>
      </c>
      <c r="P43" s="98">
        <v>3.2445000000000002E-2</v>
      </c>
      <c r="Q43" s="98">
        <v>3.3062000000000001E-2</v>
      </c>
      <c r="R43" s="98">
        <v>3.3676999999999999E-2</v>
      </c>
      <c r="S43" s="98">
        <v>3.4289E-2</v>
      </c>
      <c r="T43" s="98">
        <v>3.4896000000000003E-2</v>
      </c>
      <c r="U43" s="98">
        <v>3.5500999999999998E-2</v>
      </c>
      <c r="V43" s="98">
        <v>3.6103000000000003E-2</v>
      </c>
      <c r="W43" s="98">
        <v>3.6706000000000003E-2</v>
      </c>
      <c r="X43" s="98">
        <v>3.7309000000000002E-2</v>
      </c>
      <c r="Y43" s="98">
        <v>3.7909999999999999E-2</v>
      </c>
      <c r="Z43" s="98">
        <v>3.8510000000000003E-2</v>
      </c>
      <c r="AA43" s="98">
        <v>3.9109999999999999E-2</v>
      </c>
      <c r="AB43" s="98">
        <v>3.9710000000000002E-2</v>
      </c>
      <c r="AC43" s="98">
        <v>4.0308999999999998E-2</v>
      </c>
      <c r="AD43" s="98">
        <v>4.0904999999999997E-2</v>
      </c>
      <c r="AE43" s="98">
        <v>4.1499000000000001E-2</v>
      </c>
      <c r="AF43" s="98">
        <v>4.2092999999999998E-2</v>
      </c>
      <c r="AG43" s="98">
        <v>4.2686000000000002E-2</v>
      </c>
      <c r="AH43" s="99">
        <v>1.5869999999999999E-2</v>
      </c>
    </row>
    <row r="44" spans="1:34" x14ac:dyDescent="0.25">
      <c r="A44" s="8" t="s">
        <v>67</v>
      </c>
      <c r="B44" s="97" t="s">
        <v>2745</v>
      </c>
      <c r="C44" s="98">
        <v>0.20913000000000001</v>
      </c>
      <c r="D44" s="98">
        <v>0.20516200000000001</v>
      </c>
      <c r="E44" s="98">
        <v>0.202737</v>
      </c>
      <c r="F44" s="98">
        <v>0.20082800000000001</v>
      </c>
      <c r="G44" s="98">
        <v>0.19992599999999999</v>
      </c>
      <c r="H44" s="98">
        <v>0.19981199999999999</v>
      </c>
      <c r="I44" s="98">
        <v>0.20025999999999999</v>
      </c>
      <c r="J44" s="98">
        <v>0.201233</v>
      </c>
      <c r="K44" s="98">
        <v>0.20279</v>
      </c>
      <c r="L44" s="98">
        <v>0.20499000000000001</v>
      </c>
      <c r="M44" s="98">
        <v>0.20774500000000001</v>
      </c>
      <c r="N44" s="98">
        <v>0.21087900000000001</v>
      </c>
      <c r="O44" s="98">
        <v>0.21451600000000001</v>
      </c>
      <c r="P44" s="98">
        <v>0.21862799999999999</v>
      </c>
      <c r="Q44" s="98">
        <v>0.22312899999999999</v>
      </c>
      <c r="R44" s="98">
        <v>0.22802700000000001</v>
      </c>
      <c r="S44" s="98">
        <v>0.23313400000000001</v>
      </c>
      <c r="T44" s="98">
        <v>0.23827000000000001</v>
      </c>
      <c r="U44" s="98">
        <v>0.24330499999999999</v>
      </c>
      <c r="V44" s="98">
        <v>0.24812600000000001</v>
      </c>
      <c r="W44" s="98">
        <v>0.252637</v>
      </c>
      <c r="X44" s="98">
        <v>0.25661600000000001</v>
      </c>
      <c r="Y44" s="98">
        <v>0.26006899999999999</v>
      </c>
      <c r="Z44" s="98">
        <v>0.26324199999999998</v>
      </c>
      <c r="AA44" s="98">
        <v>0.266345</v>
      </c>
      <c r="AB44" s="98">
        <v>0.26934000000000002</v>
      </c>
      <c r="AC44" s="98">
        <v>0.27229599999999998</v>
      </c>
      <c r="AD44" s="98">
        <v>0.27520499999999998</v>
      </c>
      <c r="AE44" s="98">
        <v>0.27812999999999999</v>
      </c>
      <c r="AF44" s="98">
        <v>0.28109899999999999</v>
      </c>
      <c r="AG44" s="98">
        <v>0.284057</v>
      </c>
      <c r="AH44" s="99">
        <v>1.026E-2</v>
      </c>
    </row>
    <row r="45" spans="1:34" x14ac:dyDescent="0.25">
      <c r="A45" s="8" t="s">
        <v>68</v>
      </c>
      <c r="B45" s="97" t="s">
        <v>2746</v>
      </c>
      <c r="C45" s="98">
        <v>8.6663000000000004E-2</v>
      </c>
      <c r="D45" s="98">
        <v>8.3815000000000001E-2</v>
      </c>
      <c r="E45" s="98">
        <v>8.1571000000000005E-2</v>
      </c>
      <c r="F45" s="98">
        <v>7.9480999999999996E-2</v>
      </c>
      <c r="G45" s="98">
        <v>7.7709E-2</v>
      </c>
      <c r="H45" s="98">
        <v>7.6121999999999995E-2</v>
      </c>
      <c r="I45" s="98">
        <v>7.4638999999999997E-2</v>
      </c>
      <c r="J45" s="98">
        <v>7.3223999999999997E-2</v>
      </c>
      <c r="K45" s="98">
        <v>7.1899000000000005E-2</v>
      </c>
      <c r="L45" s="98">
        <v>7.0669999999999997E-2</v>
      </c>
      <c r="M45" s="98">
        <v>6.9486999999999993E-2</v>
      </c>
      <c r="N45" s="98">
        <v>6.8283999999999997E-2</v>
      </c>
      <c r="O45" s="98">
        <v>6.7100000000000007E-2</v>
      </c>
      <c r="P45" s="98">
        <v>6.5909999999999996E-2</v>
      </c>
      <c r="Q45" s="98">
        <v>6.4686999999999995E-2</v>
      </c>
      <c r="R45" s="98">
        <v>6.3421000000000005E-2</v>
      </c>
      <c r="S45" s="98">
        <v>6.2059000000000003E-2</v>
      </c>
      <c r="T45" s="98">
        <v>6.0712000000000002E-2</v>
      </c>
      <c r="U45" s="98">
        <v>5.9373000000000002E-2</v>
      </c>
      <c r="V45" s="98">
        <v>5.8027000000000002E-2</v>
      </c>
      <c r="W45" s="98">
        <v>5.6675000000000003E-2</v>
      </c>
      <c r="X45" s="98">
        <v>5.5294999999999997E-2</v>
      </c>
      <c r="Y45" s="98">
        <v>5.3886999999999997E-2</v>
      </c>
      <c r="Z45" s="98">
        <v>5.2461000000000001E-2</v>
      </c>
      <c r="AA45" s="98">
        <v>5.1003E-2</v>
      </c>
      <c r="AB45" s="98">
        <v>4.9484E-2</v>
      </c>
      <c r="AC45" s="98">
        <v>4.7905000000000003E-2</v>
      </c>
      <c r="AD45" s="98">
        <v>4.6247999999999997E-2</v>
      </c>
      <c r="AE45" s="98">
        <v>4.4521999999999999E-2</v>
      </c>
      <c r="AF45" s="98">
        <v>4.2687000000000003E-2</v>
      </c>
      <c r="AG45" s="98">
        <v>4.0729000000000001E-2</v>
      </c>
      <c r="AH45" s="99">
        <v>-2.4854999999999999E-2</v>
      </c>
    </row>
    <row r="46" spans="1:34" x14ac:dyDescent="0.25">
      <c r="A46" s="8" t="s">
        <v>69</v>
      </c>
      <c r="B46" s="97" t="s">
        <v>70</v>
      </c>
      <c r="C46" s="98">
        <v>7.8188999999999995E-2</v>
      </c>
      <c r="D46" s="98">
        <v>8.4182999999999994E-2</v>
      </c>
      <c r="E46" s="98">
        <v>8.5001999999999994E-2</v>
      </c>
      <c r="F46" s="98">
        <v>8.5620000000000002E-2</v>
      </c>
      <c r="G46" s="98">
        <v>8.6391999999999997E-2</v>
      </c>
      <c r="H46" s="98">
        <v>8.7022000000000002E-2</v>
      </c>
      <c r="I46" s="98">
        <v>8.7474999999999997E-2</v>
      </c>
      <c r="J46" s="98">
        <v>8.7863999999999998E-2</v>
      </c>
      <c r="K46" s="98">
        <v>8.8203000000000004E-2</v>
      </c>
      <c r="L46" s="98">
        <v>8.8428000000000007E-2</v>
      </c>
      <c r="M46" s="98">
        <v>8.8433999999999999E-2</v>
      </c>
      <c r="N46" s="98">
        <v>8.8325000000000001E-2</v>
      </c>
      <c r="O46" s="98">
        <v>8.8066000000000005E-2</v>
      </c>
      <c r="P46" s="98">
        <v>8.7601999999999999E-2</v>
      </c>
      <c r="Q46" s="98">
        <v>8.6923E-2</v>
      </c>
      <c r="R46" s="98">
        <v>8.6102999999999999E-2</v>
      </c>
      <c r="S46" s="98">
        <v>8.5139000000000006E-2</v>
      </c>
      <c r="T46" s="98">
        <v>8.4037000000000001E-2</v>
      </c>
      <c r="U46" s="98">
        <v>8.2822999999999994E-2</v>
      </c>
      <c r="V46" s="98">
        <v>8.1584000000000004E-2</v>
      </c>
      <c r="W46" s="98">
        <v>8.0390000000000003E-2</v>
      </c>
      <c r="X46" s="98">
        <v>7.9242000000000007E-2</v>
      </c>
      <c r="Y46" s="98">
        <v>7.8127000000000002E-2</v>
      </c>
      <c r="Z46" s="98">
        <v>7.7107999999999996E-2</v>
      </c>
      <c r="AA46" s="98">
        <v>7.6200000000000004E-2</v>
      </c>
      <c r="AB46" s="98">
        <v>7.5408000000000003E-2</v>
      </c>
      <c r="AC46" s="98">
        <v>7.4749999999999997E-2</v>
      </c>
      <c r="AD46" s="98">
        <v>7.4200000000000002E-2</v>
      </c>
      <c r="AE46" s="98">
        <v>7.3778999999999997E-2</v>
      </c>
      <c r="AF46" s="98">
        <v>7.3468000000000006E-2</v>
      </c>
      <c r="AG46" s="98">
        <v>7.3273000000000005E-2</v>
      </c>
      <c r="AH46" s="99">
        <v>-2.1619999999999999E-3</v>
      </c>
    </row>
    <row r="47" spans="1:34" x14ac:dyDescent="0.25">
      <c r="A47" s="8" t="s">
        <v>71</v>
      </c>
      <c r="B47" s="97" t="s">
        <v>82</v>
      </c>
      <c r="C47" s="98">
        <v>1.782232</v>
      </c>
      <c r="D47" s="98">
        <v>1.818837</v>
      </c>
      <c r="E47" s="98">
        <v>1.7344930000000001</v>
      </c>
      <c r="F47" s="98">
        <v>1.7519929999999999</v>
      </c>
      <c r="G47" s="98">
        <v>1.7678430000000001</v>
      </c>
      <c r="H47" s="98">
        <v>1.7855730000000001</v>
      </c>
      <c r="I47" s="98">
        <v>1.8115870000000001</v>
      </c>
      <c r="J47" s="98">
        <v>1.8356129999999999</v>
      </c>
      <c r="K47" s="98">
        <v>1.8602780000000001</v>
      </c>
      <c r="L47" s="98">
        <v>1.8846989999999999</v>
      </c>
      <c r="M47" s="98">
        <v>1.9090450000000001</v>
      </c>
      <c r="N47" s="98">
        <v>1.9318519999999999</v>
      </c>
      <c r="O47" s="98">
        <v>1.955325</v>
      </c>
      <c r="P47" s="98">
        <v>1.97879</v>
      </c>
      <c r="Q47" s="98">
        <v>2.0066739999999998</v>
      </c>
      <c r="R47" s="98">
        <v>2.0347849999999998</v>
      </c>
      <c r="S47" s="98">
        <v>2.063161</v>
      </c>
      <c r="T47" s="98">
        <v>2.0911780000000002</v>
      </c>
      <c r="U47" s="98">
        <v>2.118852</v>
      </c>
      <c r="V47" s="98">
        <v>2.1473849999999999</v>
      </c>
      <c r="W47" s="98">
        <v>2.1765509999999999</v>
      </c>
      <c r="X47" s="98">
        <v>2.2055920000000002</v>
      </c>
      <c r="Y47" s="98">
        <v>2.235001</v>
      </c>
      <c r="Z47" s="98">
        <v>2.264894</v>
      </c>
      <c r="AA47" s="98">
        <v>2.294718</v>
      </c>
      <c r="AB47" s="98">
        <v>2.3253870000000001</v>
      </c>
      <c r="AC47" s="98">
        <v>2.355893</v>
      </c>
      <c r="AD47" s="98">
        <v>2.3862860000000001</v>
      </c>
      <c r="AE47" s="98">
        <v>2.4192659999999999</v>
      </c>
      <c r="AF47" s="98">
        <v>2.4529139999999998</v>
      </c>
      <c r="AG47" s="98">
        <v>2.4869430000000001</v>
      </c>
      <c r="AH47" s="99">
        <v>1.1168000000000001E-2</v>
      </c>
    </row>
    <row r="48" spans="1:34" x14ac:dyDescent="0.25">
      <c r="A48" s="8" t="s">
        <v>73</v>
      </c>
      <c r="B48" s="96" t="s">
        <v>2747</v>
      </c>
      <c r="C48" s="100">
        <v>5.1309459999999998</v>
      </c>
      <c r="D48" s="100">
        <v>5.1750970000000001</v>
      </c>
      <c r="E48" s="100">
        <v>5.1948220000000003</v>
      </c>
      <c r="F48" s="100">
        <v>5.2247170000000001</v>
      </c>
      <c r="G48" s="100">
        <v>5.2597699999999996</v>
      </c>
      <c r="H48" s="100">
        <v>5.2973460000000001</v>
      </c>
      <c r="I48" s="100">
        <v>5.3417539999999999</v>
      </c>
      <c r="J48" s="100">
        <v>5.3828639999999996</v>
      </c>
      <c r="K48" s="100">
        <v>5.4251149999999999</v>
      </c>
      <c r="L48" s="100">
        <v>5.4677100000000003</v>
      </c>
      <c r="M48" s="100">
        <v>5.5076280000000004</v>
      </c>
      <c r="N48" s="100">
        <v>5.5467219999999999</v>
      </c>
      <c r="O48" s="100">
        <v>5.5886829999999996</v>
      </c>
      <c r="P48" s="100">
        <v>5.6331569999999997</v>
      </c>
      <c r="Q48" s="100">
        <v>5.6848840000000003</v>
      </c>
      <c r="R48" s="100">
        <v>5.7410990000000002</v>
      </c>
      <c r="S48" s="100">
        <v>5.7989839999999999</v>
      </c>
      <c r="T48" s="100">
        <v>5.8581079999999996</v>
      </c>
      <c r="U48" s="100">
        <v>5.9166119999999998</v>
      </c>
      <c r="V48" s="100">
        <v>5.9755700000000003</v>
      </c>
      <c r="W48" s="100">
        <v>6.0327279999999996</v>
      </c>
      <c r="X48" s="100">
        <v>6.0894979999999999</v>
      </c>
      <c r="Y48" s="100">
        <v>6.147964</v>
      </c>
      <c r="Z48" s="100">
        <v>6.2077249999999999</v>
      </c>
      <c r="AA48" s="100">
        <v>6.2689680000000001</v>
      </c>
      <c r="AB48" s="100">
        <v>6.3308669999999996</v>
      </c>
      <c r="AC48" s="100">
        <v>6.3943700000000003</v>
      </c>
      <c r="AD48" s="100">
        <v>6.4583029999999999</v>
      </c>
      <c r="AE48" s="100">
        <v>6.5272379999999997</v>
      </c>
      <c r="AF48" s="100">
        <v>6.5986260000000003</v>
      </c>
      <c r="AG48" s="100">
        <v>6.6721069999999996</v>
      </c>
      <c r="AH48" s="101">
        <v>8.7930000000000005E-3</v>
      </c>
    </row>
    <row r="49" spans="1:34" x14ac:dyDescent="0.25">
      <c r="A49" s="8" t="s">
        <v>2748</v>
      </c>
      <c r="B49" s="97" t="s">
        <v>2749</v>
      </c>
      <c r="C49" s="98">
        <v>7.8133999999999995E-2</v>
      </c>
      <c r="D49" s="98">
        <v>8.9459999999999998E-2</v>
      </c>
      <c r="E49" s="98">
        <v>9.9012000000000003E-2</v>
      </c>
      <c r="F49" s="98">
        <v>0.108281</v>
      </c>
      <c r="G49" s="98">
        <v>0.11738</v>
      </c>
      <c r="H49" s="98">
        <v>0.126529</v>
      </c>
      <c r="I49" s="98">
        <v>0.13586699999999999</v>
      </c>
      <c r="J49" s="98">
        <v>0.145236</v>
      </c>
      <c r="K49" s="98">
        <v>0.154673</v>
      </c>
      <c r="L49" s="98">
        <v>0.16417200000000001</v>
      </c>
      <c r="M49" s="98">
        <v>0.17386699999999999</v>
      </c>
      <c r="N49" s="98">
        <v>0.18379300000000001</v>
      </c>
      <c r="O49" s="98">
        <v>0.19391700000000001</v>
      </c>
      <c r="P49" s="98">
        <v>0.20421900000000001</v>
      </c>
      <c r="Q49" s="98">
        <v>0.214726</v>
      </c>
      <c r="R49" s="98">
        <v>0.22539300000000001</v>
      </c>
      <c r="S49" s="98">
        <v>0.23625399999999999</v>
      </c>
      <c r="T49" s="98">
        <v>0.247311</v>
      </c>
      <c r="U49" s="98">
        <v>0.25860100000000003</v>
      </c>
      <c r="V49" s="98">
        <v>0.27011499999999999</v>
      </c>
      <c r="W49" s="98">
        <v>0.28189500000000001</v>
      </c>
      <c r="X49" s="98">
        <v>0.29394199999999998</v>
      </c>
      <c r="Y49" s="98">
        <v>0.30629499999999998</v>
      </c>
      <c r="Z49" s="98">
        <v>0.31898300000000002</v>
      </c>
      <c r="AA49" s="98">
        <v>0.33201700000000001</v>
      </c>
      <c r="AB49" s="98">
        <v>0.34545999999999999</v>
      </c>
      <c r="AC49" s="98">
        <v>0.35925099999999999</v>
      </c>
      <c r="AD49" s="98">
        <v>0.373388</v>
      </c>
      <c r="AE49" s="98">
        <v>0.38795400000000002</v>
      </c>
      <c r="AF49" s="98">
        <v>0.40290599999999999</v>
      </c>
      <c r="AG49" s="98">
        <v>0.41825600000000002</v>
      </c>
      <c r="AH49" s="99">
        <v>5.7514999999999997E-2</v>
      </c>
    </row>
    <row r="50" spans="1:34" ht="15" customHeight="1" x14ac:dyDescent="0.25">
      <c r="A50" s="8" t="s">
        <v>2750</v>
      </c>
      <c r="B50" s="96" t="s">
        <v>2751</v>
      </c>
      <c r="C50" s="100">
        <v>5.0528120000000003</v>
      </c>
      <c r="D50" s="100">
        <v>5.0856370000000002</v>
      </c>
      <c r="E50" s="100">
        <v>5.0958110000000003</v>
      </c>
      <c r="F50" s="100">
        <v>5.1164360000000002</v>
      </c>
      <c r="G50" s="100">
        <v>5.1423909999999999</v>
      </c>
      <c r="H50" s="100">
        <v>5.1708170000000004</v>
      </c>
      <c r="I50" s="100">
        <v>5.2058869999999997</v>
      </c>
      <c r="J50" s="100">
        <v>5.237628</v>
      </c>
      <c r="K50" s="100">
        <v>5.2704420000000001</v>
      </c>
      <c r="L50" s="100">
        <v>5.3035379999999996</v>
      </c>
      <c r="M50" s="100">
        <v>5.333761</v>
      </c>
      <c r="N50" s="100">
        <v>5.3629300000000004</v>
      </c>
      <c r="O50" s="100">
        <v>5.3947649999999996</v>
      </c>
      <c r="P50" s="100">
        <v>5.4289379999999996</v>
      </c>
      <c r="Q50" s="100">
        <v>5.4701579999999996</v>
      </c>
      <c r="R50" s="100">
        <v>5.5157069999999999</v>
      </c>
      <c r="S50" s="100">
        <v>5.562729</v>
      </c>
      <c r="T50" s="100">
        <v>5.6107959999999997</v>
      </c>
      <c r="U50" s="100">
        <v>5.65801</v>
      </c>
      <c r="V50" s="100">
        <v>5.7054549999999997</v>
      </c>
      <c r="W50" s="100">
        <v>5.7508330000000001</v>
      </c>
      <c r="X50" s="100">
        <v>5.7955560000000004</v>
      </c>
      <c r="Y50" s="100">
        <v>5.8416689999999996</v>
      </c>
      <c r="Z50" s="100">
        <v>5.8887409999999996</v>
      </c>
      <c r="AA50" s="100">
        <v>5.9369509999999996</v>
      </c>
      <c r="AB50" s="100">
        <v>5.9854070000000004</v>
      </c>
      <c r="AC50" s="100">
        <v>6.0351189999999999</v>
      </c>
      <c r="AD50" s="100">
        <v>6.0849159999999998</v>
      </c>
      <c r="AE50" s="100">
        <v>6.139284</v>
      </c>
      <c r="AF50" s="100">
        <v>6.1957209999999998</v>
      </c>
      <c r="AG50" s="100">
        <v>6.253851</v>
      </c>
      <c r="AH50" s="101">
        <v>7.1339999999999997E-3</v>
      </c>
    </row>
    <row r="51" spans="1:34" ht="15" customHeight="1" x14ac:dyDescent="0.25"/>
    <row r="52" spans="1:34" ht="15" customHeight="1" x14ac:dyDescent="0.25">
      <c r="B52" s="96" t="s">
        <v>75</v>
      </c>
    </row>
    <row r="53" spans="1:34" ht="15" customHeight="1" x14ac:dyDescent="0.25">
      <c r="A53" s="8" t="s">
        <v>76</v>
      </c>
      <c r="B53" s="97" t="s">
        <v>50</v>
      </c>
      <c r="C53" s="98">
        <v>3.5271979999999998</v>
      </c>
      <c r="D53" s="98">
        <v>3.4068170000000002</v>
      </c>
      <c r="E53" s="98">
        <v>3.5381719999999999</v>
      </c>
      <c r="F53" s="98">
        <v>3.5356019999999999</v>
      </c>
      <c r="G53" s="98">
        <v>3.5398179999999999</v>
      </c>
      <c r="H53" s="98">
        <v>3.535704</v>
      </c>
      <c r="I53" s="98">
        <v>3.5229430000000002</v>
      </c>
      <c r="J53" s="98">
        <v>3.505328</v>
      </c>
      <c r="K53" s="98">
        <v>3.4882430000000002</v>
      </c>
      <c r="L53" s="98">
        <v>3.4696370000000001</v>
      </c>
      <c r="M53" s="98">
        <v>3.4476300000000002</v>
      </c>
      <c r="N53" s="98">
        <v>3.4280680000000001</v>
      </c>
      <c r="O53" s="98">
        <v>3.4110649999999998</v>
      </c>
      <c r="P53" s="98">
        <v>3.3951519999999999</v>
      </c>
      <c r="Q53" s="98">
        <v>3.3800249999999998</v>
      </c>
      <c r="R53" s="98">
        <v>3.3672270000000002</v>
      </c>
      <c r="S53" s="98">
        <v>3.3551799999999998</v>
      </c>
      <c r="T53" s="98">
        <v>3.3433769999999998</v>
      </c>
      <c r="U53" s="98">
        <v>3.3330289999999998</v>
      </c>
      <c r="V53" s="98">
        <v>3.3236430000000001</v>
      </c>
      <c r="W53" s="98">
        <v>3.3156490000000001</v>
      </c>
      <c r="X53" s="98">
        <v>3.3071489999999999</v>
      </c>
      <c r="Y53" s="98">
        <v>3.298006</v>
      </c>
      <c r="Z53" s="98">
        <v>3.2885770000000001</v>
      </c>
      <c r="AA53" s="98">
        <v>3.2791389999999998</v>
      </c>
      <c r="AB53" s="98">
        <v>3.2696429999999999</v>
      </c>
      <c r="AC53" s="98">
        <v>3.2606869999999999</v>
      </c>
      <c r="AD53" s="98">
        <v>3.2516229999999999</v>
      </c>
      <c r="AE53" s="98">
        <v>3.2431939999999999</v>
      </c>
      <c r="AF53" s="98">
        <v>3.234245</v>
      </c>
      <c r="AG53" s="98">
        <v>3.2248079999999999</v>
      </c>
      <c r="AH53" s="99">
        <v>-2.983E-3</v>
      </c>
    </row>
    <row r="54" spans="1:34" ht="15" customHeight="1" x14ac:dyDescent="0.25">
      <c r="A54" s="8" t="s">
        <v>77</v>
      </c>
      <c r="B54" s="97" t="s">
        <v>52</v>
      </c>
      <c r="C54" s="98">
        <v>5.8618000000000003E-2</v>
      </c>
      <c r="D54" s="98">
        <v>5.5421999999999999E-2</v>
      </c>
      <c r="E54" s="98">
        <v>6.0291999999999998E-2</v>
      </c>
      <c r="F54" s="98">
        <v>6.0192000000000002E-2</v>
      </c>
      <c r="G54" s="98">
        <v>6.0163000000000001E-2</v>
      </c>
      <c r="H54" s="98">
        <v>6.0023E-2</v>
      </c>
      <c r="I54" s="98">
        <v>5.9796000000000002E-2</v>
      </c>
      <c r="J54" s="98">
        <v>5.9541999999999998E-2</v>
      </c>
      <c r="K54" s="98">
        <v>5.9324000000000002E-2</v>
      </c>
      <c r="L54" s="98">
        <v>5.9101000000000001E-2</v>
      </c>
      <c r="M54" s="98">
        <v>5.8810000000000001E-2</v>
      </c>
      <c r="N54" s="98">
        <v>5.8534999999999997E-2</v>
      </c>
      <c r="O54" s="98">
        <v>5.8282E-2</v>
      </c>
      <c r="P54" s="98">
        <v>5.8022999999999998E-2</v>
      </c>
      <c r="Q54" s="98">
        <v>5.7819000000000002E-2</v>
      </c>
      <c r="R54" s="98">
        <v>5.7718999999999999E-2</v>
      </c>
      <c r="S54" s="98">
        <v>5.7716999999999997E-2</v>
      </c>
      <c r="T54" s="98">
        <v>5.7849999999999999E-2</v>
      </c>
      <c r="U54" s="98">
        <v>5.8006000000000002E-2</v>
      </c>
      <c r="V54" s="98">
        <v>5.8187000000000003E-2</v>
      </c>
      <c r="W54" s="98">
        <v>5.8388000000000002E-2</v>
      </c>
      <c r="X54" s="98">
        <v>5.8542999999999998E-2</v>
      </c>
      <c r="Y54" s="98">
        <v>5.8715000000000003E-2</v>
      </c>
      <c r="Z54" s="98">
        <v>5.8860999999999997E-2</v>
      </c>
      <c r="AA54" s="98">
        <v>5.9041999999999997E-2</v>
      </c>
      <c r="AB54" s="98">
        <v>5.9193999999999997E-2</v>
      </c>
      <c r="AC54" s="98">
        <v>5.9373000000000002E-2</v>
      </c>
      <c r="AD54" s="98">
        <v>5.9533000000000003E-2</v>
      </c>
      <c r="AE54" s="98">
        <v>5.9739E-2</v>
      </c>
      <c r="AF54" s="98">
        <v>5.9929999999999997E-2</v>
      </c>
      <c r="AG54" s="98">
        <v>6.0134E-2</v>
      </c>
      <c r="AH54" s="99">
        <v>8.52E-4</v>
      </c>
    </row>
    <row r="55" spans="1:34" ht="15" customHeight="1" x14ac:dyDescent="0.25">
      <c r="A55" s="8" t="s">
        <v>78</v>
      </c>
      <c r="B55" s="97" t="s">
        <v>54</v>
      </c>
      <c r="C55" s="98">
        <v>1.007279</v>
      </c>
      <c r="D55" s="98">
        <v>1.0041690000000001</v>
      </c>
      <c r="E55" s="98">
        <v>1.007347</v>
      </c>
      <c r="F55" s="98">
        <v>1.014073</v>
      </c>
      <c r="G55" s="98">
        <v>1.0237890000000001</v>
      </c>
      <c r="H55" s="98">
        <v>1.0331030000000001</v>
      </c>
      <c r="I55" s="98">
        <v>1.0415760000000001</v>
      </c>
      <c r="J55" s="98">
        <v>1.0490330000000001</v>
      </c>
      <c r="K55" s="98">
        <v>1.0568759999999999</v>
      </c>
      <c r="L55" s="98">
        <v>1.0648519999999999</v>
      </c>
      <c r="M55" s="98">
        <v>1.0706519999999999</v>
      </c>
      <c r="N55" s="98">
        <v>1.0764830000000001</v>
      </c>
      <c r="O55" s="98">
        <v>1.0828819999999999</v>
      </c>
      <c r="P55" s="98">
        <v>1.089521</v>
      </c>
      <c r="Q55" s="98">
        <v>1.095863</v>
      </c>
      <c r="R55" s="98">
        <v>1.10233</v>
      </c>
      <c r="S55" s="98">
        <v>1.108471</v>
      </c>
      <c r="T55" s="98">
        <v>1.114128</v>
      </c>
      <c r="U55" s="98">
        <v>1.1194850000000001</v>
      </c>
      <c r="V55" s="98">
        <v>1.124763</v>
      </c>
      <c r="W55" s="98">
        <v>1.1300380000000001</v>
      </c>
      <c r="X55" s="98">
        <v>1.1350690000000001</v>
      </c>
      <c r="Y55" s="98">
        <v>1.139977</v>
      </c>
      <c r="Z55" s="98">
        <v>1.1451070000000001</v>
      </c>
      <c r="AA55" s="98">
        <v>1.1505080000000001</v>
      </c>
      <c r="AB55" s="98">
        <v>1.1562790000000001</v>
      </c>
      <c r="AC55" s="98">
        <v>1.16249</v>
      </c>
      <c r="AD55" s="98">
        <v>1.1689529999999999</v>
      </c>
      <c r="AE55" s="98">
        <v>1.175813</v>
      </c>
      <c r="AF55" s="98">
        <v>1.18275</v>
      </c>
      <c r="AG55" s="98">
        <v>1.189524</v>
      </c>
      <c r="AH55" s="99">
        <v>5.5589999999999997E-3</v>
      </c>
    </row>
    <row r="56" spans="1:34" ht="15" customHeight="1" x14ac:dyDescent="0.25">
      <c r="A56" s="8" t="s">
        <v>79</v>
      </c>
      <c r="B56" s="97" t="s">
        <v>58</v>
      </c>
      <c r="C56" s="98">
        <v>0.10345600000000001</v>
      </c>
      <c r="D56" s="98">
        <v>0.103327</v>
      </c>
      <c r="E56" s="98">
        <v>0.103488</v>
      </c>
      <c r="F56" s="98">
        <v>0.103641</v>
      </c>
      <c r="G56" s="98">
        <v>0.103815</v>
      </c>
      <c r="H56" s="98">
        <v>0.10403</v>
      </c>
      <c r="I56" s="98">
        <v>0.10424</v>
      </c>
      <c r="J56" s="98">
        <v>0.104418</v>
      </c>
      <c r="K56" s="98">
        <v>0.10459599999999999</v>
      </c>
      <c r="L56" s="98">
        <v>0.104837</v>
      </c>
      <c r="M56" s="98">
        <v>0.105138</v>
      </c>
      <c r="N56" s="98">
        <v>0.105513</v>
      </c>
      <c r="O56" s="98">
        <v>0.105978</v>
      </c>
      <c r="P56" s="98">
        <v>0.10654</v>
      </c>
      <c r="Q56" s="98">
        <v>0.107144</v>
      </c>
      <c r="R56" s="98">
        <v>0.10781</v>
      </c>
      <c r="S56" s="98">
        <v>0.10852199999999999</v>
      </c>
      <c r="T56" s="98">
        <v>0.109274</v>
      </c>
      <c r="U56" s="98">
        <v>0.11004700000000001</v>
      </c>
      <c r="V56" s="98">
        <v>0.110843</v>
      </c>
      <c r="W56" s="98">
        <v>0.11167000000000001</v>
      </c>
      <c r="X56" s="98">
        <v>0.112526</v>
      </c>
      <c r="Y56" s="98">
        <v>0.113409</v>
      </c>
      <c r="Z56" s="98">
        <v>0.11432199999999999</v>
      </c>
      <c r="AA56" s="98">
        <v>0.115263</v>
      </c>
      <c r="AB56" s="98">
        <v>0.116226</v>
      </c>
      <c r="AC56" s="98">
        <v>0.117205</v>
      </c>
      <c r="AD56" s="98">
        <v>0.118188</v>
      </c>
      <c r="AE56" s="98">
        <v>0.11916499999999999</v>
      </c>
      <c r="AF56" s="98">
        <v>0.120132</v>
      </c>
      <c r="AG56" s="98">
        <v>0.12108099999999999</v>
      </c>
      <c r="AH56" s="99">
        <v>5.2570000000000004E-3</v>
      </c>
    </row>
    <row r="57" spans="1:34" ht="15" customHeight="1" x14ac:dyDescent="0.25">
      <c r="A57" s="8" t="s">
        <v>80</v>
      </c>
      <c r="B57" s="97" t="s">
        <v>60</v>
      </c>
      <c r="C57" s="98">
        <v>3.9426999999999997E-2</v>
      </c>
      <c r="D57" s="98">
        <v>3.9794000000000003E-2</v>
      </c>
      <c r="E57" s="98">
        <v>4.0383000000000002E-2</v>
      </c>
      <c r="F57" s="98">
        <v>4.1098000000000003E-2</v>
      </c>
      <c r="G57" s="98">
        <v>4.1911999999999998E-2</v>
      </c>
      <c r="H57" s="98">
        <v>4.2687999999999997E-2</v>
      </c>
      <c r="I57" s="98">
        <v>4.3422000000000002E-2</v>
      </c>
      <c r="J57" s="98">
        <v>4.4122000000000001E-2</v>
      </c>
      <c r="K57" s="98">
        <v>4.4798999999999999E-2</v>
      </c>
      <c r="L57" s="98">
        <v>4.5449999999999997E-2</v>
      </c>
      <c r="M57" s="98">
        <v>4.5976000000000003E-2</v>
      </c>
      <c r="N57" s="98">
        <v>4.6544000000000002E-2</v>
      </c>
      <c r="O57" s="98">
        <v>4.7157999999999999E-2</v>
      </c>
      <c r="P57" s="98">
        <v>4.7801000000000003E-2</v>
      </c>
      <c r="Q57" s="98">
        <v>4.8443E-2</v>
      </c>
      <c r="R57" s="98">
        <v>4.9086999999999999E-2</v>
      </c>
      <c r="S57" s="98">
        <v>4.9716000000000003E-2</v>
      </c>
      <c r="T57" s="98">
        <v>5.0361999999999997E-2</v>
      </c>
      <c r="U57" s="98">
        <v>5.1031E-2</v>
      </c>
      <c r="V57" s="98">
        <v>5.1721000000000003E-2</v>
      </c>
      <c r="W57" s="98">
        <v>5.2427000000000001E-2</v>
      </c>
      <c r="X57" s="98">
        <v>5.3130999999999998E-2</v>
      </c>
      <c r="Y57" s="98">
        <v>5.3830999999999997E-2</v>
      </c>
      <c r="Z57" s="98">
        <v>5.4533999999999999E-2</v>
      </c>
      <c r="AA57" s="98">
        <v>5.5234999999999999E-2</v>
      </c>
      <c r="AB57" s="98">
        <v>5.5934999999999999E-2</v>
      </c>
      <c r="AC57" s="98">
        <v>5.6635999999999999E-2</v>
      </c>
      <c r="AD57" s="98">
        <v>5.7333000000000002E-2</v>
      </c>
      <c r="AE57" s="98">
        <v>5.8035000000000003E-2</v>
      </c>
      <c r="AF57" s="98">
        <v>5.8729000000000003E-2</v>
      </c>
      <c r="AG57" s="98">
        <v>5.9408000000000002E-2</v>
      </c>
      <c r="AH57" s="99">
        <v>1.376E-2</v>
      </c>
    </row>
    <row r="58" spans="1:34" ht="15" customHeight="1" x14ac:dyDescent="0.25">
      <c r="A58" s="8" t="s">
        <v>81</v>
      </c>
      <c r="B58" s="97" t="s">
        <v>2662</v>
      </c>
      <c r="C58" s="98">
        <v>0.233372</v>
      </c>
      <c r="D58" s="98">
        <v>0.23185500000000001</v>
      </c>
      <c r="E58" s="98">
        <v>0.23150200000000001</v>
      </c>
      <c r="F58" s="98">
        <v>0.23178599999999999</v>
      </c>
      <c r="G58" s="98">
        <v>0.23241100000000001</v>
      </c>
      <c r="H58" s="98">
        <v>0.232655</v>
      </c>
      <c r="I58" s="98">
        <v>0.232517</v>
      </c>
      <c r="J58" s="98">
        <v>0.23203799999999999</v>
      </c>
      <c r="K58" s="98">
        <v>0.23147699999999999</v>
      </c>
      <c r="L58" s="98">
        <v>0.23080999999999999</v>
      </c>
      <c r="M58" s="98">
        <v>0.229433</v>
      </c>
      <c r="N58" s="98">
        <v>0.22833200000000001</v>
      </c>
      <c r="O58" s="98">
        <v>0.22751299999999999</v>
      </c>
      <c r="P58" s="98">
        <v>0.226939</v>
      </c>
      <c r="Q58" s="98">
        <v>0.22645000000000001</v>
      </c>
      <c r="R58" s="98">
        <v>0.22605900000000001</v>
      </c>
      <c r="S58" s="98">
        <v>0.22570499999999999</v>
      </c>
      <c r="T58" s="98">
        <v>0.225355</v>
      </c>
      <c r="U58" s="98">
        <v>0.22502800000000001</v>
      </c>
      <c r="V58" s="98">
        <v>0.22472800000000001</v>
      </c>
      <c r="W58" s="98">
        <v>0.22443299999999999</v>
      </c>
      <c r="X58" s="98">
        <v>0.22409799999999999</v>
      </c>
      <c r="Y58" s="98">
        <v>0.22373199999999999</v>
      </c>
      <c r="Z58" s="98">
        <v>0.22336800000000001</v>
      </c>
      <c r="AA58" s="98">
        <v>0.223001</v>
      </c>
      <c r="AB58" s="98">
        <v>0.222637</v>
      </c>
      <c r="AC58" s="98">
        <v>0.22229299999999999</v>
      </c>
      <c r="AD58" s="98">
        <v>0.22195400000000001</v>
      </c>
      <c r="AE58" s="98">
        <v>0.22166</v>
      </c>
      <c r="AF58" s="98">
        <v>0.221362</v>
      </c>
      <c r="AG58" s="98">
        <v>0.221026</v>
      </c>
      <c r="AH58" s="99">
        <v>-1.81E-3</v>
      </c>
    </row>
    <row r="59" spans="1:34" ht="15" customHeight="1" x14ac:dyDescent="0.25">
      <c r="A59" s="8" t="s">
        <v>83</v>
      </c>
      <c r="B59" s="96" t="s">
        <v>74</v>
      </c>
      <c r="C59" s="100">
        <v>4.9693500000000004</v>
      </c>
      <c r="D59" s="100">
        <v>4.8413839999999997</v>
      </c>
      <c r="E59" s="100">
        <v>4.9811839999999998</v>
      </c>
      <c r="F59" s="100">
        <v>4.9863920000000004</v>
      </c>
      <c r="G59" s="100">
        <v>5.0019070000000001</v>
      </c>
      <c r="H59" s="100">
        <v>5.008203</v>
      </c>
      <c r="I59" s="100">
        <v>5.0044950000000004</v>
      </c>
      <c r="J59" s="100">
        <v>4.9944800000000003</v>
      </c>
      <c r="K59" s="100">
        <v>4.9853160000000001</v>
      </c>
      <c r="L59" s="100">
        <v>4.9746870000000003</v>
      </c>
      <c r="M59" s="100">
        <v>4.9576399999999996</v>
      </c>
      <c r="N59" s="100">
        <v>4.9434750000000003</v>
      </c>
      <c r="O59" s="100">
        <v>4.9328779999999997</v>
      </c>
      <c r="P59" s="100">
        <v>4.9239769999999998</v>
      </c>
      <c r="Q59" s="100">
        <v>4.9157450000000003</v>
      </c>
      <c r="R59" s="100">
        <v>4.9102319999999997</v>
      </c>
      <c r="S59" s="100">
        <v>4.9053110000000002</v>
      </c>
      <c r="T59" s="100">
        <v>4.9003480000000001</v>
      </c>
      <c r="U59" s="100">
        <v>4.8966260000000004</v>
      </c>
      <c r="V59" s="100">
        <v>4.893885</v>
      </c>
      <c r="W59" s="100">
        <v>4.8926049999999996</v>
      </c>
      <c r="X59" s="100">
        <v>4.8905159999999999</v>
      </c>
      <c r="Y59" s="100">
        <v>4.88767</v>
      </c>
      <c r="Z59" s="100">
        <v>4.8847680000000002</v>
      </c>
      <c r="AA59" s="100">
        <v>4.8821870000000001</v>
      </c>
      <c r="AB59" s="100">
        <v>4.8799149999999996</v>
      </c>
      <c r="AC59" s="100">
        <v>4.8786829999999997</v>
      </c>
      <c r="AD59" s="100">
        <v>4.8775849999999998</v>
      </c>
      <c r="AE59" s="100">
        <v>4.877605</v>
      </c>
      <c r="AF59" s="100">
        <v>4.877148</v>
      </c>
      <c r="AG59" s="100">
        <v>4.8759800000000002</v>
      </c>
      <c r="AH59" s="101">
        <v>-6.3199999999999997E-4</v>
      </c>
    </row>
    <row r="60" spans="1:34" ht="15" customHeight="1" x14ac:dyDescent="0.25"/>
    <row r="61" spans="1:34" ht="15" customHeight="1" x14ac:dyDescent="0.25">
      <c r="B61" s="96" t="s">
        <v>2752</v>
      </c>
    </row>
    <row r="62" spans="1:34" ht="15" customHeight="1" x14ac:dyDescent="0.25">
      <c r="A62" s="8" t="s">
        <v>84</v>
      </c>
      <c r="B62" s="97" t="s">
        <v>50</v>
      </c>
      <c r="C62" s="98">
        <v>0.372664</v>
      </c>
      <c r="D62" s="98">
        <v>0.399955</v>
      </c>
      <c r="E62" s="98">
        <v>0.39968799999999999</v>
      </c>
      <c r="F62" s="98">
        <v>0.38928299999999999</v>
      </c>
      <c r="G62" s="98">
        <v>0.37951299999999999</v>
      </c>
      <c r="H62" s="98">
        <v>0.37123200000000001</v>
      </c>
      <c r="I62" s="98">
        <v>0.36319899999999999</v>
      </c>
      <c r="J62" s="98">
        <v>0.35584300000000002</v>
      </c>
      <c r="K62" s="98">
        <v>0.34920899999999999</v>
      </c>
      <c r="L62" s="98">
        <v>0.34301399999999999</v>
      </c>
      <c r="M62" s="98">
        <v>0.337038</v>
      </c>
      <c r="N62" s="98">
        <v>0.33146399999999998</v>
      </c>
      <c r="O62" s="98">
        <v>0.32606499999999999</v>
      </c>
      <c r="P62" s="98">
        <v>0.320905</v>
      </c>
      <c r="Q62" s="98">
        <v>0.31589800000000001</v>
      </c>
      <c r="R62" s="98">
        <v>0.31137300000000001</v>
      </c>
      <c r="S62" s="98">
        <v>0.30709900000000001</v>
      </c>
      <c r="T62" s="98">
        <v>0.30277500000000002</v>
      </c>
      <c r="U62" s="98">
        <v>0.29836299999999999</v>
      </c>
      <c r="V62" s="98">
        <v>0.29428900000000002</v>
      </c>
      <c r="W62" s="98">
        <v>0.29003899999999999</v>
      </c>
      <c r="X62" s="98">
        <v>0.28581899999999999</v>
      </c>
      <c r="Y62" s="98">
        <v>0.281613</v>
      </c>
      <c r="Z62" s="98">
        <v>0.27742600000000001</v>
      </c>
      <c r="AA62" s="98">
        <v>0.27319500000000002</v>
      </c>
      <c r="AB62" s="98">
        <v>0.268874</v>
      </c>
      <c r="AC62" s="98">
        <v>0.26463199999999998</v>
      </c>
      <c r="AD62" s="98">
        <v>0.26042599999999999</v>
      </c>
      <c r="AE62" s="98">
        <v>0.256324</v>
      </c>
      <c r="AF62" s="98">
        <v>0.25215399999999999</v>
      </c>
      <c r="AG62" s="98">
        <v>0.24796299999999999</v>
      </c>
      <c r="AH62" s="99">
        <v>-1.3488E-2</v>
      </c>
    </row>
    <row r="63" spans="1:34" ht="15" customHeight="1" x14ac:dyDescent="0.25">
      <c r="A63" s="8" t="s">
        <v>85</v>
      </c>
      <c r="B63" s="97" t="s">
        <v>54</v>
      </c>
      <c r="C63" s="98">
        <v>4.8758999999999997E-2</v>
      </c>
      <c r="D63" s="98">
        <v>4.7107999999999997E-2</v>
      </c>
      <c r="E63" s="98">
        <v>4.5227999999999997E-2</v>
      </c>
      <c r="F63" s="98">
        <v>4.3108E-2</v>
      </c>
      <c r="G63" s="98">
        <v>4.1235000000000001E-2</v>
      </c>
      <c r="H63" s="98">
        <v>3.9720999999999999E-2</v>
      </c>
      <c r="I63" s="98">
        <v>3.8404000000000001E-2</v>
      </c>
      <c r="J63" s="98">
        <v>3.7331000000000003E-2</v>
      </c>
      <c r="K63" s="98">
        <v>3.6495E-2</v>
      </c>
      <c r="L63" s="98">
        <v>3.5866000000000002E-2</v>
      </c>
      <c r="M63" s="98">
        <v>3.5411999999999999E-2</v>
      </c>
      <c r="N63" s="98">
        <v>3.4931999999999998E-2</v>
      </c>
      <c r="O63" s="98">
        <v>3.4422000000000001E-2</v>
      </c>
      <c r="P63" s="98">
        <v>3.3897999999999998E-2</v>
      </c>
      <c r="Q63" s="98">
        <v>3.3360000000000001E-2</v>
      </c>
      <c r="R63" s="98">
        <v>3.2837999999999999E-2</v>
      </c>
      <c r="S63" s="98">
        <v>3.2328999999999997E-2</v>
      </c>
      <c r="T63" s="98">
        <v>3.1798E-2</v>
      </c>
      <c r="U63" s="98">
        <v>3.1244000000000001E-2</v>
      </c>
      <c r="V63" s="98">
        <v>3.0721999999999999E-2</v>
      </c>
      <c r="W63" s="98">
        <v>3.0176000000000001E-2</v>
      </c>
      <c r="X63" s="98">
        <v>2.9644E-2</v>
      </c>
      <c r="Y63" s="98">
        <v>2.9135999999999999E-2</v>
      </c>
      <c r="Z63" s="98">
        <v>2.8657999999999999E-2</v>
      </c>
      <c r="AA63" s="98">
        <v>2.8198999999999998E-2</v>
      </c>
      <c r="AB63" s="98">
        <v>2.775E-2</v>
      </c>
      <c r="AC63" s="98">
        <v>2.733E-2</v>
      </c>
      <c r="AD63" s="98">
        <v>2.6935000000000001E-2</v>
      </c>
      <c r="AE63" s="98">
        <v>2.6564000000000001E-2</v>
      </c>
      <c r="AF63" s="98">
        <v>2.6193999999999999E-2</v>
      </c>
      <c r="AG63" s="98">
        <v>2.5829000000000001E-2</v>
      </c>
      <c r="AH63" s="99">
        <v>-2.0957E-2</v>
      </c>
    </row>
    <row r="64" spans="1:34" ht="15" customHeight="1" x14ac:dyDescent="0.25">
      <c r="A64" s="8" t="s">
        <v>86</v>
      </c>
      <c r="B64" s="97" t="s">
        <v>2753</v>
      </c>
      <c r="C64" s="98">
        <v>7.8510000000000003E-3</v>
      </c>
      <c r="D64" s="98">
        <v>7.9019999999999993E-3</v>
      </c>
      <c r="E64" s="98">
        <v>7.8910000000000004E-3</v>
      </c>
      <c r="F64" s="98">
        <v>7.8130000000000005E-3</v>
      </c>
      <c r="G64" s="98">
        <v>7.7390000000000002E-3</v>
      </c>
      <c r="H64" s="98">
        <v>7.6880000000000004E-3</v>
      </c>
      <c r="I64" s="98">
        <v>7.6400000000000001E-3</v>
      </c>
      <c r="J64" s="98">
        <v>7.5989999999999999E-3</v>
      </c>
      <c r="K64" s="98">
        <v>7.5659999999999998E-3</v>
      </c>
      <c r="L64" s="98">
        <v>7.5360000000000002E-3</v>
      </c>
      <c r="M64" s="98">
        <v>7.5050000000000004E-3</v>
      </c>
      <c r="N64" s="98">
        <v>7.4790000000000004E-3</v>
      </c>
      <c r="O64" s="98">
        <v>7.4539999999999997E-3</v>
      </c>
      <c r="P64" s="98">
        <v>7.43E-3</v>
      </c>
      <c r="Q64" s="98">
        <v>7.4079999999999997E-3</v>
      </c>
      <c r="R64" s="98">
        <v>7.3920000000000001E-3</v>
      </c>
      <c r="S64" s="98">
        <v>7.3800000000000003E-3</v>
      </c>
      <c r="T64" s="98">
        <v>7.3629999999999998E-3</v>
      </c>
      <c r="U64" s="98">
        <v>7.3419999999999996E-3</v>
      </c>
      <c r="V64" s="98">
        <v>7.326E-3</v>
      </c>
      <c r="W64" s="98">
        <v>7.3020000000000003E-3</v>
      </c>
      <c r="X64" s="98">
        <v>7.2789999999999999E-3</v>
      </c>
      <c r="Y64" s="98">
        <v>7.2560000000000003E-3</v>
      </c>
      <c r="Z64" s="98">
        <v>7.2360000000000002E-3</v>
      </c>
      <c r="AA64" s="98">
        <v>7.2139999999999999E-3</v>
      </c>
      <c r="AB64" s="98">
        <v>7.1900000000000002E-3</v>
      </c>
      <c r="AC64" s="98">
        <v>7.1679999999999999E-3</v>
      </c>
      <c r="AD64" s="98">
        <v>7.1479999999999998E-3</v>
      </c>
      <c r="AE64" s="98">
        <v>7.1310000000000002E-3</v>
      </c>
      <c r="AF64" s="98">
        <v>7.1120000000000003E-3</v>
      </c>
      <c r="AG64" s="98">
        <v>7.0920000000000002E-3</v>
      </c>
      <c r="AH64" s="99">
        <v>-3.3800000000000002E-3</v>
      </c>
    </row>
    <row r="65" spans="1:34" ht="15" customHeight="1" x14ac:dyDescent="0.25">
      <c r="A65" s="8" t="s">
        <v>88</v>
      </c>
      <c r="B65" s="96" t="s">
        <v>74</v>
      </c>
      <c r="C65" s="100">
        <v>0.42927399999999999</v>
      </c>
      <c r="D65" s="100">
        <v>0.45496599999999998</v>
      </c>
      <c r="E65" s="100">
        <v>0.45280599999999999</v>
      </c>
      <c r="F65" s="100">
        <v>0.44020399999999998</v>
      </c>
      <c r="G65" s="100">
        <v>0.42848700000000001</v>
      </c>
      <c r="H65" s="100">
        <v>0.41864099999999999</v>
      </c>
      <c r="I65" s="100">
        <v>0.40924300000000002</v>
      </c>
      <c r="J65" s="100">
        <v>0.40077299999999999</v>
      </c>
      <c r="K65" s="100">
        <v>0.39327000000000001</v>
      </c>
      <c r="L65" s="100">
        <v>0.38641599999999998</v>
      </c>
      <c r="M65" s="100">
        <v>0.37995499999999999</v>
      </c>
      <c r="N65" s="100">
        <v>0.37387599999999999</v>
      </c>
      <c r="O65" s="100">
        <v>0.36794100000000002</v>
      </c>
      <c r="P65" s="100">
        <v>0.36223300000000003</v>
      </c>
      <c r="Q65" s="100">
        <v>0.35666599999999998</v>
      </c>
      <c r="R65" s="100">
        <v>0.351603</v>
      </c>
      <c r="S65" s="100">
        <v>0.34680699999999998</v>
      </c>
      <c r="T65" s="100">
        <v>0.34193600000000002</v>
      </c>
      <c r="U65" s="100">
        <v>0.336949</v>
      </c>
      <c r="V65" s="100">
        <v>0.33233699999999999</v>
      </c>
      <c r="W65" s="100">
        <v>0.32751799999999998</v>
      </c>
      <c r="X65" s="100">
        <v>0.32274199999999997</v>
      </c>
      <c r="Y65" s="100">
        <v>0.31800600000000001</v>
      </c>
      <c r="Z65" s="100">
        <v>0.31331900000000001</v>
      </c>
      <c r="AA65" s="100">
        <v>0.30860799999999999</v>
      </c>
      <c r="AB65" s="100">
        <v>0.30381399999999997</v>
      </c>
      <c r="AC65" s="100">
        <v>0.29912899999999998</v>
      </c>
      <c r="AD65" s="100">
        <v>0.29450900000000002</v>
      </c>
      <c r="AE65" s="100">
        <v>0.29001900000000003</v>
      </c>
      <c r="AF65" s="100">
        <v>0.28545999999999999</v>
      </c>
      <c r="AG65" s="100">
        <v>0.28089700000000001</v>
      </c>
      <c r="AH65" s="101">
        <v>-1.4037000000000001E-2</v>
      </c>
    </row>
    <row r="67" spans="1:34" ht="15" customHeight="1" x14ac:dyDescent="0.25">
      <c r="B67" s="96" t="s">
        <v>89</v>
      </c>
    </row>
    <row r="68" spans="1:34" ht="15" customHeight="1" x14ac:dyDescent="0.25">
      <c r="A68" s="8" t="s">
        <v>90</v>
      </c>
      <c r="B68" s="97" t="s">
        <v>50</v>
      </c>
      <c r="C68" s="98">
        <v>0.30082599999999998</v>
      </c>
      <c r="D68" s="98">
        <v>0.319245</v>
      </c>
      <c r="E68" s="98">
        <v>0.31642700000000001</v>
      </c>
      <c r="F68" s="98">
        <v>0.31378600000000001</v>
      </c>
      <c r="G68" s="98">
        <v>0.311282</v>
      </c>
      <c r="H68" s="98">
        <v>0.30873200000000001</v>
      </c>
      <c r="I68" s="98">
        <v>0.30631199999999997</v>
      </c>
      <c r="J68" s="98">
        <v>0.30398900000000001</v>
      </c>
      <c r="K68" s="98">
        <v>0.30152699999999999</v>
      </c>
      <c r="L68" s="98">
        <v>0.29885800000000001</v>
      </c>
      <c r="M68" s="98">
        <v>0.29563699999999998</v>
      </c>
      <c r="N68" s="98">
        <v>0.29248200000000002</v>
      </c>
      <c r="O68" s="98">
        <v>0.28951300000000002</v>
      </c>
      <c r="P68" s="98">
        <v>0.28678999999999999</v>
      </c>
      <c r="Q68" s="98">
        <v>0.28419699999999998</v>
      </c>
      <c r="R68" s="98">
        <v>0.28186800000000001</v>
      </c>
      <c r="S68" s="98">
        <v>0.27961000000000003</v>
      </c>
      <c r="T68" s="98">
        <v>0.27726200000000001</v>
      </c>
      <c r="U68" s="98">
        <v>0.27491900000000002</v>
      </c>
      <c r="V68" s="98">
        <v>0.27269199999999999</v>
      </c>
      <c r="W68" s="98">
        <v>0.27064199999999999</v>
      </c>
      <c r="X68" s="98">
        <v>0.26865499999999998</v>
      </c>
      <c r="Y68" s="98">
        <v>0.26665699999999998</v>
      </c>
      <c r="Z68" s="98">
        <v>0.26476</v>
      </c>
      <c r="AA68" s="98">
        <v>0.26284800000000003</v>
      </c>
      <c r="AB68" s="98">
        <v>0.26092900000000002</v>
      </c>
      <c r="AC68" s="98">
        <v>0.25897900000000001</v>
      </c>
      <c r="AD68" s="98">
        <v>0.25696999999999998</v>
      </c>
      <c r="AE68" s="98">
        <v>0.25494800000000001</v>
      </c>
      <c r="AF68" s="98">
        <v>0.25290699999999999</v>
      </c>
      <c r="AG68" s="98">
        <v>0.25086700000000001</v>
      </c>
      <c r="AH68" s="99">
        <v>-6.0350000000000004E-3</v>
      </c>
    </row>
    <row r="69" spans="1:34" ht="15" customHeight="1" x14ac:dyDescent="0.25">
      <c r="A69" s="8" t="s">
        <v>91</v>
      </c>
      <c r="B69" s="97" t="s">
        <v>54</v>
      </c>
      <c r="C69" s="98">
        <v>6.5346000000000001E-2</v>
      </c>
      <c r="D69" s="98">
        <v>6.3722000000000001E-2</v>
      </c>
      <c r="E69" s="98">
        <v>6.2054999999999999E-2</v>
      </c>
      <c r="F69" s="98">
        <v>6.0464999999999998E-2</v>
      </c>
      <c r="G69" s="98">
        <v>5.9104999999999998E-2</v>
      </c>
      <c r="H69" s="98">
        <v>5.7937000000000002E-2</v>
      </c>
      <c r="I69" s="98">
        <v>5.6966999999999997E-2</v>
      </c>
      <c r="J69" s="98">
        <v>5.6138E-2</v>
      </c>
      <c r="K69" s="98">
        <v>5.5392999999999998E-2</v>
      </c>
      <c r="L69" s="98">
        <v>5.4729E-2</v>
      </c>
      <c r="M69" s="98">
        <v>5.4049E-2</v>
      </c>
      <c r="N69" s="98">
        <v>5.3270999999999999E-2</v>
      </c>
      <c r="O69" s="98">
        <v>5.2456999999999997E-2</v>
      </c>
      <c r="P69" s="98">
        <v>5.1631999999999997E-2</v>
      </c>
      <c r="Q69" s="98">
        <v>5.0781E-2</v>
      </c>
      <c r="R69" s="98">
        <v>4.9942E-2</v>
      </c>
      <c r="S69" s="98">
        <v>4.9103000000000001E-2</v>
      </c>
      <c r="T69" s="98">
        <v>4.8235E-2</v>
      </c>
      <c r="U69" s="98">
        <v>4.7364000000000003E-2</v>
      </c>
      <c r="V69" s="98">
        <v>4.6526999999999999E-2</v>
      </c>
      <c r="W69" s="98">
        <v>4.5739000000000002E-2</v>
      </c>
      <c r="X69" s="98">
        <v>4.4993999999999999E-2</v>
      </c>
      <c r="Y69" s="98">
        <v>4.4291999999999998E-2</v>
      </c>
      <c r="Z69" s="98">
        <v>4.3656E-2</v>
      </c>
      <c r="AA69" s="98">
        <v>4.3063999999999998E-2</v>
      </c>
      <c r="AB69" s="98">
        <v>4.2515999999999998E-2</v>
      </c>
      <c r="AC69" s="98">
        <v>4.1997E-2</v>
      </c>
      <c r="AD69" s="98">
        <v>4.1496999999999999E-2</v>
      </c>
      <c r="AE69" s="98">
        <v>4.1015000000000003E-2</v>
      </c>
      <c r="AF69" s="98">
        <v>4.0548000000000001E-2</v>
      </c>
      <c r="AG69" s="98">
        <v>4.0093999999999998E-2</v>
      </c>
      <c r="AH69" s="99">
        <v>-1.6150000000000001E-2</v>
      </c>
    </row>
    <row r="70" spans="1:34" ht="15" customHeight="1" x14ac:dyDescent="0.25">
      <c r="A70" s="8" t="s">
        <v>92</v>
      </c>
      <c r="B70" s="97" t="s">
        <v>58</v>
      </c>
      <c r="C70" s="98">
        <v>1.7066999999999999E-2</v>
      </c>
      <c r="D70" s="98">
        <v>1.6858999999999999E-2</v>
      </c>
      <c r="E70" s="98">
        <v>1.6695999999999999E-2</v>
      </c>
      <c r="F70" s="98">
        <v>1.6528000000000001E-2</v>
      </c>
      <c r="G70" s="98">
        <v>1.6358000000000001E-2</v>
      </c>
      <c r="H70" s="98">
        <v>1.6188999999999999E-2</v>
      </c>
      <c r="I70" s="98">
        <v>1.601E-2</v>
      </c>
      <c r="J70" s="98">
        <v>1.5814999999999999E-2</v>
      </c>
      <c r="K70" s="98">
        <v>1.5609E-2</v>
      </c>
      <c r="L70" s="98">
        <v>1.5391999999999999E-2</v>
      </c>
      <c r="M70" s="98">
        <v>1.5162999999999999E-2</v>
      </c>
      <c r="N70" s="98">
        <v>1.4926999999999999E-2</v>
      </c>
      <c r="O70" s="98">
        <v>1.4685E-2</v>
      </c>
      <c r="P70" s="98">
        <v>1.448E-2</v>
      </c>
      <c r="Q70" s="98">
        <v>1.4312999999999999E-2</v>
      </c>
      <c r="R70" s="98">
        <v>1.4186000000000001E-2</v>
      </c>
      <c r="S70" s="98">
        <v>1.4101000000000001E-2</v>
      </c>
      <c r="T70" s="98">
        <v>1.4056000000000001E-2</v>
      </c>
      <c r="U70" s="98">
        <v>1.4005E-2</v>
      </c>
      <c r="V70" s="98">
        <v>1.3950000000000001E-2</v>
      </c>
      <c r="W70" s="98">
        <v>1.389E-2</v>
      </c>
      <c r="X70" s="98">
        <v>1.3826E-2</v>
      </c>
      <c r="Y70" s="98">
        <v>1.3757999999999999E-2</v>
      </c>
      <c r="Z70" s="98">
        <v>1.3687E-2</v>
      </c>
      <c r="AA70" s="98">
        <v>1.3616E-2</v>
      </c>
      <c r="AB70" s="98">
        <v>1.3546000000000001E-2</v>
      </c>
      <c r="AC70" s="98">
        <v>1.3480000000000001E-2</v>
      </c>
      <c r="AD70" s="98">
        <v>1.3417E-2</v>
      </c>
      <c r="AE70" s="98">
        <v>1.3358999999999999E-2</v>
      </c>
      <c r="AF70" s="98">
        <v>1.3304E-2</v>
      </c>
      <c r="AG70" s="98">
        <v>1.325E-2</v>
      </c>
      <c r="AH70" s="99">
        <v>-8.4010000000000005E-3</v>
      </c>
    </row>
    <row r="71" spans="1:34" ht="15" customHeight="1" x14ac:dyDescent="0.25">
      <c r="A71" s="8" t="s">
        <v>93</v>
      </c>
      <c r="B71" s="97" t="s">
        <v>2754</v>
      </c>
      <c r="C71" s="98">
        <v>7.1942000000000006E-2</v>
      </c>
      <c r="D71" s="98">
        <v>7.4218999999999993E-2</v>
      </c>
      <c r="E71" s="98">
        <v>7.6272000000000006E-2</v>
      </c>
      <c r="F71" s="98">
        <v>7.8184000000000003E-2</v>
      </c>
      <c r="G71" s="98">
        <v>8.0131999999999995E-2</v>
      </c>
      <c r="H71" s="98">
        <v>8.2116999999999996E-2</v>
      </c>
      <c r="I71" s="98">
        <v>8.4159999999999999E-2</v>
      </c>
      <c r="J71" s="98">
        <v>8.6215E-2</v>
      </c>
      <c r="K71" s="98">
        <v>8.8203000000000004E-2</v>
      </c>
      <c r="L71" s="98">
        <v>9.0112999999999999E-2</v>
      </c>
      <c r="M71" s="98">
        <v>9.1786000000000006E-2</v>
      </c>
      <c r="N71" s="98">
        <v>9.3445E-2</v>
      </c>
      <c r="O71" s="98">
        <v>9.5152E-2</v>
      </c>
      <c r="P71" s="98">
        <v>9.6923999999999996E-2</v>
      </c>
      <c r="Q71" s="98">
        <v>9.8706000000000002E-2</v>
      </c>
      <c r="R71" s="98">
        <v>0.10054200000000001</v>
      </c>
      <c r="S71" s="98">
        <v>0.102393</v>
      </c>
      <c r="T71" s="98">
        <v>0.104196</v>
      </c>
      <c r="U71" s="98">
        <v>0.105976</v>
      </c>
      <c r="V71" s="98">
        <v>0.10778500000000001</v>
      </c>
      <c r="W71" s="98">
        <v>0.109637</v>
      </c>
      <c r="X71" s="98">
        <v>0.11151</v>
      </c>
      <c r="Y71" s="98">
        <v>0.113397</v>
      </c>
      <c r="Z71" s="98">
        <v>0.115342</v>
      </c>
      <c r="AA71" s="98">
        <v>0.11730599999999999</v>
      </c>
      <c r="AB71" s="98">
        <v>0.119287</v>
      </c>
      <c r="AC71" s="98">
        <v>0.12126199999999999</v>
      </c>
      <c r="AD71" s="98">
        <v>0.123226</v>
      </c>
      <c r="AE71" s="98">
        <v>0.12518599999999999</v>
      </c>
      <c r="AF71" s="98">
        <v>0.12714300000000001</v>
      </c>
      <c r="AG71" s="98">
        <v>0.12910099999999999</v>
      </c>
      <c r="AH71" s="99">
        <v>1.9682000000000002E-2</v>
      </c>
    </row>
    <row r="72" spans="1:34" ht="15" customHeight="1" x14ac:dyDescent="0.25">
      <c r="A72" s="8" t="s">
        <v>94</v>
      </c>
      <c r="B72" s="96" t="s">
        <v>74</v>
      </c>
      <c r="C72" s="100">
        <v>0.45517999999999997</v>
      </c>
      <c r="D72" s="100">
        <v>0.47404499999999999</v>
      </c>
      <c r="E72" s="100">
        <v>0.47144999999999998</v>
      </c>
      <c r="F72" s="100">
        <v>0.46896199999999999</v>
      </c>
      <c r="G72" s="100">
        <v>0.46687699999999999</v>
      </c>
      <c r="H72" s="100">
        <v>0.464974</v>
      </c>
      <c r="I72" s="100">
        <v>0.46344999999999997</v>
      </c>
      <c r="J72" s="100">
        <v>0.46215699999999998</v>
      </c>
      <c r="K72" s="100">
        <v>0.460731</v>
      </c>
      <c r="L72" s="100">
        <v>0.459092</v>
      </c>
      <c r="M72" s="100">
        <v>0.45663599999999999</v>
      </c>
      <c r="N72" s="100">
        <v>0.454125</v>
      </c>
      <c r="O72" s="100">
        <v>0.45180599999999999</v>
      </c>
      <c r="P72" s="100">
        <v>0.449826</v>
      </c>
      <c r="Q72" s="100">
        <v>0.44799600000000001</v>
      </c>
      <c r="R72" s="100">
        <v>0.44653900000000002</v>
      </c>
      <c r="S72" s="100">
        <v>0.44520599999999999</v>
      </c>
      <c r="T72" s="100">
        <v>0.443749</v>
      </c>
      <c r="U72" s="100">
        <v>0.44226399999999999</v>
      </c>
      <c r="V72" s="100">
        <v>0.44095299999999998</v>
      </c>
      <c r="W72" s="100">
        <v>0.43990800000000002</v>
      </c>
      <c r="X72" s="100">
        <v>0.43898500000000001</v>
      </c>
      <c r="Y72" s="100">
        <v>0.43810500000000002</v>
      </c>
      <c r="Z72" s="100">
        <v>0.43744499999999997</v>
      </c>
      <c r="AA72" s="100">
        <v>0.436834</v>
      </c>
      <c r="AB72" s="100">
        <v>0.436278</v>
      </c>
      <c r="AC72" s="100">
        <v>0.43571799999999999</v>
      </c>
      <c r="AD72" s="100">
        <v>0.43511100000000003</v>
      </c>
      <c r="AE72" s="100">
        <v>0.43450800000000001</v>
      </c>
      <c r="AF72" s="100">
        <v>0.43390099999999998</v>
      </c>
      <c r="AG72" s="100">
        <v>0.43331199999999997</v>
      </c>
      <c r="AH72" s="101">
        <v>-1.64E-3</v>
      </c>
    </row>
    <row r="74" spans="1:34" ht="15" customHeight="1" x14ac:dyDescent="0.25">
      <c r="A74" s="8" t="s">
        <v>95</v>
      </c>
      <c r="B74" s="97" t="s">
        <v>2755</v>
      </c>
      <c r="C74" s="98">
        <v>0.457513</v>
      </c>
      <c r="D74" s="98">
        <v>0.454262</v>
      </c>
      <c r="E74" s="98">
        <v>0.442685</v>
      </c>
      <c r="F74" s="98">
        <v>0.44422</v>
      </c>
      <c r="G74" s="98">
        <v>0.44559199999999999</v>
      </c>
      <c r="H74" s="98">
        <v>0.44251099999999999</v>
      </c>
      <c r="I74" s="98">
        <v>0.43917499999999998</v>
      </c>
      <c r="J74" s="98">
        <v>0.43575999999999998</v>
      </c>
      <c r="K74" s="98">
        <v>0.43166700000000002</v>
      </c>
      <c r="L74" s="98">
        <v>0.42710900000000002</v>
      </c>
      <c r="M74" s="98">
        <v>0.42239900000000002</v>
      </c>
      <c r="N74" s="98">
        <v>0.41673700000000002</v>
      </c>
      <c r="O74" s="98">
        <v>0.41094700000000001</v>
      </c>
      <c r="P74" s="98">
        <v>0.40475699999999998</v>
      </c>
      <c r="Q74" s="98">
        <v>0.39816499999999999</v>
      </c>
      <c r="R74" s="98">
        <v>0.39063300000000001</v>
      </c>
      <c r="S74" s="98">
        <v>0.38230999999999998</v>
      </c>
      <c r="T74" s="98">
        <v>0.37514199999999998</v>
      </c>
      <c r="U74" s="98">
        <v>0.36930200000000002</v>
      </c>
      <c r="V74" s="98">
        <v>0.36285899999999999</v>
      </c>
      <c r="W74" s="98">
        <v>0.35800900000000002</v>
      </c>
      <c r="X74" s="98">
        <v>0.35352299999999998</v>
      </c>
      <c r="Y74" s="98">
        <v>0.34909699999999999</v>
      </c>
      <c r="Z74" s="98">
        <v>0.34477099999999999</v>
      </c>
      <c r="AA74" s="98">
        <v>0.341088</v>
      </c>
      <c r="AB74" s="98">
        <v>0.33825</v>
      </c>
      <c r="AC74" s="98">
        <v>0.33548600000000001</v>
      </c>
      <c r="AD74" s="98">
        <v>0.33226699999999998</v>
      </c>
      <c r="AE74" s="98">
        <v>0.32857900000000001</v>
      </c>
      <c r="AF74" s="98">
        <v>0.32532699999999998</v>
      </c>
      <c r="AG74" s="98">
        <v>0.32218599999999997</v>
      </c>
      <c r="AH74" s="99">
        <v>-1.1620999999999999E-2</v>
      </c>
    </row>
    <row r="75" spans="1:34" ht="15" customHeight="1" x14ac:dyDescent="0.25"/>
    <row r="76" spans="1:34" ht="15" customHeight="1" x14ac:dyDescent="0.25">
      <c r="B76" s="96" t="s">
        <v>2756</v>
      </c>
    </row>
    <row r="77" spans="1:34" ht="15" customHeight="1" x14ac:dyDescent="0.25">
      <c r="A77" s="8" t="s">
        <v>96</v>
      </c>
      <c r="B77" s="97" t="s">
        <v>97</v>
      </c>
      <c r="C77" s="98">
        <v>5.3071849999999996</v>
      </c>
      <c r="D77" s="98">
        <v>5.2785700000000002</v>
      </c>
      <c r="E77" s="98">
        <v>5.4034399999999998</v>
      </c>
      <c r="F77" s="98">
        <v>5.3857179999999998</v>
      </c>
      <c r="G77" s="98">
        <v>5.3772120000000001</v>
      </c>
      <c r="H77" s="98">
        <v>5.3577279999999998</v>
      </c>
      <c r="I77" s="98">
        <v>5.3288010000000003</v>
      </c>
      <c r="J77" s="98">
        <v>5.2947360000000003</v>
      </c>
      <c r="K77" s="98">
        <v>5.2608759999999997</v>
      </c>
      <c r="L77" s="98">
        <v>5.224958</v>
      </c>
      <c r="M77" s="98">
        <v>5.1849150000000002</v>
      </c>
      <c r="N77" s="98">
        <v>5.1465639999999997</v>
      </c>
      <c r="O77" s="98">
        <v>5.1109210000000003</v>
      </c>
      <c r="P77" s="98">
        <v>5.076702</v>
      </c>
      <c r="Q77" s="98">
        <v>5.0433089999999998</v>
      </c>
      <c r="R77" s="98">
        <v>5.0126749999999998</v>
      </c>
      <c r="S77" s="98">
        <v>4.9822509999999998</v>
      </c>
      <c r="T77" s="98">
        <v>4.9530599999999998</v>
      </c>
      <c r="U77" s="98">
        <v>4.9264469999999996</v>
      </c>
      <c r="V77" s="98">
        <v>4.9005470000000004</v>
      </c>
      <c r="W77" s="98">
        <v>4.8778360000000003</v>
      </c>
      <c r="X77" s="98">
        <v>4.8548910000000003</v>
      </c>
      <c r="Y77" s="98">
        <v>4.8313649999999999</v>
      </c>
      <c r="Z77" s="98">
        <v>4.8080230000000004</v>
      </c>
      <c r="AA77" s="98">
        <v>4.7852220000000001</v>
      </c>
      <c r="AB77" s="98">
        <v>4.7629630000000001</v>
      </c>
      <c r="AC77" s="98">
        <v>4.7416790000000004</v>
      </c>
      <c r="AD77" s="98">
        <v>4.7197940000000003</v>
      </c>
      <c r="AE77" s="98">
        <v>4.6983420000000002</v>
      </c>
      <c r="AF77" s="98">
        <v>4.6771839999999996</v>
      </c>
      <c r="AG77" s="98">
        <v>4.6558060000000001</v>
      </c>
      <c r="AH77" s="99">
        <v>-4.3550000000000004E-3</v>
      </c>
    </row>
    <row r="78" spans="1:34" ht="15" customHeight="1" x14ac:dyDescent="0.25">
      <c r="A78" s="8" t="s">
        <v>98</v>
      </c>
      <c r="B78" s="97" t="s">
        <v>99</v>
      </c>
      <c r="C78" s="98">
        <v>0.86400100000000002</v>
      </c>
      <c r="D78" s="98">
        <v>0.82172299999999998</v>
      </c>
      <c r="E78" s="98">
        <v>0.92235800000000001</v>
      </c>
      <c r="F78" s="98">
        <v>0.93750299999999998</v>
      </c>
      <c r="G78" s="98">
        <v>0.95382800000000001</v>
      </c>
      <c r="H78" s="98">
        <v>0.97087400000000001</v>
      </c>
      <c r="I78" s="98">
        <v>0.98744100000000001</v>
      </c>
      <c r="J78" s="98">
        <v>1.0033749999999999</v>
      </c>
      <c r="K78" s="98">
        <v>1.0192319999999999</v>
      </c>
      <c r="L78" s="98">
        <v>1.035058</v>
      </c>
      <c r="M78" s="98">
        <v>1.0504709999999999</v>
      </c>
      <c r="N78" s="98">
        <v>1.0661750000000001</v>
      </c>
      <c r="O78" s="98">
        <v>1.0826990000000001</v>
      </c>
      <c r="P78" s="98">
        <v>1.100006</v>
      </c>
      <c r="Q78" s="98">
        <v>1.1184829999999999</v>
      </c>
      <c r="R78" s="98">
        <v>1.1388180000000001</v>
      </c>
      <c r="S78" s="98">
        <v>1.1598269999999999</v>
      </c>
      <c r="T78" s="98">
        <v>1.182183</v>
      </c>
      <c r="U78" s="98">
        <v>1.2043250000000001</v>
      </c>
      <c r="V78" s="98">
        <v>1.2264250000000001</v>
      </c>
      <c r="W78" s="98">
        <v>1.2492259999999999</v>
      </c>
      <c r="X78" s="98">
        <v>1.2715989999999999</v>
      </c>
      <c r="Y78" s="98">
        <v>1.2950159999999999</v>
      </c>
      <c r="Z78" s="98">
        <v>1.318424</v>
      </c>
      <c r="AA78" s="98">
        <v>1.3428709999999999</v>
      </c>
      <c r="AB78" s="98">
        <v>1.367048</v>
      </c>
      <c r="AC78" s="98">
        <v>1.392083</v>
      </c>
      <c r="AD78" s="98">
        <v>1.417349</v>
      </c>
      <c r="AE78" s="98">
        <v>1.444345</v>
      </c>
      <c r="AF78" s="98">
        <v>1.4718279999999999</v>
      </c>
      <c r="AG78" s="98">
        <v>1.5003660000000001</v>
      </c>
      <c r="AH78" s="99">
        <v>1.8567E-2</v>
      </c>
    </row>
    <row r="79" spans="1:34" x14ac:dyDescent="0.25">
      <c r="A79" s="8" t="s">
        <v>100</v>
      </c>
      <c r="B79" s="97" t="s">
        <v>101</v>
      </c>
      <c r="C79" s="98">
        <v>1.728931</v>
      </c>
      <c r="D79" s="98">
        <v>1.7251430000000001</v>
      </c>
      <c r="E79" s="98">
        <v>1.7277039999999999</v>
      </c>
      <c r="F79" s="98">
        <v>1.7327360000000001</v>
      </c>
      <c r="G79" s="98">
        <v>1.7419750000000001</v>
      </c>
      <c r="H79" s="98">
        <v>1.7509330000000001</v>
      </c>
      <c r="I79" s="98">
        <v>1.7586029999999999</v>
      </c>
      <c r="J79" s="98">
        <v>1.765158</v>
      </c>
      <c r="K79" s="98">
        <v>1.7720849999999999</v>
      </c>
      <c r="L79" s="98">
        <v>1.7793460000000001</v>
      </c>
      <c r="M79" s="98">
        <v>1.7845960000000001</v>
      </c>
      <c r="N79" s="98">
        <v>1.7896879999999999</v>
      </c>
      <c r="O79" s="98">
        <v>1.79562</v>
      </c>
      <c r="P79" s="98">
        <v>1.802165</v>
      </c>
      <c r="Q79" s="98">
        <v>1.8088230000000001</v>
      </c>
      <c r="R79" s="98">
        <v>1.816295</v>
      </c>
      <c r="S79" s="98">
        <v>1.8237540000000001</v>
      </c>
      <c r="T79" s="98">
        <v>1.8308390000000001</v>
      </c>
      <c r="U79" s="98">
        <v>1.8376440000000001</v>
      </c>
      <c r="V79" s="98">
        <v>1.8441730000000001</v>
      </c>
      <c r="W79" s="98">
        <v>1.850649</v>
      </c>
      <c r="X79" s="98">
        <v>1.8568420000000001</v>
      </c>
      <c r="Y79" s="98">
        <v>1.8630409999999999</v>
      </c>
      <c r="Z79" s="98">
        <v>1.86975</v>
      </c>
      <c r="AA79" s="98">
        <v>1.8769450000000001</v>
      </c>
      <c r="AB79" s="98">
        <v>1.8846339999999999</v>
      </c>
      <c r="AC79" s="98">
        <v>1.8931420000000001</v>
      </c>
      <c r="AD79" s="98">
        <v>1.902191</v>
      </c>
      <c r="AE79" s="98">
        <v>1.912034</v>
      </c>
      <c r="AF79" s="98">
        <v>1.9224779999999999</v>
      </c>
      <c r="AG79" s="98">
        <v>1.933017</v>
      </c>
      <c r="AH79" s="99">
        <v>3.7260000000000001E-3</v>
      </c>
    </row>
    <row r="80" spans="1:34" ht="15" customHeight="1" x14ac:dyDescent="0.25">
      <c r="A80" s="8" t="s">
        <v>102</v>
      </c>
      <c r="B80" s="97" t="s">
        <v>103</v>
      </c>
      <c r="C80" s="98">
        <v>0.29757099999999997</v>
      </c>
      <c r="D80" s="98">
        <v>0.295346</v>
      </c>
      <c r="E80" s="98">
        <v>0.293794</v>
      </c>
      <c r="F80" s="98">
        <v>0.29208899999999999</v>
      </c>
      <c r="G80" s="98">
        <v>0.29061599999999999</v>
      </c>
      <c r="H80" s="98">
        <v>0.28947400000000001</v>
      </c>
      <c r="I80" s="98">
        <v>0.28854099999999999</v>
      </c>
      <c r="J80" s="98">
        <v>0.28769600000000001</v>
      </c>
      <c r="K80" s="98">
        <v>0.28695900000000002</v>
      </c>
      <c r="L80" s="98">
        <v>0.28637600000000002</v>
      </c>
      <c r="M80" s="98">
        <v>0.28598000000000001</v>
      </c>
      <c r="N80" s="98">
        <v>0.28582600000000002</v>
      </c>
      <c r="O80" s="98">
        <v>0.28596500000000002</v>
      </c>
      <c r="P80" s="98">
        <v>0.28639300000000001</v>
      </c>
      <c r="Q80" s="98">
        <v>0.28710599999999997</v>
      </c>
      <c r="R80" s="98">
        <v>0.28817399999999999</v>
      </c>
      <c r="S80" s="98">
        <v>0.28956700000000002</v>
      </c>
      <c r="T80" s="98">
        <v>0.29125800000000002</v>
      </c>
      <c r="U80" s="98">
        <v>0.29325600000000002</v>
      </c>
      <c r="V80" s="98">
        <v>0.29553299999999999</v>
      </c>
      <c r="W80" s="98">
        <v>0.298126</v>
      </c>
      <c r="X80" s="98">
        <v>0.30101800000000001</v>
      </c>
      <c r="Y80" s="98">
        <v>0.30418000000000001</v>
      </c>
      <c r="Z80" s="98">
        <v>0.30732399999999999</v>
      </c>
      <c r="AA80" s="98">
        <v>0.31043999999999999</v>
      </c>
      <c r="AB80" s="98">
        <v>0.31352000000000002</v>
      </c>
      <c r="AC80" s="98">
        <v>0.31655800000000001</v>
      </c>
      <c r="AD80" s="98">
        <v>0.31952199999999997</v>
      </c>
      <c r="AE80" s="98">
        <v>0.322411</v>
      </c>
      <c r="AF80" s="98">
        <v>0.325241</v>
      </c>
      <c r="AG80" s="98">
        <v>0.328011</v>
      </c>
      <c r="AH80" s="99">
        <v>3.2520000000000001E-3</v>
      </c>
    </row>
    <row r="81" spans="1:34" x14ac:dyDescent="0.25">
      <c r="A81" s="8" t="s">
        <v>104</v>
      </c>
      <c r="B81" s="97" t="s">
        <v>105</v>
      </c>
      <c r="C81" s="98">
        <v>0.17552999999999999</v>
      </c>
      <c r="D81" s="98">
        <v>0.175348</v>
      </c>
      <c r="E81" s="98">
        <v>0.17564399999999999</v>
      </c>
      <c r="F81" s="98">
        <v>0.17591899999999999</v>
      </c>
      <c r="G81" s="98">
        <v>0.17621800000000001</v>
      </c>
      <c r="H81" s="98">
        <v>0.17657600000000001</v>
      </c>
      <c r="I81" s="98">
        <v>0.17691399999999999</v>
      </c>
      <c r="J81" s="98">
        <v>0.177171</v>
      </c>
      <c r="K81" s="98">
        <v>0.17738799999999999</v>
      </c>
      <c r="L81" s="98">
        <v>0.177618</v>
      </c>
      <c r="M81" s="98">
        <v>0.17785699999999999</v>
      </c>
      <c r="N81" s="98">
        <v>0.178115</v>
      </c>
      <c r="O81" s="98">
        <v>0.17841799999999999</v>
      </c>
      <c r="P81" s="98">
        <v>0.17886099999999999</v>
      </c>
      <c r="Q81" s="98">
        <v>0.17940400000000001</v>
      </c>
      <c r="R81" s="98">
        <v>0.180086</v>
      </c>
      <c r="S81" s="98">
        <v>0.180891</v>
      </c>
      <c r="T81" s="98">
        <v>0.18181800000000001</v>
      </c>
      <c r="U81" s="98">
        <v>0.18275</v>
      </c>
      <c r="V81" s="98">
        <v>0.18369199999999999</v>
      </c>
      <c r="W81" s="98">
        <v>0.18465799999999999</v>
      </c>
      <c r="X81" s="98">
        <v>0.185641</v>
      </c>
      <c r="Y81" s="98">
        <v>0.18664</v>
      </c>
      <c r="Z81" s="98">
        <v>0.18765899999999999</v>
      </c>
      <c r="AA81" s="98">
        <v>0.188696</v>
      </c>
      <c r="AB81" s="98">
        <v>0.189752</v>
      </c>
      <c r="AC81" s="98">
        <v>0.19082399999999999</v>
      </c>
      <c r="AD81" s="98">
        <v>0.19189500000000001</v>
      </c>
      <c r="AE81" s="98">
        <v>0.192964</v>
      </c>
      <c r="AF81" s="98">
        <v>0.19403000000000001</v>
      </c>
      <c r="AG81" s="98">
        <v>0.19508700000000001</v>
      </c>
      <c r="AH81" s="99">
        <v>3.5279999999999999E-3</v>
      </c>
    </row>
    <row r="82" spans="1:34" ht="15" customHeight="1" x14ac:dyDescent="0.25">
      <c r="A82" s="8" t="s">
        <v>106</v>
      </c>
      <c r="B82" s="97" t="s">
        <v>107</v>
      </c>
      <c r="C82" s="98">
        <v>0.25584600000000002</v>
      </c>
      <c r="D82" s="98">
        <v>0.26012999999999997</v>
      </c>
      <c r="E82" s="98">
        <v>0.26451400000000003</v>
      </c>
      <c r="F82" s="98">
        <v>0.26878999999999997</v>
      </c>
      <c r="G82" s="98">
        <v>0.27353499999999997</v>
      </c>
      <c r="H82" s="98">
        <v>0.27829500000000001</v>
      </c>
      <c r="I82" s="98">
        <v>0.28276600000000002</v>
      </c>
      <c r="J82" s="98">
        <v>0.28688000000000002</v>
      </c>
      <c r="K82" s="98">
        <v>0.29086099999999998</v>
      </c>
      <c r="L82" s="98">
        <v>0.29477599999999998</v>
      </c>
      <c r="M82" s="98">
        <v>0.29852200000000001</v>
      </c>
      <c r="N82" s="98">
        <v>0.30214099999999999</v>
      </c>
      <c r="O82" s="98">
        <v>0.305836</v>
      </c>
      <c r="P82" s="98">
        <v>0.30965300000000001</v>
      </c>
      <c r="Q82" s="98">
        <v>0.31367800000000001</v>
      </c>
      <c r="R82" s="98">
        <v>0.31792799999999999</v>
      </c>
      <c r="S82" s="98">
        <v>0.32228600000000002</v>
      </c>
      <c r="T82" s="98">
        <v>0.32660600000000001</v>
      </c>
      <c r="U82" s="98">
        <v>0.33085999999999999</v>
      </c>
      <c r="V82" s="98">
        <v>0.33508399999999999</v>
      </c>
      <c r="W82" s="98">
        <v>0.33931800000000001</v>
      </c>
      <c r="X82" s="98">
        <v>0.343501</v>
      </c>
      <c r="Y82" s="98">
        <v>0.34766799999999998</v>
      </c>
      <c r="Z82" s="98">
        <v>0.35188399999999997</v>
      </c>
      <c r="AA82" s="98">
        <v>0.35610900000000001</v>
      </c>
      <c r="AB82" s="98">
        <v>0.36028100000000002</v>
      </c>
      <c r="AC82" s="98">
        <v>0.36453000000000002</v>
      </c>
      <c r="AD82" s="98">
        <v>0.36882399999999999</v>
      </c>
      <c r="AE82" s="98">
        <v>0.37322100000000002</v>
      </c>
      <c r="AF82" s="98">
        <v>0.37778400000000001</v>
      </c>
      <c r="AG82" s="98">
        <v>0.38240600000000002</v>
      </c>
      <c r="AH82" s="99">
        <v>1.3487000000000001E-2</v>
      </c>
    </row>
    <row r="83" spans="1:34" ht="15" customHeight="1" x14ac:dyDescent="0.25">
      <c r="A83" s="8" t="s">
        <v>108</v>
      </c>
      <c r="B83" s="97" t="s">
        <v>109</v>
      </c>
      <c r="C83" s="98">
        <v>6.9181000000000006E-2</v>
      </c>
      <c r="D83" s="98">
        <v>6.8847000000000005E-2</v>
      </c>
      <c r="E83" s="98">
        <v>6.8697999999999995E-2</v>
      </c>
      <c r="F83" s="98">
        <v>6.8526000000000004E-2</v>
      </c>
      <c r="G83" s="98">
        <v>6.8339999999999998E-2</v>
      </c>
      <c r="H83" s="98">
        <v>6.8156999999999995E-2</v>
      </c>
      <c r="I83" s="98">
        <v>6.7953E-2</v>
      </c>
      <c r="J83" s="98">
        <v>6.7707000000000003E-2</v>
      </c>
      <c r="K83" s="98">
        <v>6.7460999999999993E-2</v>
      </c>
      <c r="L83" s="98">
        <v>6.7224000000000006E-2</v>
      </c>
      <c r="M83" s="98">
        <v>6.6994999999999999E-2</v>
      </c>
      <c r="N83" s="98">
        <v>6.6774E-2</v>
      </c>
      <c r="O83" s="98">
        <v>6.6570000000000004E-2</v>
      </c>
      <c r="P83" s="98">
        <v>6.6382999999999998E-2</v>
      </c>
      <c r="Q83" s="98">
        <v>6.6213999999999995E-2</v>
      </c>
      <c r="R83" s="98">
        <v>6.6076999999999997E-2</v>
      </c>
      <c r="S83" s="98">
        <v>6.5975000000000006E-2</v>
      </c>
      <c r="T83" s="98">
        <v>6.5902000000000002E-2</v>
      </c>
      <c r="U83" s="98">
        <v>6.5862000000000004E-2</v>
      </c>
      <c r="V83" s="98">
        <v>6.5854999999999997E-2</v>
      </c>
      <c r="W83" s="98">
        <v>6.5888000000000002E-2</v>
      </c>
      <c r="X83" s="98">
        <v>6.5965999999999997E-2</v>
      </c>
      <c r="Y83" s="98">
        <v>6.6082000000000002E-2</v>
      </c>
      <c r="Z83" s="98">
        <v>6.6247E-2</v>
      </c>
      <c r="AA83" s="98">
        <v>6.6464999999999996E-2</v>
      </c>
      <c r="AB83" s="98">
        <v>6.6737000000000005E-2</v>
      </c>
      <c r="AC83" s="98">
        <v>6.7062999999999998E-2</v>
      </c>
      <c r="AD83" s="98">
        <v>6.7429000000000003E-2</v>
      </c>
      <c r="AE83" s="98">
        <v>6.7790000000000003E-2</v>
      </c>
      <c r="AF83" s="98">
        <v>6.8152000000000004E-2</v>
      </c>
      <c r="AG83" s="98">
        <v>6.8514000000000005E-2</v>
      </c>
      <c r="AH83" s="99">
        <v>-3.2299999999999999E-4</v>
      </c>
    </row>
    <row r="84" spans="1:34" ht="15" customHeight="1" x14ac:dyDescent="0.25">
      <c r="A84" s="8" t="s">
        <v>110</v>
      </c>
      <c r="B84" s="97" t="s">
        <v>111</v>
      </c>
      <c r="C84" s="98">
        <v>0.21124499999999999</v>
      </c>
      <c r="D84" s="98">
        <v>0.20465800000000001</v>
      </c>
      <c r="E84" s="98">
        <v>0.20252100000000001</v>
      </c>
      <c r="F84" s="98">
        <v>0.20193</v>
      </c>
      <c r="G84" s="98">
        <v>0.202401</v>
      </c>
      <c r="H84" s="98">
        <v>0.201491</v>
      </c>
      <c r="I84" s="98">
        <v>0.200873</v>
      </c>
      <c r="J84" s="98">
        <v>0.20083799999999999</v>
      </c>
      <c r="K84" s="98">
        <v>0.201379</v>
      </c>
      <c r="L84" s="98">
        <v>0.20219599999999999</v>
      </c>
      <c r="M84" s="98">
        <v>0.200463</v>
      </c>
      <c r="N84" s="98">
        <v>0.19920399999999999</v>
      </c>
      <c r="O84" s="98">
        <v>0.19839200000000001</v>
      </c>
      <c r="P84" s="98">
        <v>0.197965</v>
      </c>
      <c r="Q84" s="98">
        <v>0.19794500000000001</v>
      </c>
      <c r="R84" s="98">
        <v>0.19828599999999999</v>
      </c>
      <c r="S84" s="98">
        <v>0.19874800000000001</v>
      </c>
      <c r="T84" s="98">
        <v>0.19925100000000001</v>
      </c>
      <c r="U84" s="98">
        <v>0.19975699999999999</v>
      </c>
      <c r="V84" s="98">
        <v>0.20028799999999999</v>
      </c>
      <c r="W84" s="98">
        <v>0.197496</v>
      </c>
      <c r="X84" s="98">
        <v>0.195328</v>
      </c>
      <c r="Y84" s="98">
        <v>0.19364100000000001</v>
      </c>
      <c r="Z84" s="98">
        <v>0.19243299999999999</v>
      </c>
      <c r="AA84" s="98">
        <v>0.19162399999999999</v>
      </c>
      <c r="AB84" s="98">
        <v>0.19103800000000001</v>
      </c>
      <c r="AC84" s="98">
        <v>0.19062899999999999</v>
      </c>
      <c r="AD84" s="98">
        <v>0.190303</v>
      </c>
      <c r="AE84" s="98">
        <v>0.190083</v>
      </c>
      <c r="AF84" s="98">
        <v>0.19001399999999999</v>
      </c>
      <c r="AG84" s="98">
        <v>0.190188</v>
      </c>
      <c r="AH84" s="99">
        <v>-3.4940000000000001E-3</v>
      </c>
    </row>
    <row r="85" spans="1:34" ht="15" customHeight="1" x14ac:dyDescent="0.25">
      <c r="A85" s="8" t="s">
        <v>112</v>
      </c>
      <c r="B85" s="97" t="s">
        <v>2757</v>
      </c>
      <c r="C85" s="98">
        <v>3.6778999999999999E-2</v>
      </c>
      <c r="D85" s="98">
        <v>3.7026000000000003E-2</v>
      </c>
      <c r="E85" s="98">
        <v>3.7374999999999999E-2</v>
      </c>
      <c r="F85" s="98">
        <v>3.7720999999999998E-2</v>
      </c>
      <c r="G85" s="98">
        <v>3.8074999999999998E-2</v>
      </c>
      <c r="H85" s="98">
        <v>3.8448999999999997E-2</v>
      </c>
      <c r="I85" s="98">
        <v>3.8823999999999997E-2</v>
      </c>
      <c r="J85" s="98">
        <v>3.918E-2</v>
      </c>
      <c r="K85" s="98">
        <v>3.9523000000000003E-2</v>
      </c>
      <c r="L85" s="98">
        <v>3.9855000000000002E-2</v>
      </c>
      <c r="M85" s="98">
        <v>4.0193E-2</v>
      </c>
      <c r="N85" s="98">
        <v>4.0518999999999999E-2</v>
      </c>
      <c r="O85" s="98">
        <v>4.0839E-2</v>
      </c>
      <c r="P85" s="98">
        <v>4.1152000000000001E-2</v>
      </c>
      <c r="Q85" s="98">
        <v>4.1454999999999999E-2</v>
      </c>
      <c r="R85" s="98">
        <v>4.1758999999999998E-2</v>
      </c>
      <c r="S85" s="98">
        <v>4.206E-2</v>
      </c>
      <c r="T85" s="98">
        <v>4.2358E-2</v>
      </c>
      <c r="U85" s="98">
        <v>4.2653000000000003E-2</v>
      </c>
      <c r="V85" s="98">
        <v>4.2944999999999997E-2</v>
      </c>
      <c r="W85" s="98">
        <v>4.3240000000000001E-2</v>
      </c>
      <c r="X85" s="98">
        <v>4.3534999999999997E-2</v>
      </c>
      <c r="Y85" s="98">
        <v>4.3829E-2</v>
      </c>
      <c r="Z85" s="98">
        <v>4.4122000000000001E-2</v>
      </c>
      <c r="AA85" s="98">
        <v>4.4415999999999997E-2</v>
      </c>
      <c r="AB85" s="98">
        <v>4.4708999999999999E-2</v>
      </c>
      <c r="AC85" s="98">
        <v>4.5004000000000002E-2</v>
      </c>
      <c r="AD85" s="98">
        <v>4.5295000000000002E-2</v>
      </c>
      <c r="AE85" s="98">
        <v>4.5585000000000001E-2</v>
      </c>
      <c r="AF85" s="98">
        <v>4.5874999999999999E-2</v>
      </c>
      <c r="AG85" s="98">
        <v>4.6168000000000001E-2</v>
      </c>
      <c r="AH85" s="99">
        <v>7.607E-3</v>
      </c>
    </row>
    <row r="86" spans="1:34" ht="15" customHeight="1" x14ac:dyDescent="0.25">
      <c r="A86" s="8" t="s">
        <v>113</v>
      </c>
      <c r="B86" s="97" t="s">
        <v>2758</v>
      </c>
      <c r="C86" s="98">
        <v>2.6616999999999998E-2</v>
      </c>
      <c r="D86" s="98">
        <v>2.6991999999999999E-2</v>
      </c>
      <c r="E86" s="98">
        <v>2.7431000000000001E-2</v>
      </c>
      <c r="F86" s="98">
        <v>2.7858999999999998E-2</v>
      </c>
      <c r="G86" s="98">
        <v>2.8282999999999999E-2</v>
      </c>
      <c r="H86" s="98">
        <v>2.8708999999999998E-2</v>
      </c>
      <c r="I86" s="98">
        <v>2.9123E-2</v>
      </c>
      <c r="J86" s="98">
        <v>2.9508E-2</v>
      </c>
      <c r="K86" s="98">
        <v>2.9918E-2</v>
      </c>
      <c r="L86" s="98">
        <v>3.0360000000000002E-2</v>
      </c>
      <c r="M86" s="98">
        <v>3.083E-2</v>
      </c>
      <c r="N86" s="98">
        <v>3.1329999999999997E-2</v>
      </c>
      <c r="O86" s="98">
        <v>3.1868E-2</v>
      </c>
      <c r="P86" s="98">
        <v>3.2445000000000002E-2</v>
      </c>
      <c r="Q86" s="98">
        <v>3.3062000000000001E-2</v>
      </c>
      <c r="R86" s="98">
        <v>3.3676999999999999E-2</v>
      </c>
      <c r="S86" s="98">
        <v>3.4289E-2</v>
      </c>
      <c r="T86" s="98">
        <v>3.4896000000000003E-2</v>
      </c>
      <c r="U86" s="98">
        <v>3.5500999999999998E-2</v>
      </c>
      <c r="V86" s="98">
        <v>3.6103000000000003E-2</v>
      </c>
      <c r="W86" s="98">
        <v>3.6706000000000003E-2</v>
      </c>
      <c r="X86" s="98">
        <v>3.7309000000000002E-2</v>
      </c>
      <c r="Y86" s="98">
        <v>3.7909999999999999E-2</v>
      </c>
      <c r="Z86" s="98">
        <v>3.8510000000000003E-2</v>
      </c>
      <c r="AA86" s="98">
        <v>3.9109999999999999E-2</v>
      </c>
      <c r="AB86" s="98">
        <v>3.9710000000000002E-2</v>
      </c>
      <c r="AC86" s="98">
        <v>4.0308999999999998E-2</v>
      </c>
      <c r="AD86" s="98">
        <v>4.0904999999999997E-2</v>
      </c>
      <c r="AE86" s="98">
        <v>4.1499000000000001E-2</v>
      </c>
      <c r="AF86" s="98">
        <v>4.2092999999999998E-2</v>
      </c>
      <c r="AG86" s="98">
        <v>4.2686000000000002E-2</v>
      </c>
      <c r="AH86" s="99">
        <v>1.5869999999999999E-2</v>
      </c>
    </row>
    <row r="87" spans="1:34" ht="15" customHeight="1" x14ac:dyDescent="0.25">
      <c r="A87" s="8" t="s">
        <v>114</v>
      </c>
      <c r="B87" s="97" t="s">
        <v>2759</v>
      </c>
      <c r="C87" s="98">
        <v>0.20913000000000001</v>
      </c>
      <c r="D87" s="98">
        <v>0.20516200000000001</v>
      </c>
      <c r="E87" s="98">
        <v>0.202737</v>
      </c>
      <c r="F87" s="98">
        <v>0.20082800000000001</v>
      </c>
      <c r="G87" s="98">
        <v>0.19992599999999999</v>
      </c>
      <c r="H87" s="98">
        <v>0.19981199999999999</v>
      </c>
      <c r="I87" s="98">
        <v>0.20025999999999999</v>
      </c>
      <c r="J87" s="98">
        <v>0.201233</v>
      </c>
      <c r="K87" s="98">
        <v>0.20279</v>
      </c>
      <c r="L87" s="98">
        <v>0.20499000000000001</v>
      </c>
      <c r="M87" s="98">
        <v>0.20774500000000001</v>
      </c>
      <c r="N87" s="98">
        <v>0.21087900000000001</v>
      </c>
      <c r="O87" s="98">
        <v>0.21451600000000001</v>
      </c>
      <c r="P87" s="98">
        <v>0.21862799999999999</v>
      </c>
      <c r="Q87" s="98">
        <v>0.22312899999999999</v>
      </c>
      <c r="R87" s="98">
        <v>0.22802700000000001</v>
      </c>
      <c r="S87" s="98">
        <v>0.23313400000000001</v>
      </c>
      <c r="T87" s="98">
        <v>0.23827000000000001</v>
      </c>
      <c r="U87" s="98">
        <v>0.24330499999999999</v>
      </c>
      <c r="V87" s="98">
        <v>0.24812600000000001</v>
      </c>
      <c r="W87" s="98">
        <v>0.252637</v>
      </c>
      <c r="X87" s="98">
        <v>0.25661600000000001</v>
      </c>
      <c r="Y87" s="98">
        <v>0.26006899999999999</v>
      </c>
      <c r="Z87" s="98">
        <v>0.26324199999999998</v>
      </c>
      <c r="AA87" s="98">
        <v>0.266345</v>
      </c>
      <c r="AB87" s="98">
        <v>0.26934000000000002</v>
      </c>
      <c r="AC87" s="98">
        <v>0.27229599999999998</v>
      </c>
      <c r="AD87" s="98">
        <v>0.27520499999999998</v>
      </c>
      <c r="AE87" s="98">
        <v>0.27812999999999999</v>
      </c>
      <c r="AF87" s="98">
        <v>0.28109899999999999</v>
      </c>
      <c r="AG87" s="98">
        <v>0.284057</v>
      </c>
      <c r="AH87" s="99">
        <v>1.026E-2</v>
      </c>
    </row>
    <row r="88" spans="1:34" ht="15" customHeight="1" x14ac:dyDescent="0.25">
      <c r="A88" s="8" t="s">
        <v>115</v>
      </c>
      <c r="B88" s="97" t="s">
        <v>2760</v>
      </c>
      <c r="C88" s="98">
        <v>8.6663000000000004E-2</v>
      </c>
      <c r="D88" s="98">
        <v>8.3815000000000001E-2</v>
      </c>
      <c r="E88" s="98">
        <v>8.1571000000000005E-2</v>
      </c>
      <c r="F88" s="98">
        <v>7.9480999999999996E-2</v>
      </c>
      <c r="G88" s="98">
        <v>7.7709E-2</v>
      </c>
      <c r="H88" s="98">
        <v>7.6121999999999995E-2</v>
      </c>
      <c r="I88" s="98">
        <v>7.4638999999999997E-2</v>
      </c>
      <c r="J88" s="98">
        <v>7.3223999999999997E-2</v>
      </c>
      <c r="K88" s="98">
        <v>7.1899000000000005E-2</v>
      </c>
      <c r="L88" s="98">
        <v>7.0669999999999997E-2</v>
      </c>
      <c r="M88" s="98">
        <v>6.9486999999999993E-2</v>
      </c>
      <c r="N88" s="98">
        <v>6.8283999999999997E-2</v>
      </c>
      <c r="O88" s="98">
        <v>6.7100000000000007E-2</v>
      </c>
      <c r="P88" s="98">
        <v>6.5909999999999996E-2</v>
      </c>
      <c r="Q88" s="98">
        <v>6.4686999999999995E-2</v>
      </c>
      <c r="R88" s="98">
        <v>6.3421000000000005E-2</v>
      </c>
      <c r="S88" s="98">
        <v>6.2059000000000003E-2</v>
      </c>
      <c r="T88" s="98">
        <v>6.0712000000000002E-2</v>
      </c>
      <c r="U88" s="98">
        <v>5.9373000000000002E-2</v>
      </c>
      <c r="V88" s="98">
        <v>5.8027000000000002E-2</v>
      </c>
      <c r="W88" s="98">
        <v>5.6675000000000003E-2</v>
      </c>
      <c r="X88" s="98">
        <v>5.5294999999999997E-2</v>
      </c>
      <c r="Y88" s="98">
        <v>5.3886999999999997E-2</v>
      </c>
      <c r="Z88" s="98">
        <v>5.2461000000000001E-2</v>
      </c>
      <c r="AA88" s="98">
        <v>5.1003E-2</v>
      </c>
      <c r="AB88" s="98">
        <v>4.9484E-2</v>
      </c>
      <c r="AC88" s="98">
        <v>4.7905000000000003E-2</v>
      </c>
      <c r="AD88" s="98">
        <v>4.6247999999999997E-2</v>
      </c>
      <c r="AE88" s="98">
        <v>4.4521999999999999E-2</v>
      </c>
      <c r="AF88" s="98">
        <v>4.2687000000000003E-2</v>
      </c>
      <c r="AG88" s="98">
        <v>4.0729000000000001E-2</v>
      </c>
      <c r="AH88" s="99">
        <v>-2.4854999999999999E-2</v>
      </c>
    </row>
    <row r="89" spans="1:34" ht="15" customHeight="1" x14ac:dyDescent="0.25">
      <c r="A89" s="8" t="s">
        <v>116</v>
      </c>
      <c r="B89" s="97" t="s">
        <v>117</v>
      </c>
      <c r="C89" s="98">
        <v>7.8188999999999995E-2</v>
      </c>
      <c r="D89" s="98">
        <v>8.4182999999999994E-2</v>
      </c>
      <c r="E89" s="98">
        <v>8.5001999999999994E-2</v>
      </c>
      <c r="F89" s="98">
        <v>8.5620000000000002E-2</v>
      </c>
      <c r="G89" s="98">
        <v>8.6391999999999997E-2</v>
      </c>
      <c r="H89" s="98">
        <v>8.7022000000000002E-2</v>
      </c>
      <c r="I89" s="98">
        <v>8.7474999999999997E-2</v>
      </c>
      <c r="J89" s="98">
        <v>8.7863999999999998E-2</v>
      </c>
      <c r="K89" s="98">
        <v>8.8203000000000004E-2</v>
      </c>
      <c r="L89" s="98">
        <v>8.8428000000000007E-2</v>
      </c>
      <c r="M89" s="98">
        <v>8.8433999999999999E-2</v>
      </c>
      <c r="N89" s="98">
        <v>8.8325000000000001E-2</v>
      </c>
      <c r="O89" s="98">
        <v>8.8066000000000005E-2</v>
      </c>
      <c r="P89" s="98">
        <v>8.7601999999999999E-2</v>
      </c>
      <c r="Q89" s="98">
        <v>8.6923E-2</v>
      </c>
      <c r="R89" s="98">
        <v>8.6102999999999999E-2</v>
      </c>
      <c r="S89" s="98">
        <v>8.5139000000000006E-2</v>
      </c>
      <c r="T89" s="98">
        <v>8.4037000000000001E-2</v>
      </c>
      <c r="U89" s="98">
        <v>8.2822999999999994E-2</v>
      </c>
      <c r="V89" s="98">
        <v>8.1584000000000004E-2</v>
      </c>
      <c r="W89" s="98">
        <v>8.0390000000000003E-2</v>
      </c>
      <c r="X89" s="98">
        <v>7.9242000000000007E-2</v>
      </c>
      <c r="Y89" s="98">
        <v>7.8127000000000002E-2</v>
      </c>
      <c r="Z89" s="98">
        <v>7.7107999999999996E-2</v>
      </c>
      <c r="AA89" s="98">
        <v>7.6200000000000004E-2</v>
      </c>
      <c r="AB89" s="98">
        <v>7.5408000000000003E-2</v>
      </c>
      <c r="AC89" s="98">
        <v>7.4749999999999997E-2</v>
      </c>
      <c r="AD89" s="98">
        <v>7.4200000000000002E-2</v>
      </c>
      <c r="AE89" s="98">
        <v>7.3778999999999997E-2</v>
      </c>
      <c r="AF89" s="98">
        <v>7.3468000000000006E-2</v>
      </c>
      <c r="AG89" s="98">
        <v>7.3273000000000005E-2</v>
      </c>
      <c r="AH89" s="99">
        <v>-2.1619999999999999E-3</v>
      </c>
    </row>
    <row r="90" spans="1:34" ht="15" customHeight="1" x14ac:dyDescent="0.25">
      <c r="A90" s="8" t="s">
        <v>118</v>
      </c>
      <c r="B90" s="97" t="s">
        <v>2761</v>
      </c>
      <c r="C90" s="98">
        <v>2.095396</v>
      </c>
      <c r="D90" s="98">
        <v>2.1328130000000001</v>
      </c>
      <c r="E90" s="98">
        <v>2.0501580000000001</v>
      </c>
      <c r="F90" s="98">
        <v>2.0697749999999999</v>
      </c>
      <c r="G90" s="98">
        <v>2.0881249999999998</v>
      </c>
      <c r="H90" s="98">
        <v>2.1080329999999998</v>
      </c>
      <c r="I90" s="98">
        <v>2.135904</v>
      </c>
      <c r="J90" s="98">
        <v>2.1614640000000001</v>
      </c>
      <c r="K90" s="98">
        <v>2.1875239999999998</v>
      </c>
      <c r="L90" s="98">
        <v>2.213158</v>
      </c>
      <c r="M90" s="98">
        <v>2.2377699999999998</v>
      </c>
      <c r="N90" s="98">
        <v>2.2611089999999998</v>
      </c>
      <c r="O90" s="98">
        <v>2.285444</v>
      </c>
      <c r="P90" s="98">
        <v>2.3100830000000001</v>
      </c>
      <c r="Q90" s="98">
        <v>2.3392379999999999</v>
      </c>
      <c r="R90" s="98">
        <v>2.3687779999999998</v>
      </c>
      <c r="S90" s="98">
        <v>2.398638</v>
      </c>
      <c r="T90" s="98">
        <v>2.4280919999999999</v>
      </c>
      <c r="U90" s="98">
        <v>2.457198</v>
      </c>
      <c r="V90" s="98">
        <v>2.4872230000000002</v>
      </c>
      <c r="W90" s="98">
        <v>2.5179230000000001</v>
      </c>
      <c r="X90" s="98">
        <v>2.5484779999999998</v>
      </c>
      <c r="Y90" s="98">
        <v>2.5793870000000001</v>
      </c>
      <c r="Z90" s="98">
        <v>2.61084</v>
      </c>
      <c r="AA90" s="98">
        <v>2.6422379999999999</v>
      </c>
      <c r="AB90" s="98">
        <v>2.6745000000000001</v>
      </c>
      <c r="AC90" s="98">
        <v>2.7066150000000002</v>
      </c>
      <c r="AD90" s="98">
        <v>2.7386149999999998</v>
      </c>
      <c r="AE90" s="98">
        <v>2.7732429999999999</v>
      </c>
      <c r="AF90" s="98">
        <v>2.8085309999999999</v>
      </c>
      <c r="AG90" s="98">
        <v>2.8441619999999999</v>
      </c>
      <c r="AH90" s="99">
        <v>1.0236E-2</v>
      </c>
    </row>
    <row r="91" spans="1:34" ht="15" customHeight="1" x14ac:dyDescent="0.25">
      <c r="A91" s="8" t="s">
        <v>2762</v>
      </c>
      <c r="B91" s="96" t="s">
        <v>2763</v>
      </c>
      <c r="C91" s="100">
        <v>11.442263000000001</v>
      </c>
      <c r="D91" s="100">
        <v>11.399754</v>
      </c>
      <c r="E91" s="100">
        <v>11.542944</v>
      </c>
      <c r="F91" s="100">
        <v>11.564495000000001</v>
      </c>
      <c r="G91" s="100">
        <v>11.602633000000001</v>
      </c>
      <c r="H91" s="100">
        <v>11.631674</v>
      </c>
      <c r="I91" s="100">
        <v>11.658117000000001</v>
      </c>
      <c r="J91" s="100">
        <v>11.676036</v>
      </c>
      <c r="K91" s="100">
        <v>11.696097999999999</v>
      </c>
      <c r="L91" s="100">
        <v>11.715014</v>
      </c>
      <c r="M91" s="100">
        <v>11.724257</v>
      </c>
      <c r="N91" s="100">
        <v>11.734935999999999</v>
      </c>
      <c r="O91" s="100">
        <v>11.752254000000001</v>
      </c>
      <c r="P91" s="100">
        <v>11.773948000000001</v>
      </c>
      <c r="Q91" s="100">
        <v>11.803457999999999</v>
      </c>
      <c r="R91" s="100">
        <v>11.840107</v>
      </c>
      <c r="S91" s="100">
        <v>11.878617999999999</v>
      </c>
      <c r="T91" s="100">
        <v>11.919283</v>
      </c>
      <c r="U91" s="100">
        <v>11.961754000000001</v>
      </c>
      <c r="V91" s="100">
        <v>12.005604999999999</v>
      </c>
      <c r="W91" s="100">
        <v>12.050768</v>
      </c>
      <c r="X91" s="100">
        <v>12.095262</v>
      </c>
      <c r="Y91" s="100">
        <v>12.140841999999999</v>
      </c>
      <c r="Z91" s="100">
        <v>12.188027999999999</v>
      </c>
      <c r="AA91" s="100">
        <v>12.237684</v>
      </c>
      <c r="AB91" s="100">
        <v>12.289123999999999</v>
      </c>
      <c r="AC91" s="100">
        <v>12.343386000000001</v>
      </c>
      <c r="AD91" s="100">
        <v>12.397774999999999</v>
      </c>
      <c r="AE91" s="100">
        <v>12.457947000000001</v>
      </c>
      <c r="AF91" s="100">
        <v>12.520464</v>
      </c>
      <c r="AG91" s="100">
        <v>12.58447</v>
      </c>
      <c r="AH91" s="101">
        <v>3.1770000000000001E-3</v>
      </c>
    </row>
    <row r="92" spans="1:34" x14ac:dyDescent="0.25">
      <c r="A92" s="8" t="s">
        <v>2764</v>
      </c>
      <c r="B92" s="97" t="s">
        <v>2765</v>
      </c>
      <c r="C92" s="98">
        <v>7.8133999999999995E-2</v>
      </c>
      <c r="D92" s="98">
        <v>8.9459999999999998E-2</v>
      </c>
      <c r="E92" s="98">
        <v>9.9012000000000003E-2</v>
      </c>
      <c r="F92" s="98">
        <v>0.108281</v>
      </c>
      <c r="G92" s="98">
        <v>0.11738</v>
      </c>
      <c r="H92" s="98">
        <v>0.126529</v>
      </c>
      <c r="I92" s="98">
        <v>0.13586699999999999</v>
      </c>
      <c r="J92" s="98">
        <v>0.145236</v>
      </c>
      <c r="K92" s="98">
        <v>0.154673</v>
      </c>
      <c r="L92" s="98">
        <v>0.16417200000000001</v>
      </c>
      <c r="M92" s="98">
        <v>0.17386699999999999</v>
      </c>
      <c r="N92" s="98">
        <v>0.18379300000000001</v>
      </c>
      <c r="O92" s="98">
        <v>0.19391700000000001</v>
      </c>
      <c r="P92" s="98">
        <v>0.20421900000000001</v>
      </c>
      <c r="Q92" s="98">
        <v>0.214726</v>
      </c>
      <c r="R92" s="98">
        <v>0.22539300000000001</v>
      </c>
      <c r="S92" s="98">
        <v>0.23625399999999999</v>
      </c>
      <c r="T92" s="98">
        <v>0.247311</v>
      </c>
      <c r="U92" s="98">
        <v>0.25860100000000003</v>
      </c>
      <c r="V92" s="98">
        <v>0.27011499999999999</v>
      </c>
      <c r="W92" s="98">
        <v>0.28189500000000001</v>
      </c>
      <c r="X92" s="98">
        <v>0.29394199999999998</v>
      </c>
      <c r="Y92" s="98">
        <v>0.30629499999999998</v>
      </c>
      <c r="Z92" s="98">
        <v>0.31898300000000002</v>
      </c>
      <c r="AA92" s="98">
        <v>0.33201700000000001</v>
      </c>
      <c r="AB92" s="98">
        <v>0.34545999999999999</v>
      </c>
      <c r="AC92" s="98">
        <v>0.35925099999999999</v>
      </c>
      <c r="AD92" s="98">
        <v>0.373388</v>
      </c>
      <c r="AE92" s="98">
        <v>0.38795400000000002</v>
      </c>
      <c r="AF92" s="98">
        <v>0.40290599999999999</v>
      </c>
      <c r="AG92" s="98">
        <v>0.41825600000000002</v>
      </c>
      <c r="AH92" s="99">
        <v>5.7514999999999997E-2</v>
      </c>
    </row>
    <row r="93" spans="1:34" ht="15" customHeight="1" x14ac:dyDescent="0.25">
      <c r="A93" s="8" t="s">
        <v>119</v>
      </c>
      <c r="B93" s="96" t="s">
        <v>2766</v>
      </c>
      <c r="C93" s="100">
        <v>11.364127999999999</v>
      </c>
      <c r="D93" s="100">
        <v>11.310293</v>
      </c>
      <c r="E93" s="100">
        <v>11.443932999999999</v>
      </c>
      <c r="F93" s="100">
        <v>11.456213999999999</v>
      </c>
      <c r="G93" s="100">
        <v>11.485251999999999</v>
      </c>
      <c r="H93" s="100">
        <v>11.505145000000001</v>
      </c>
      <c r="I93" s="100">
        <v>11.52225</v>
      </c>
      <c r="J93" s="100">
        <v>11.530799999999999</v>
      </c>
      <c r="K93" s="100">
        <v>11.541426</v>
      </c>
      <c r="L93" s="100">
        <v>11.550841</v>
      </c>
      <c r="M93" s="100">
        <v>11.55039</v>
      </c>
      <c r="N93" s="100">
        <v>11.551143</v>
      </c>
      <c r="O93" s="100">
        <v>11.558337</v>
      </c>
      <c r="P93" s="100">
        <v>11.569729000000001</v>
      </c>
      <c r="Q93" s="100">
        <v>11.588733</v>
      </c>
      <c r="R93" s="100">
        <v>11.614715</v>
      </c>
      <c r="S93" s="100">
        <v>11.642365</v>
      </c>
      <c r="T93" s="100">
        <v>11.671972</v>
      </c>
      <c r="U93" s="100">
        <v>11.703153</v>
      </c>
      <c r="V93" s="100">
        <v>11.73549</v>
      </c>
      <c r="W93" s="100">
        <v>11.768872999999999</v>
      </c>
      <c r="X93" s="100">
        <v>11.80132</v>
      </c>
      <c r="Y93" s="100">
        <v>11.834547000000001</v>
      </c>
      <c r="Z93" s="100">
        <v>11.869045</v>
      </c>
      <c r="AA93" s="100">
        <v>11.905666999999999</v>
      </c>
      <c r="AB93" s="100">
        <v>11.943664</v>
      </c>
      <c r="AC93" s="100">
        <v>11.984135</v>
      </c>
      <c r="AD93" s="100">
        <v>12.024387000000001</v>
      </c>
      <c r="AE93" s="100">
        <v>12.069993</v>
      </c>
      <c r="AF93" s="100">
        <v>12.117558000000001</v>
      </c>
      <c r="AG93" s="100">
        <v>12.166214</v>
      </c>
      <c r="AH93" s="101">
        <v>2.2759999999999998E-3</v>
      </c>
    </row>
    <row r="94" spans="1:34" ht="15" customHeight="1" x14ac:dyDescent="0.25"/>
    <row r="95" spans="1:34" ht="15" customHeight="1" x14ac:dyDescent="0.25">
      <c r="A95" s="8" t="s">
        <v>120</v>
      </c>
      <c r="B95" s="96" t="s">
        <v>121</v>
      </c>
      <c r="C95" s="100">
        <v>9.4238949999999999</v>
      </c>
      <c r="D95" s="100">
        <v>9.4766209999999997</v>
      </c>
      <c r="E95" s="100">
        <v>9.4891740000000002</v>
      </c>
      <c r="F95" s="100">
        <v>9.2576630000000009</v>
      </c>
      <c r="G95" s="100">
        <v>9.0444969999999998</v>
      </c>
      <c r="H95" s="100">
        <v>8.7810249999999996</v>
      </c>
      <c r="I95" s="100">
        <v>8.504918</v>
      </c>
      <c r="J95" s="100">
        <v>8.3134200000000007</v>
      </c>
      <c r="K95" s="100">
        <v>8.2309839999999994</v>
      </c>
      <c r="L95" s="100">
        <v>8.1764799999999997</v>
      </c>
      <c r="M95" s="100">
        <v>8.1923200000000005</v>
      </c>
      <c r="N95" s="100">
        <v>8.1850590000000008</v>
      </c>
      <c r="O95" s="100">
        <v>8.1644249999999996</v>
      </c>
      <c r="P95" s="100">
        <v>8.1701149999999991</v>
      </c>
      <c r="Q95" s="100">
        <v>8.1734690000000008</v>
      </c>
      <c r="R95" s="100">
        <v>8.1987780000000008</v>
      </c>
      <c r="S95" s="100">
        <v>8.2248529999999995</v>
      </c>
      <c r="T95" s="100">
        <v>8.2395200000000006</v>
      </c>
      <c r="U95" s="100">
        <v>8.258127</v>
      </c>
      <c r="V95" s="100">
        <v>8.2924489999999995</v>
      </c>
      <c r="W95" s="100">
        <v>8.3307179999999992</v>
      </c>
      <c r="X95" s="100">
        <v>8.3672699999999995</v>
      </c>
      <c r="Y95" s="100">
        <v>8.4060900000000007</v>
      </c>
      <c r="Z95" s="100">
        <v>8.4239080000000008</v>
      </c>
      <c r="AA95" s="100">
        <v>8.4097259999999991</v>
      </c>
      <c r="AB95" s="100">
        <v>8.4392980000000009</v>
      </c>
      <c r="AC95" s="100">
        <v>8.4727250000000005</v>
      </c>
      <c r="AD95" s="100">
        <v>8.5036819999999995</v>
      </c>
      <c r="AE95" s="100">
        <v>8.5330150000000007</v>
      </c>
      <c r="AF95" s="100">
        <v>8.5858139999999992</v>
      </c>
      <c r="AG95" s="100">
        <v>8.6392950000000006</v>
      </c>
      <c r="AH95" s="101">
        <v>-2.8930000000000002E-3</v>
      </c>
    </row>
    <row r="96" spans="1:34" ht="15" customHeight="1" x14ac:dyDescent="0.25"/>
    <row r="97" spans="1:34" ht="15" customHeight="1" x14ac:dyDescent="0.25">
      <c r="B97" s="96" t="s">
        <v>2767</v>
      </c>
    </row>
    <row r="98" spans="1:34" ht="15" customHeight="1" x14ac:dyDescent="0.25">
      <c r="A98" s="8" t="s">
        <v>123</v>
      </c>
      <c r="B98" s="97" t="s">
        <v>97</v>
      </c>
      <c r="C98" s="98">
        <v>6.5176100000000003</v>
      </c>
      <c r="D98" s="98">
        <v>6.5797939999999997</v>
      </c>
      <c r="E98" s="98">
        <v>6.719017</v>
      </c>
      <c r="F98" s="98">
        <v>6.6574369999999998</v>
      </c>
      <c r="G98" s="98">
        <v>6.6101789999999996</v>
      </c>
      <c r="H98" s="98">
        <v>6.5457239999999999</v>
      </c>
      <c r="I98" s="98">
        <v>6.4678079999999998</v>
      </c>
      <c r="J98" s="98">
        <v>6.3960290000000004</v>
      </c>
      <c r="K98" s="98">
        <v>6.3388580000000001</v>
      </c>
      <c r="L98" s="98">
        <v>6.2831239999999999</v>
      </c>
      <c r="M98" s="98">
        <v>6.23278</v>
      </c>
      <c r="N98" s="98">
        <v>6.1810980000000004</v>
      </c>
      <c r="O98" s="98">
        <v>6.1299760000000001</v>
      </c>
      <c r="P98" s="98">
        <v>6.0836779999999999</v>
      </c>
      <c r="Q98" s="98">
        <v>6.0370229999999996</v>
      </c>
      <c r="R98" s="98">
        <v>5.9961060000000002</v>
      </c>
      <c r="S98" s="98">
        <v>5.9552639999999997</v>
      </c>
      <c r="T98" s="98">
        <v>5.9142479999999997</v>
      </c>
      <c r="U98" s="98">
        <v>5.8764120000000002</v>
      </c>
      <c r="V98" s="98">
        <v>5.8410479999999998</v>
      </c>
      <c r="W98" s="98">
        <v>5.8100569999999996</v>
      </c>
      <c r="X98" s="98">
        <v>5.7785630000000001</v>
      </c>
      <c r="Y98" s="98">
        <v>5.7465979999999997</v>
      </c>
      <c r="Z98" s="98">
        <v>5.7128560000000004</v>
      </c>
      <c r="AA98" s="98">
        <v>5.6761869999999996</v>
      </c>
      <c r="AB98" s="98">
        <v>5.6446269999999998</v>
      </c>
      <c r="AC98" s="98">
        <v>5.6148110000000004</v>
      </c>
      <c r="AD98" s="98">
        <v>5.5842109999999998</v>
      </c>
      <c r="AE98" s="98">
        <v>5.5536009999999996</v>
      </c>
      <c r="AF98" s="98">
        <v>5.5260889999999998</v>
      </c>
      <c r="AG98" s="98">
        <v>5.4985140000000001</v>
      </c>
      <c r="AH98" s="99">
        <v>-5.6519999999999999E-3</v>
      </c>
    </row>
    <row r="99" spans="1:34" ht="15" customHeight="1" x14ac:dyDescent="0.25">
      <c r="A99" s="8" t="s">
        <v>124</v>
      </c>
      <c r="B99" s="97" t="s">
        <v>99</v>
      </c>
      <c r="C99" s="98">
        <v>2.3661279999999998</v>
      </c>
      <c r="D99" s="98">
        <v>2.249679</v>
      </c>
      <c r="E99" s="98">
        <v>2.5276879999999999</v>
      </c>
      <c r="F99" s="98">
        <v>2.5249380000000001</v>
      </c>
      <c r="G99" s="98">
        <v>2.525652</v>
      </c>
      <c r="H99" s="98">
        <v>2.517709</v>
      </c>
      <c r="I99" s="98">
        <v>2.5029840000000001</v>
      </c>
      <c r="J99" s="98">
        <v>2.5015149999999999</v>
      </c>
      <c r="K99" s="98">
        <v>2.5183879999999998</v>
      </c>
      <c r="L99" s="98">
        <v>2.5397400000000001</v>
      </c>
      <c r="M99" s="98">
        <v>2.5736490000000001</v>
      </c>
      <c r="N99" s="98">
        <v>2.6041159999999999</v>
      </c>
      <c r="O99" s="98">
        <v>2.633105</v>
      </c>
      <c r="P99" s="98">
        <v>2.6681650000000001</v>
      </c>
      <c r="Q99" s="98">
        <v>2.7033809999999998</v>
      </c>
      <c r="R99" s="98">
        <v>2.7458749999999998</v>
      </c>
      <c r="S99" s="98">
        <v>2.7894359999999998</v>
      </c>
      <c r="T99" s="98">
        <v>2.833351</v>
      </c>
      <c r="U99" s="98">
        <v>2.8775059999999999</v>
      </c>
      <c r="V99" s="98">
        <v>2.9244509999999999</v>
      </c>
      <c r="W99" s="98">
        <v>2.97437</v>
      </c>
      <c r="X99" s="98">
        <v>3.0230250000000001</v>
      </c>
      <c r="Y99" s="98">
        <v>3.0741309999999999</v>
      </c>
      <c r="Z99" s="98">
        <v>3.1203400000000001</v>
      </c>
      <c r="AA99" s="98">
        <v>3.161524</v>
      </c>
      <c r="AB99" s="98">
        <v>3.2111999999999998</v>
      </c>
      <c r="AC99" s="98">
        <v>3.2631899999999998</v>
      </c>
      <c r="AD99" s="98">
        <v>3.3150170000000001</v>
      </c>
      <c r="AE99" s="98">
        <v>3.3689369999999998</v>
      </c>
      <c r="AF99" s="98">
        <v>3.4285139999999998</v>
      </c>
      <c r="AG99" s="98">
        <v>3.4900869999999999</v>
      </c>
      <c r="AH99" s="99">
        <v>1.304E-2</v>
      </c>
    </row>
    <row r="100" spans="1:34" ht="15" customHeight="1" x14ac:dyDescent="0.25">
      <c r="A100" s="8" t="s">
        <v>125</v>
      </c>
      <c r="B100" s="97" t="s">
        <v>101</v>
      </c>
      <c r="C100" s="98">
        <v>2.8620719999999999</v>
      </c>
      <c r="D100" s="98">
        <v>2.8621110000000001</v>
      </c>
      <c r="E100" s="98">
        <v>2.8693629999999999</v>
      </c>
      <c r="F100" s="98">
        <v>2.845701</v>
      </c>
      <c r="G100" s="98">
        <v>2.8286739999999999</v>
      </c>
      <c r="H100" s="98">
        <v>2.8041269999999998</v>
      </c>
      <c r="I100" s="98">
        <v>2.7742360000000001</v>
      </c>
      <c r="J100" s="98">
        <v>2.753495</v>
      </c>
      <c r="K100" s="98">
        <v>2.745571</v>
      </c>
      <c r="L100" s="98">
        <v>2.7412429999999999</v>
      </c>
      <c r="M100" s="98">
        <v>2.7437930000000001</v>
      </c>
      <c r="N100" s="98">
        <v>2.7436180000000001</v>
      </c>
      <c r="O100" s="98">
        <v>2.7428279999999998</v>
      </c>
      <c r="P100" s="98">
        <v>2.7459570000000002</v>
      </c>
      <c r="Q100" s="98">
        <v>2.7484350000000002</v>
      </c>
      <c r="R100" s="98">
        <v>2.7545540000000002</v>
      </c>
      <c r="S100" s="98">
        <v>2.760983</v>
      </c>
      <c r="T100" s="98">
        <v>2.7658499999999999</v>
      </c>
      <c r="U100" s="98">
        <v>2.7711410000000001</v>
      </c>
      <c r="V100" s="98">
        <v>2.7775500000000002</v>
      </c>
      <c r="W100" s="98">
        <v>2.784608</v>
      </c>
      <c r="X100" s="98">
        <v>2.7911830000000002</v>
      </c>
      <c r="Y100" s="98">
        <v>2.7979059999999998</v>
      </c>
      <c r="Z100" s="98">
        <v>2.8029660000000001</v>
      </c>
      <c r="AA100" s="98">
        <v>2.8050549999999999</v>
      </c>
      <c r="AB100" s="98">
        <v>2.8125779999999998</v>
      </c>
      <c r="AC100" s="98">
        <v>2.8216329999999998</v>
      </c>
      <c r="AD100" s="98">
        <v>2.8313160000000002</v>
      </c>
      <c r="AE100" s="98">
        <v>2.8414419999999998</v>
      </c>
      <c r="AF100" s="98">
        <v>2.8551380000000002</v>
      </c>
      <c r="AG100" s="98">
        <v>2.8691</v>
      </c>
      <c r="AH100" s="99">
        <v>8.2000000000000001E-5</v>
      </c>
    </row>
    <row r="101" spans="1:34" x14ac:dyDescent="0.25">
      <c r="A101" s="8" t="s">
        <v>126</v>
      </c>
      <c r="B101" s="97" t="s">
        <v>103</v>
      </c>
      <c r="C101" s="98">
        <v>0.852572</v>
      </c>
      <c r="D101" s="98">
        <v>0.84570500000000004</v>
      </c>
      <c r="E101" s="98">
        <v>0.840893</v>
      </c>
      <c r="F101" s="98">
        <v>0.82060500000000003</v>
      </c>
      <c r="G101" s="98">
        <v>0.80176700000000001</v>
      </c>
      <c r="H101" s="98">
        <v>0.78106699999999996</v>
      </c>
      <c r="I101" s="98">
        <v>0.75994600000000001</v>
      </c>
      <c r="J101" s="98">
        <v>0.74435399999999996</v>
      </c>
      <c r="K101" s="98">
        <v>0.73512299999999997</v>
      </c>
      <c r="L101" s="98">
        <v>0.72789599999999999</v>
      </c>
      <c r="M101" s="98">
        <v>0.72524200000000005</v>
      </c>
      <c r="N101" s="98">
        <v>0.72207699999999997</v>
      </c>
      <c r="O101" s="98">
        <v>0.71875999999999995</v>
      </c>
      <c r="P101" s="98">
        <v>0.71740899999999996</v>
      </c>
      <c r="Q101" s="98">
        <v>0.71611400000000003</v>
      </c>
      <c r="R101" s="98">
        <v>0.71654600000000002</v>
      </c>
      <c r="S101" s="98">
        <v>0.71772800000000003</v>
      </c>
      <c r="T101" s="98">
        <v>0.71899299999999999</v>
      </c>
      <c r="U101" s="98">
        <v>0.72129500000000002</v>
      </c>
      <c r="V101" s="98">
        <v>0.72508700000000004</v>
      </c>
      <c r="W101" s="98">
        <v>0.730016</v>
      </c>
      <c r="X101" s="98">
        <v>0.73563100000000003</v>
      </c>
      <c r="Y101" s="98">
        <v>0.74191499999999999</v>
      </c>
      <c r="Z101" s="98">
        <v>0.74697800000000003</v>
      </c>
      <c r="AA101" s="98">
        <v>0.75020500000000001</v>
      </c>
      <c r="AB101" s="98">
        <v>0.755602</v>
      </c>
      <c r="AC101" s="98">
        <v>0.76100199999999996</v>
      </c>
      <c r="AD101" s="98">
        <v>0.76608200000000004</v>
      </c>
      <c r="AE101" s="98">
        <v>0.77056000000000002</v>
      </c>
      <c r="AF101" s="98">
        <v>0.77597899999999997</v>
      </c>
      <c r="AG101" s="98">
        <v>0.78116699999999994</v>
      </c>
      <c r="AH101" s="99">
        <v>-2.911E-3</v>
      </c>
    </row>
    <row r="102" spans="1:34" x14ac:dyDescent="0.25">
      <c r="A102" s="8" t="s">
        <v>127</v>
      </c>
      <c r="B102" s="97" t="s">
        <v>105</v>
      </c>
      <c r="C102" s="98">
        <v>0.27812399999999998</v>
      </c>
      <c r="D102" s="98">
        <v>0.278138</v>
      </c>
      <c r="E102" s="98">
        <v>0.27892099999999997</v>
      </c>
      <c r="F102" s="98">
        <v>0.27679599999999999</v>
      </c>
      <c r="G102" s="98">
        <v>0.27479399999999998</v>
      </c>
      <c r="H102" s="98">
        <v>0.27228400000000003</v>
      </c>
      <c r="I102" s="98">
        <v>0.26948800000000001</v>
      </c>
      <c r="J102" s="98">
        <v>0.26754800000000001</v>
      </c>
      <c r="K102" s="98">
        <v>0.26669399999999999</v>
      </c>
      <c r="L102" s="98">
        <v>0.266098</v>
      </c>
      <c r="M102" s="98">
        <v>0.266262</v>
      </c>
      <c r="N102" s="98">
        <v>0.26614500000000002</v>
      </c>
      <c r="O102" s="98">
        <v>0.26582699999999998</v>
      </c>
      <c r="P102" s="98">
        <v>0.26591100000000001</v>
      </c>
      <c r="Q102" s="98">
        <v>0.26599200000000001</v>
      </c>
      <c r="R102" s="98">
        <v>0.26643600000000001</v>
      </c>
      <c r="S102" s="98">
        <v>0.26704899999999998</v>
      </c>
      <c r="T102" s="98">
        <v>0.26771200000000001</v>
      </c>
      <c r="U102" s="98">
        <v>0.268426</v>
      </c>
      <c r="V102" s="98">
        <v>0.26930100000000001</v>
      </c>
      <c r="W102" s="98">
        <v>0.27027200000000001</v>
      </c>
      <c r="X102" s="98">
        <v>0.27124500000000001</v>
      </c>
      <c r="Y102" s="98">
        <v>0.27222499999999999</v>
      </c>
      <c r="Z102" s="98">
        <v>0.27299200000000001</v>
      </c>
      <c r="AA102" s="98">
        <v>0.27343299999999998</v>
      </c>
      <c r="AB102" s="98">
        <v>0.27432800000000002</v>
      </c>
      <c r="AC102" s="98">
        <v>0.27525699999999997</v>
      </c>
      <c r="AD102" s="98">
        <v>0.27615699999999999</v>
      </c>
      <c r="AE102" s="98">
        <v>0.276976</v>
      </c>
      <c r="AF102" s="98">
        <v>0.278005</v>
      </c>
      <c r="AG102" s="98">
        <v>0.27902399999999999</v>
      </c>
      <c r="AH102" s="99">
        <v>1.08E-4</v>
      </c>
    </row>
    <row r="103" spans="1:34" ht="15" customHeight="1" x14ac:dyDescent="0.25">
      <c r="A103" s="8" t="s">
        <v>128</v>
      </c>
      <c r="B103" s="97" t="s">
        <v>107</v>
      </c>
      <c r="C103" s="98">
        <v>0.65949199999999997</v>
      </c>
      <c r="D103" s="98">
        <v>0.67071400000000003</v>
      </c>
      <c r="E103" s="98">
        <v>0.68189</v>
      </c>
      <c r="F103" s="98">
        <v>0.68078300000000003</v>
      </c>
      <c r="G103" s="98">
        <v>0.68092399999999997</v>
      </c>
      <c r="H103" s="98">
        <v>0.67840999999999996</v>
      </c>
      <c r="I103" s="98">
        <v>0.673794</v>
      </c>
      <c r="J103" s="98">
        <v>0.67220599999999997</v>
      </c>
      <c r="K103" s="98">
        <v>0.67515199999999997</v>
      </c>
      <c r="L103" s="98">
        <v>0.67917499999999997</v>
      </c>
      <c r="M103" s="98">
        <v>0.68642899999999996</v>
      </c>
      <c r="N103" s="98">
        <v>0.69225499999999995</v>
      </c>
      <c r="O103" s="98">
        <v>0.69733299999999998</v>
      </c>
      <c r="P103" s="98">
        <v>0.70373399999999997</v>
      </c>
      <c r="Q103" s="98">
        <v>0.71000600000000003</v>
      </c>
      <c r="R103" s="98">
        <v>0.717561</v>
      </c>
      <c r="S103" s="98">
        <v>0.72531599999999996</v>
      </c>
      <c r="T103" s="98">
        <v>0.73229</v>
      </c>
      <c r="U103" s="98">
        <v>0.73930200000000001</v>
      </c>
      <c r="V103" s="98">
        <v>0.74695</v>
      </c>
      <c r="W103" s="98">
        <v>0.75493100000000002</v>
      </c>
      <c r="X103" s="98">
        <v>0.76273999999999997</v>
      </c>
      <c r="Y103" s="98">
        <v>0.77051800000000004</v>
      </c>
      <c r="Z103" s="98">
        <v>0.77727000000000002</v>
      </c>
      <c r="AA103" s="98">
        <v>0.78232199999999996</v>
      </c>
      <c r="AB103" s="98">
        <v>0.78942800000000002</v>
      </c>
      <c r="AC103" s="98">
        <v>0.79681000000000002</v>
      </c>
      <c r="AD103" s="98">
        <v>0.80415999999999999</v>
      </c>
      <c r="AE103" s="98">
        <v>0.81132700000000002</v>
      </c>
      <c r="AF103" s="98">
        <v>0.81994699999999998</v>
      </c>
      <c r="AG103" s="98">
        <v>0.82863699999999996</v>
      </c>
      <c r="AH103" s="99">
        <v>7.639E-3</v>
      </c>
    </row>
    <row r="104" spans="1:34" ht="15" customHeight="1" x14ac:dyDescent="0.25">
      <c r="A104" s="8" t="s">
        <v>129</v>
      </c>
      <c r="B104" s="97" t="s">
        <v>109</v>
      </c>
      <c r="C104" s="98">
        <v>0.198212</v>
      </c>
      <c r="D104" s="98">
        <v>0.19713800000000001</v>
      </c>
      <c r="E104" s="98">
        <v>0.196626</v>
      </c>
      <c r="F104" s="98">
        <v>0.19251799999999999</v>
      </c>
      <c r="G104" s="98">
        <v>0.18853900000000001</v>
      </c>
      <c r="H104" s="98">
        <v>0.18390300000000001</v>
      </c>
      <c r="I104" s="98">
        <v>0.17897199999999999</v>
      </c>
      <c r="J104" s="98">
        <v>0.175177</v>
      </c>
      <c r="K104" s="98">
        <v>0.172821</v>
      </c>
      <c r="L104" s="98">
        <v>0.17086499999999999</v>
      </c>
      <c r="M104" s="98">
        <v>0.16989799999999999</v>
      </c>
      <c r="N104" s="98">
        <v>0.16869000000000001</v>
      </c>
      <c r="O104" s="98">
        <v>0.167319</v>
      </c>
      <c r="P104" s="98">
        <v>0.16628699999999999</v>
      </c>
      <c r="Q104" s="98">
        <v>0.165155</v>
      </c>
      <c r="R104" s="98">
        <v>0.164302</v>
      </c>
      <c r="S104" s="98">
        <v>0.16352800000000001</v>
      </c>
      <c r="T104" s="98">
        <v>0.162685</v>
      </c>
      <c r="U104" s="98">
        <v>0.161996</v>
      </c>
      <c r="V104" s="98">
        <v>0.161575</v>
      </c>
      <c r="W104" s="98">
        <v>0.16133900000000001</v>
      </c>
      <c r="X104" s="98">
        <v>0.16120799999999999</v>
      </c>
      <c r="Y104" s="98">
        <v>0.16117799999999999</v>
      </c>
      <c r="Z104" s="98">
        <v>0.161019</v>
      </c>
      <c r="AA104" s="98">
        <v>0.16061800000000001</v>
      </c>
      <c r="AB104" s="98">
        <v>0.16084000000000001</v>
      </c>
      <c r="AC104" s="98">
        <v>0.161218</v>
      </c>
      <c r="AD104" s="98">
        <v>0.161666</v>
      </c>
      <c r="AE104" s="98">
        <v>0.162018</v>
      </c>
      <c r="AF104" s="98">
        <v>0.162601</v>
      </c>
      <c r="AG104" s="98">
        <v>0.16316700000000001</v>
      </c>
      <c r="AH104" s="99">
        <v>-6.4640000000000001E-3</v>
      </c>
    </row>
    <row r="105" spans="1:34" ht="15" customHeight="1" x14ac:dyDescent="0.25">
      <c r="A105" s="8" t="s">
        <v>130</v>
      </c>
      <c r="B105" s="97" t="s">
        <v>111</v>
      </c>
      <c r="C105" s="98">
        <v>0.60523800000000005</v>
      </c>
      <c r="D105" s="98">
        <v>0.58602500000000002</v>
      </c>
      <c r="E105" s="98">
        <v>0.57965299999999997</v>
      </c>
      <c r="F105" s="98">
        <v>0.56730999999999998</v>
      </c>
      <c r="G105" s="98">
        <v>0.55839300000000003</v>
      </c>
      <c r="H105" s="98">
        <v>0.54366899999999996</v>
      </c>
      <c r="I105" s="98">
        <v>0.52905100000000005</v>
      </c>
      <c r="J105" s="98">
        <v>0.51962600000000003</v>
      </c>
      <c r="K105" s="98">
        <v>0.51588699999999998</v>
      </c>
      <c r="L105" s="98">
        <v>0.51393200000000006</v>
      </c>
      <c r="M105" s="98">
        <v>0.50837200000000005</v>
      </c>
      <c r="N105" s="98">
        <v>0.50324599999999997</v>
      </c>
      <c r="O105" s="98">
        <v>0.49864900000000001</v>
      </c>
      <c r="P105" s="98">
        <v>0.49589699999999998</v>
      </c>
      <c r="Q105" s="98">
        <v>0.493726</v>
      </c>
      <c r="R105" s="98">
        <v>0.49303900000000001</v>
      </c>
      <c r="S105" s="98">
        <v>0.49262299999999998</v>
      </c>
      <c r="T105" s="98">
        <v>0.49186600000000003</v>
      </c>
      <c r="U105" s="98">
        <v>0.49132399999999998</v>
      </c>
      <c r="V105" s="98">
        <v>0.49140499999999998</v>
      </c>
      <c r="W105" s="98">
        <v>0.48360500000000001</v>
      </c>
      <c r="X105" s="98">
        <v>0.47734500000000002</v>
      </c>
      <c r="Y105" s="98">
        <v>0.472304</v>
      </c>
      <c r="Z105" s="98">
        <v>0.46772599999999998</v>
      </c>
      <c r="AA105" s="98">
        <v>0.46307599999999999</v>
      </c>
      <c r="AB105" s="98">
        <v>0.46041300000000002</v>
      </c>
      <c r="AC105" s="98">
        <v>0.45827099999999998</v>
      </c>
      <c r="AD105" s="98">
        <v>0.45626899999999998</v>
      </c>
      <c r="AE105" s="98">
        <v>0.45429700000000001</v>
      </c>
      <c r="AF105" s="98">
        <v>0.453345</v>
      </c>
      <c r="AG105" s="98">
        <v>0.45293800000000001</v>
      </c>
      <c r="AH105" s="99">
        <v>-9.6159999999999995E-3</v>
      </c>
    </row>
    <row r="106" spans="1:34" ht="15" customHeight="1" x14ac:dyDescent="0.25">
      <c r="A106" s="8" t="s">
        <v>131</v>
      </c>
      <c r="B106" s="97" t="s">
        <v>2757</v>
      </c>
      <c r="C106" s="98">
        <v>0.105377</v>
      </c>
      <c r="D106" s="98">
        <v>0.10602200000000001</v>
      </c>
      <c r="E106" s="98">
        <v>0.106973</v>
      </c>
      <c r="F106" s="98">
        <v>0.105974</v>
      </c>
      <c r="G106" s="98">
        <v>0.105045</v>
      </c>
      <c r="H106" s="98">
        <v>0.103745</v>
      </c>
      <c r="I106" s="98">
        <v>0.102253</v>
      </c>
      <c r="J106" s="98">
        <v>0.101371</v>
      </c>
      <c r="K106" s="98">
        <v>0.101248</v>
      </c>
      <c r="L106" s="98">
        <v>0.101302</v>
      </c>
      <c r="M106" s="98">
        <v>0.10192900000000001</v>
      </c>
      <c r="N106" s="98">
        <v>0.10236199999999999</v>
      </c>
      <c r="O106" s="98">
        <v>0.102648</v>
      </c>
      <c r="P106" s="98">
        <v>0.103085</v>
      </c>
      <c r="Q106" s="98">
        <v>0.10340000000000001</v>
      </c>
      <c r="R106" s="98">
        <v>0.103835</v>
      </c>
      <c r="S106" s="98">
        <v>0.104252</v>
      </c>
      <c r="T106" s="98">
        <v>0.104564</v>
      </c>
      <c r="U106" s="98">
        <v>0.104909</v>
      </c>
      <c r="V106" s="98">
        <v>0.105366</v>
      </c>
      <c r="W106" s="98">
        <v>0.105882</v>
      </c>
      <c r="X106" s="98">
        <v>0.106392</v>
      </c>
      <c r="Y106" s="98">
        <v>0.106901</v>
      </c>
      <c r="Z106" s="98">
        <v>0.107243</v>
      </c>
      <c r="AA106" s="98">
        <v>0.107334</v>
      </c>
      <c r="AB106" s="98">
        <v>0.107752</v>
      </c>
      <c r="AC106" s="98">
        <v>0.10818800000000001</v>
      </c>
      <c r="AD106" s="98">
        <v>0.108599</v>
      </c>
      <c r="AE106" s="98">
        <v>0.108947</v>
      </c>
      <c r="AF106" s="98">
        <v>0.10945199999999999</v>
      </c>
      <c r="AG106" s="98">
        <v>0.10994900000000001</v>
      </c>
      <c r="AH106" s="99">
        <v>1.4170000000000001E-3</v>
      </c>
    </row>
    <row r="107" spans="1:34" ht="15" customHeight="1" x14ac:dyDescent="0.25">
      <c r="A107" s="8" t="s">
        <v>132</v>
      </c>
      <c r="B107" s="97" t="s">
        <v>2758</v>
      </c>
      <c r="C107" s="98">
        <v>7.6258999999999993E-2</v>
      </c>
      <c r="D107" s="98">
        <v>7.7290999999999999E-2</v>
      </c>
      <c r="E107" s="98">
        <v>7.8511999999999998E-2</v>
      </c>
      <c r="F107" s="98">
        <v>7.8269000000000005E-2</v>
      </c>
      <c r="G107" s="98">
        <v>7.8028E-2</v>
      </c>
      <c r="H107" s="98">
        <v>7.7464000000000005E-2</v>
      </c>
      <c r="I107" s="98">
        <v>7.6702000000000006E-2</v>
      </c>
      <c r="J107" s="98">
        <v>7.6344999999999996E-2</v>
      </c>
      <c r="K107" s="98">
        <v>7.6644000000000004E-2</v>
      </c>
      <c r="L107" s="98">
        <v>7.7166999999999999E-2</v>
      </c>
      <c r="M107" s="98">
        <v>7.8184000000000003E-2</v>
      </c>
      <c r="N107" s="98">
        <v>7.9148999999999997E-2</v>
      </c>
      <c r="O107" s="98">
        <v>8.0100000000000005E-2</v>
      </c>
      <c r="P107" s="98">
        <v>8.1273999999999999E-2</v>
      </c>
      <c r="Q107" s="98">
        <v>8.2463999999999996E-2</v>
      </c>
      <c r="R107" s="98">
        <v>8.3738000000000007E-2</v>
      </c>
      <c r="S107" s="98">
        <v>8.4988999999999995E-2</v>
      </c>
      <c r="T107" s="98">
        <v>8.6143999999999998E-2</v>
      </c>
      <c r="U107" s="98">
        <v>8.7318000000000007E-2</v>
      </c>
      <c r="V107" s="98">
        <v>8.8578000000000004E-2</v>
      </c>
      <c r="W107" s="98">
        <v>8.9883000000000005E-2</v>
      </c>
      <c r="X107" s="98">
        <v>9.1176999999999994E-2</v>
      </c>
      <c r="Y107" s="98">
        <v>9.2465000000000006E-2</v>
      </c>
      <c r="Z107" s="98">
        <v>9.3603000000000006E-2</v>
      </c>
      <c r="AA107" s="98">
        <v>9.4513E-2</v>
      </c>
      <c r="AB107" s="98">
        <v>9.5702999999999996E-2</v>
      </c>
      <c r="AC107" s="98">
        <v>9.6902000000000002E-2</v>
      </c>
      <c r="AD107" s="98">
        <v>9.8073999999999995E-2</v>
      </c>
      <c r="AE107" s="98">
        <v>9.9182999999999993E-2</v>
      </c>
      <c r="AF107" s="98">
        <v>0.100428</v>
      </c>
      <c r="AG107" s="98">
        <v>0.101659</v>
      </c>
      <c r="AH107" s="99">
        <v>9.6290000000000004E-3</v>
      </c>
    </row>
    <row r="108" spans="1:34" ht="15" customHeight="1" x14ac:dyDescent="0.25">
      <c r="A108" s="8" t="s">
        <v>133</v>
      </c>
      <c r="B108" s="97" t="s">
        <v>2759</v>
      </c>
      <c r="C108" s="98">
        <v>0.59918000000000005</v>
      </c>
      <c r="D108" s="98">
        <v>0.58746799999999999</v>
      </c>
      <c r="E108" s="98">
        <v>0.58026999999999995</v>
      </c>
      <c r="F108" s="98">
        <v>0.56421399999999999</v>
      </c>
      <c r="G108" s="98">
        <v>0.55156700000000003</v>
      </c>
      <c r="H108" s="98">
        <v>0.53913800000000001</v>
      </c>
      <c r="I108" s="98">
        <v>0.52743499999999999</v>
      </c>
      <c r="J108" s="98">
        <v>0.520648</v>
      </c>
      <c r="K108" s="98">
        <v>0.51949999999999996</v>
      </c>
      <c r="L108" s="98">
        <v>0.521034</v>
      </c>
      <c r="M108" s="98">
        <v>0.52683999999999997</v>
      </c>
      <c r="N108" s="98">
        <v>0.53273899999999996</v>
      </c>
      <c r="O108" s="98">
        <v>0.53917599999999999</v>
      </c>
      <c r="P108" s="98">
        <v>0.54765799999999998</v>
      </c>
      <c r="Q108" s="98">
        <v>0.55654099999999995</v>
      </c>
      <c r="R108" s="98">
        <v>0.56699100000000002</v>
      </c>
      <c r="S108" s="98">
        <v>0.57785299999999995</v>
      </c>
      <c r="T108" s="98">
        <v>0.58818700000000002</v>
      </c>
      <c r="U108" s="98">
        <v>0.59843599999999997</v>
      </c>
      <c r="V108" s="98">
        <v>0.60877599999999998</v>
      </c>
      <c r="W108" s="98">
        <v>0.61862700000000004</v>
      </c>
      <c r="X108" s="98">
        <v>0.62712100000000004</v>
      </c>
      <c r="Y108" s="98">
        <v>0.63432599999999995</v>
      </c>
      <c r="Z108" s="98">
        <v>0.63983199999999996</v>
      </c>
      <c r="AA108" s="98">
        <v>0.64364600000000005</v>
      </c>
      <c r="AB108" s="98">
        <v>0.64912599999999998</v>
      </c>
      <c r="AC108" s="98">
        <v>0.65459599999999996</v>
      </c>
      <c r="AD108" s="98">
        <v>0.65982700000000005</v>
      </c>
      <c r="AE108" s="98">
        <v>0.66472799999999999</v>
      </c>
      <c r="AF108" s="98">
        <v>0.67066099999999995</v>
      </c>
      <c r="AG108" s="98">
        <v>0.67649000000000004</v>
      </c>
      <c r="AH108" s="99">
        <v>4.0530000000000002E-3</v>
      </c>
    </row>
    <row r="109" spans="1:34" ht="15" customHeight="1" x14ac:dyDescent="0.25">
      <c r="A109" s="8" t="s">
        <v>134</v>
      </c>
      <c r="B109" s="97" t="s">
        <v>2760</v>
      </c>
      <c r="C109" s="98">
        <v>0.24829899999999999</v>
      </c>
      <c r="D109" s="98">
        <v>0.23999799999999999</v>
      </c>
      <c r="E109" s="98">
        <v>0.23347200000000001</v>
      </c>
      <c r="F109" s="98">
        <v>0.223297</v>
      </c>
      <c r="G109" s="98">
        <v>0.214388</v>
      </c>
      <c r="H109" s="98">
        <v>0.205396</v>
      </c>
      <c r="I109" s="98">
        <v>0.19658</v>
      </c>
      <c r="J109" s="98">
        <v>0.18945300000000001</v>
      </c>
      <c r="K109" s="98">
        <v>0.18418899999999999</v>
      </c>
      <c r="L109" s="98">
        <v>0.17962400000000001</v>
      </c>
      <c r="M109" s="98">
        <v>0.17621800000000001</v>
      </c>
      <c r="N109" s="98">
        <v>0.17250399999999999</v>
      </c>
      <c r="O109" s="98">
        <v>0.168653</v>
      </c>
      <c r="P109" s="98">
        <v>0.165104</v>
      </c>
      <c r="Q109" s="98">
        <v>0.16134599999999999</v>
      </c>
      <c r="R109" s="98">
        <v>0.157697</v>
      </c>
      <c r="S109" s="98">
        <v>0.15382100000000001</v>
      </c>
      <c r="T109" s="98">
        <v>0.14987300000000001</v>
      </c>
      <c r="U109" s="98">
        <v>0.146035</v>
      </c>
      <c r="V109" s="98">
        <v>0.142369</v>
      </c>
      <c r="W109" s="98">
        <v>0.13877800000000001</v>
      </c>
      <c r="X109" s="98">
        <v>0.135132</v>
      </c>
      <c r="Y109" s="98">
        <v>0.13143299999999999</v>
      </c>
      <c r="Z109" s="98">
        <v>0.12751199999999999</v>
      </c>
      <c r="AA109" s="98">
        <v>0.123253</v>
      </c>
      <c r="AB109" s="98">
        <v>0.119258</v>
      </c>
      <c r="AC109" s="98">
        <v>0.115164</v>
      </c>
      <c r="AD109" s="98">
        <v>0.110884</v>
      </c>
      <c r="AE109" s="98">
        <v>0.106407</v>
      </c>
      <c r="AF109" s="98">
        <v>0.10184600000000001</v>
      </c>
      <c r="AG109" s="98">
        <v>9.6998000000000001E-2</v>
      </c>
      <c r="AH109" s="99">
        <v>-3.0845999999999998E-2</v>
      </c>
    </row>
    <row r="110" spans="1:34" ht="15" customHeight="1" x14ac:dyDescent="0.25">
      <c r="A110" s="8" t="s">
        <v>135</v>
      </c>
      <c r="B110" s="97" t="s">
        <v>117</v>
      </c>
      <c r="C110" s="98">
        <v>0.224019</v>
      </c>
      <c r="D110" s="98">
        <v>0.24105199999999999</v>
      </c>
      <c r="E110" s="98">
        <v>0.24329300000000001</v>
      </c>
      <c r="F110" s="98">
        <v>0.24054400000000001</v>
      </c>
      <c r="G110" s="98">
        <v>0.238342</v>
      </c>
      <c r="H110" s="98">
        <v>0.23480599999999999</v>
      </c>
      <c r="I110" s="98">
        <v>0.23038900000000001</v>
      </c>
      <c r="J110" s="98">
        <v>0.22733100000000001</v>
      </c>
      <c r="K110" s="98">
        <v>0.22595599999999999</v>
      </c>
      <c r="L110" s="98">
        <v>0.22476299999999999</v>
      </c>
      <c r="M110" s="98">
        <v>0.224268</v>
      </c>
      <c r="N110" s="98">
        <v>0.223133</v>
      </c>
      <c r="O110" s="98">
        <v>0.22134999999999999</v>
      </c>
      <c r="P110" s="98">
        <v>0.21944</v>
      </c>
      <c r="Q110" s="98">
        <v>0.216807</v>
      </c>
      <c r="R110" s="98">
        <v>0.21409600000000001</v>
      </c>
      <c r="S110" s="98">
        <v>0.21102699999999999</v>
      </c>
      <c r="T110" s="98">
        <v>0.207452</v>
      </c>
      <c r="U110" s="98">
        <v>0.203712</v>
      </c>
      <c r="V110" s="98">
        <v>0.20016700000000001</v>
      </c>
      <c r="W110" s="98">
        <v>0.19685</v>
      </c>
      <c r="X110" s="98">
        <v>0.19365199999999999</v>
      </c>
      <c r="Y110" s="98">
        <v>0.190557</v>
      </c>
      <c r="Z110" s="98">
        <v>0.187418</v>
      </c>
      <c r="AA110" s="98">
        <v>0.184145</v>
      </c>
      <c r="AB110" s="98">
        <v>0.18173800000000001</v>
      </c>
      <c r="AC110" s="98">
        <v>0.179699</v>
      </c>
      <c r="AD110" s="98">
        <v>0.1779</v>
      </c>
      <c r="AE110" s="98">
        <v>0.17632999999999999</v>
      </c>
      <c r="AF110" s="98">
        <v>0.17528299999999999</v>
      </c>
      <c r="AG110" s="98">
        <v>0.17450099999999999</v>
      </c>
      <c r="AH110" s="99">
        <v>-8.2920000000000008E-3</v>
      </c>
    </row>
    <row r="111" spans="1:34" ht="15" customHeight="1" x14ac:dyDescent="0.25">
      <c r="A111" s="8" t="s">
        <v>136</v>
      </c>
      <c r="B111" s="97" t="s">
        <v>2761</v>
      </c>
      <c r="C111" s="98">
        <v>5.4194519999999997</v>
      </c>
      <c r="D111" s="98">
        <v>5.5221099999999996</v>
      </c>
      <c r="E111" s="98">
        <v>5.2801099999999996</v>
      </c>
      <c r="F111" s="98">
        <v>5.2398920000000002</v>
      </c>
      <c r="G111" s="98">
        <v>5.1974989999999996</v>
      </c>
      <c r="H111" s="98">
        <v>5.1403470000000002</v>
      </c>
      <c r="I111" s="98">
        <v>5.0955919999999999</v>
      </c>
      <c r="J111" s="98">
        <v>5.0751189999999999</v>
      </c>
      <c r="K111" s="98">
        <v>5.0928529999999999</v>
      </c>
      <c r="L111" s="98">
        <v>5.1188950000000002</v>
      </c>
      <c r="M111" s="98">
        <v>5.1700379999999999</v>
      </c>
      <c r="N111" s="98">
        <v>5.2096590000000003</v>
      </c>
      <c r="O111" s="98">
        <v>5.2447330000000001</v>
      </c>
      <c r="P111" s="98">
        <v>5.2881150000000003</v>
      </c>
      <c r="Q111" s="98">
        <v>5.3377109999999997</v>
      </c>
      <c r="R111" s="98">
        <v>5.3934920000000002</v>
      </c>
      <c r="S111" s="98">
        <v>5.4492839999999996</v>
      </c>
      <c r="T111" s="98">
        <v>5.4991459999999996</v>
      </c>
      <c r="U111" s="98">
        <v>5.5499020000000003</v>
      </c>
      <c r="V111" s="98">
        <v>5.6084319999999996</v>
      </c>
      <c r="W111" s="98">
        <v>5.6710520000000004</v>
      </c>
      <c r="X111" s="98">
        <v>5.732939</v>
      </c>
      <c r="Y111" s="98">
        <v>5.7956940000000001</v>
      </c>
      <c r="Z111" s="98">
        <v>5.8509700000000002</v>
      </c>
      <c r="AA111" s="98">
        <v>5.8929010000000002</v>
      </c>
      <c r="AB111" s="98">
        <v>5.9534349999999998</v>
      </c>
      <c r="AC111" s="98">
        <v>6.014259</v>
      </c>
      <c r="AD111" s="98">
        <v>6.0736590000000001</v>
      </c>
      <c r="AE111" s="98">
        <v>6.1360029999999997</v>
      </c>
      <c r="AF111" s="98">
        <v>6.2079149999999998</v>
      </c>
      <c r="AG111" s="98">
        <v>6.2799440000000004</v>
      </c>
      <c r="AH111" s="99">
        <v>4.9240000000000004E-3</v>
      </c>
    </row>
    <row r="112" spans="1:34" ht="15" customHeight="1" x14ac:dyDescent="0.25">
      <c r="A112" s="8" t="s">
        <v>137</v>
      </c>
      <c r="B112" s="225" t="s">
        <v>2768</v>
      </c>
      <c r="C112" s="226">
        <v>21.012035000000001</v>
      </c>
      <c r="D112" s="226">
        <v>21.043247000000001</v>
      </c>
      <c r="E112" s="226">
        <v>21.216681999999999</v>
      </c>
      <c r="F112" s="226">
        <v>21.018280000000001</v>
      </c>
      <c r="G112" s="226">
        <v>20.85379</v>
      </c>
      <c r="H112" s="226">
        <v>20.627789</v>
      </c>
      <c r="I112" s="226">
        <v>20.385228999999999</v>
      </c>
      <c r="J112" s="226">
        <v>20.220219</v>
      </c>
      <c r="K112" s="226">
        <v>20.168883999999998</v>
      </c>
      <c r="L112" s="226">
        <v>20.144856999999998</v>
      </c>
      <c r="M112" s="226">
        <v>20.183903000000001</v>
      </c>
      <c r="N112" s="226">
        <v>20.200790000000001</v>
      </c>
      <c r="O112" s="226">
        <v>20.210455</v>
      </c>
      <c r="P112" s="226">
        <v>20.251712999999999</v>
      </c>
      <c r="Q112" s="226">
        <v>20.298100000000002</v>
      </c>
      <c r="R112" s="226">
        <v>20.374268000000001</v>
      </c>
      <c r="S112" s="226">
        <v>20.453151999999999</v>
      </c>
      <c r="T112" s="226">
        <v>20.522358000000001</v>
      </c>
      <c r="U112" s="226">
        <v>20.597715000000001</v>
      </c>
      <c r="V112" s="226">
        <v>20.691054999999999</v>
      </c>
      <c r="W112" s="226">
        <v>20.79027</v>
      </c>
      <c r="X112" s="226">
        <v>20.887352</v>
      </c>
      <c r="Y112" s="226">
        <v>20.988150000000001</v>
      </c>
      <c r="Z112" s="226">
        <v>21.068726000000002</v>
      </c>
      <c r="AA112" s="226">
        <v>21.118212</v>
      </c>
      <c r="AB112" s="226">
        <v>21.216028000000001</v>
      </c>
      <c r="AC112" s="226">
        <v>21.321000999999999</v>
      </c>
      <c r="AD112" s="226">
        <v>21.423819999999999</v>
      </c>
      <c r="AE112" s="226">
        <v>21.530754000000002</v>
      </c>
      <c r="AF112" s="226">
        <v>21.665205</v>
      </c>
      <c r="AG112" s="226">
        <v>21.802175999999999</v>
      </c>
      <c r="AH112" s="227">
        <v>1.2310000000000001E-3</v>
      </c>
    </row>
    <row r="113" spans="1:34" ht="15" customHeight="1" x14ac:dyDescent="0.25">
      <c r="A113" s="8" t="s">
        <v>2769</v>
      </c>
      <c r="B113" s="97" t="s">
        <v>2770</v>
      </c>
      <c r="C113" s="98">
        <v>7.8133999999999995E-2</v>
      </c>
      <c r="D113" s="98">
        <v>8.9459999999999998E-2</v>
      </c>
      <c r="E113" s="98">
        <v>9.9012000000000003E-2</v>
      </c>
      <c r="F113" s="98">
        <v>0.108281</v>
      </c>
      <c r="G113" s="98">
        <v>0.11738</v>
      </c>
      <c r="H113" s="98">
        <v>0.126529</v>
      </c>
      <c r="I113" s="98">
        <v>0.13586699999999999</v>
      </c>
      <c r="J113" s="98">
        <v>0.145236</v>
      </c>
      <c r="K113" s="98">
        <v>0.154673</v>
      </c>
      <c r="L113" s="98">
        <v>0.16417200000000001</v>
      </c>
      <c r="M113" s="98">
        <v>0.17386699999999999</v>
      </c>
      <c r="N113" s="98">
        <v>0.18379300000000001</v>
      </c>
      <c r="O113" s="98">
        <v>0.19391700000000001</v>
      </c>
      <c r="P113" s="98">
        <v>0.20421900000000001</v>
      </c>
      <c r="Q113" s="98">
        <v>0.214726</v>
      </c>
      <c r="R113" s="98">
        <v>0.22539300000000001</v>
      </c>
      <c r="S113" s="98">
        <v>0.23625399999999999</v>
      </c>
      <c r="T113" s="98">
        <v>0.247311</v>
      </c>
      <c r="U113" s="98">
        <v>0.25860100000000003</v>
      </c>
      <c r="V113" s="98">
        <v>0.27011499999999999</v>
      </c>
      <c r="W113" s="98">
        <v>0.28189500000000001</v>
      </c>
      <c r="X113" s="98">
        <v>0.29394199999999998</v>
      </c>
      <c r="Y113" s="98">
        <v>0.30629499999999998</v>
      </c>
      <c r="Z113" s="98">
        <v>0.31898300000000002</v>
      </c>
      <c r="AA113" s="98">
        <v>0.33201700000000001</v>
      </c>
      <c r="AB113" s="98">
        <v>0.34545999999999999</v>
      </c>
      <c r="AC113" s="98">
        <v>0.35925099999999999</v>
      </c>
      <c r="AD113" s="98">
        <v>0.373388</v>
      </c>
      <c r="AE113" s="98">
        <v>0.38795400000000002</v>
      </c>
      <c r="AF113" s="98">
        <v>0.40290599999999999</v>
      </c>
      <c r="AG113" s="98">
        <v>0.41825600000000002</v>
      </c>
      <c r="AH113" s="99">
        <v>5.7514999999999997E-2</v>
      </c>
    </row>
    <row r="114" spans="1:34" ht="15" customHeight="1" x14ac:dyDescent="0.25">
      <c r="A114" s="8" t="s">
        <v>2771</v>
      </c>
      <c r="B114" s="96" t="s">
        <v>2772</v>
      </c>
      <c r="C114" s="100">
        <v>20.933900999999999</v>
      </c>
      <c r="D114" s="100">
        <v>20.953786999999998</v>
      </c>
      <c r="E114" s="100">
        <v>21.11767</v>
      </c>
      <c r="F114" s="100">
        <v>20.91</v>
      </c>
      <c r="G114" s="100">
        <v>20.736409999999999</v>
      </c>
      <c r="H114" s="100">
        <v>20.501259000000001</v>
      </c>
      <c r="I114" s="100">
        <v>20.249361</v>
      </c>
      <c r="J114" s="100">
        <v>20.074984000000001</v>
      </c>
      <c r="K114" s="100">
        <v>20.014212000000001</v>
      </c>
      <c r="L114" s="100">
        <v>19.980685999999999</v>
      </c>
      <c r="M114" s="100">
        <v>20.010035999999999</v>
      </c>
      <c r="N114" s="100">
        <v>20.016998000000001</v>
      </c>
      <c r="O114" s="100">
        <v>20.016539000000002</v>
      </c>
      <c r="P114" s="100">
        <v>20.047495000000001</v>
      </c>
      <c r="Q114" s="100">
        <v>20.083373999999999</v>
      </c>
      <c r="R114" s="100">
        <v>20.148873999999999</v>
      </c>
      <c r="S114" s="100">
        <v>20.216898</v>
      </c>
      <c r="T114" s="100">
        <v>20.275047000000001</v>
      </c>
      <c r="U114" s="100">
        <v>20.339113000000001</v>
      </c>
      <c r="V114" s="100">
        <v>20.420940000000002</v>
      </c>
      <c r="W114" s="100">
        <v>20.508375000000001</v>
      </c>
      <c r="X114" s="100">
        <v>20.593409999999999</v>
      </c>
      <c r="Y114" s="100">
        <v>20.681854000000001</v>
      </c>
      <c r="Z114" s="100">
        <v>20.749742999999999</v>
      </c>
      <c r="AA114" s="100">
        <v>20.786196</v>
      </c>
      <c r="AB114" s="100">
        <v>20.870569</v>
      </c>
      <c r="AC114" s="100">
        <v>20.961749999999999</v>
      </c>
      <c r="AD114" s="100">
        <v>21.050432000000001</v>
      </c>
      <c r="AE114" s="100">
        <v>21.142799</v>
      </c>
      <c r="AF114" s="100">
        <v>21.262298999999999</v>
      </c>
      <c r="AG114" s="100">
        <v>21.383918999999999</v>
      </c>
      <c r="AH114" s="101">
        <v>7.0899999999999999E-4</v>
      </c>
    </row>
    <row r="115" spans="1:34" ht="15" customHeight="1" x14ac:dyDescent="0.25"/>
    <row r="116" spans="1:34" ht="15" customHeight="1" x14ac:dyDescent="0.25">
      <c r="B116" s="96" t="s">
        <v>2773</v>
      </c>
    </row>
    <row r="117" spans="1:34" ht="15" customHeight="1" x14ac:dyDescent="0.25">
      <c r="A117" s="8" t="s">
        <v>138</v>
      </c>
      <c r="B117" s="97" t="s">
        <v>139</v>
      </c>
      <c r="C117" s="98">
        <v>1.3036000000000001E-2</v>
      </c>
      <c r="D117" s="98">
        <v>1.5200999999999999E-2</v>
      </c>
      <c r="E117" s="98">
        <v>1.7725000000000001E-2</v>
      </c>
      <c r="F117" s="98">
        <v>1.8765E-2</v>
      </c>
      <c r="G117" s="98">
        <v>2.0128E-2</v>
      </c>
      <c r="H117" s="98">
        <v>2.0978E-2</v>
      </c>
      <c r="I117" s="98">
        <v>2.2218999999999999E-2</v>
      </c>
      <c r="J117" s="98">
        <v>2.3290000000000002E-2</v>
      </c>
      <c r="K117" s="98">
        <v>2.4472000000000001E-2</v>
      </c>
      <c r="L117" s="98">
        <v>2.5659000000000001E-2</v>
      </c>
      <c r="M117" s="98">
        <v>2.6859999999999998E-2</v>
      </c>
      <c r="N117" s="98">
        <v>2.7925999999999999E-2</v>
      </c>
      <c r="O117" s="98">
        <v>2.8993999999999999E-2</v>
      </c>
      <c r="P117" s="98">
        <v>3.0058999999999999E-2</v>
      </c>
      <c r="Q117" s="98">
        <v>3.1075999999999999E-2</v>
      </c>
      <c r="R117" s="98">
        <v>3.2084000000000001E-2</v>
      </c>
      <c r="S117" s="98">
        <v>3.3099999999999997E-2</v>
      </c>
      <c r="T117" s="98">
        <v>3.4097000000000002E-2</v>
      </c>
      <c r="U117" s="98">
        <v>3.5104000000000003E-2</v>
      </c>
      <c r="V117" s="98">
        <v>3.6150000000000002E-2</v>
      </c>
      <c r="W117" s="98">
        <v>3.7255000000000003E-2</v>
      </c>
      <c r="X117" s="98">
        <v>3.8367999999999999E-2</v>
      </c>
      <c r="Y117" s="98">
        <v>3.9507E-2</v>
      </c>
      <c r="Z117" s="98">
        <v>4.0661000000000003E-2</v>
      </c>
      <c r="AA117" s="98">
        <v>4.1815999999999999E-2</v>
      </c>
      <c r="AB117" s="98">
        <v>4.3008999999999999E-2</v>
      </c>
      <c r="AC117" s="98">
        <v>4.4201999999999998E-2</v>
      </c>
      <c r="AD117" s="98">
        <v>4.5450999999999998E-2</v>
      </c>
      <c r="AE117" s="98">
        <v>4.6683000000000002E-2</v>
      </c>
      <c r="AF117" s="98">
        <v>4.7979000000000001E-2</v>
      </c>
      <c r="AG117" s="98">
        <v>4.9258000000000003E-2</v>
      </c>
      <c r="AH117" s="99">
        <v>4.5310000000000003E-2</v>
      </c>
    </row>
    <row r="118" spans="1:34" ht="15" customHeight="1" x14ac:dyDescent="0.25">
      <c r="A118" s="8" t="s">
        <v>140</v>
      </c>
      <c r="B118" s="97" t="s">
        <v>141</v>
      </c>
      <c r="C118" s="98">
        <v>4.1923000000000002E-2</v>
      </c>
      <c r="D118" s="98">
        <v>4.5900000000000003E-2</v>
      </c>
      <c r="E118" s="98">
        <v>4.5856000000000001E-2</v>
      </c>
      <c r="F118" s="98">
        <v>4.5131999999999999E-2</v>
      </c>
      <c r="G118" s="98">
        <v>4.4742999999999998E-2</v>
      </c>
      <c r="H118" s="98">
        <v>4.3871E-2</v>
      </c>
      <c r="I118" s="98">
        <v>4.3568999999999997E-2</v>
      </c>
      <c r="J118" s="98">
        <v>4.3343E-2</v>
      </c>
      <c r="K118" s="98">
        <v>4.3447E-2</v>
      </c>
      <c r="L118" s="98">
        <v>4.3559E-2</v>
      </c>
      <c r="M118" s="98">
        <v>4.4141E-2</v>
      </c>
      <c r="N118" s="98">
        <v>4.4365000000000002E-2</v>
      </c>
      <c r="O118" s="98">
        <v>4.4488E-2</v>
      </c>
      <c r="P118" s="98">
        <v>4.4635000000000001E-2</v>
      </c>
      <c r="Q118" s="98">
        <v>4.4823000000000002E-2</v>
      </c>
      <c r="R118" s="98">
        <v>4.4965999999999999E-2</v>
      </c>
      <c r="S118" s="98">
        <v>4.5067000000000003E-2</v>
      </c>
      <c r="T118" s="98">
        <v>4.5217E-2</v>
      </c>
      <c r="U118" s="98">
        <v>4.5376E-2</v>
      </c>
      <c r="V118" s="98">
        <v>4.5571E-2</v>
      </c>
      <c r="W118" s="98">
        <v>4.5716E-2</v>
      </c>
      <c r="X118" s="98">
        <v>4.5920000000000002E-2</v>
      </c>
      <c r="Y118" s="98">
        <v>4.6134000000000001E-2</v>
      </c>
      <c r="Z118" s="98">
        <v>4.6331999999999998E-2</v>
      </c>
      <c r="AA118" s="98">
        <v>4.6518999999999998E-2</v>
      </c>
      <c r="AB118" s="98">
        <v>4.6729E-2</v>
      </c>
      <c r="AC118" s="98">
        <v>4.6861E-2</v>
      </c>
      <c r="AD118" s="98">
        <v>4.6872999999999998E-2</v>
      </c>
      <c r="AE118" s="98">
        <v>4.6947000000000003E-2</v>
      </c>
      <c r="AF118" s="98">
        <v>4.7069E-2</v>
      </c>
      <c r="AG118" s="98">
        <v>4.6927000000000003E-2</v>
      </c>
      <c r="AH118" s="99">
        <v>3.7659999999999998E-3</v>
      </c>
    </row>
    <row r="119" spans="1:34" ht="15" customHeight="1" x14ac:dyDescent="0.25">
      <c r="A119" s="8" t="s">
        <v>142</v>
      </c>
      <c r="B119" s="97" t="s">
        <v>143</v>
      </c>
      <c r="C119" s="98">
        <v>0.225073</v>
      </c>
      <c r="D119" s="98">
        <v>0.25967699999999999</v>
      </c>
      <c r="E119" s="98">
        <v>0.28864099999999998</v>
      </c>
      <c r="F119" s="98">
        <v>0.31246099999999999</v>
      </c>
      <c r="G119" s="98">
        <v>0.33701799999999998</v>
      </c>
      <c r="H119" s="98">
        <v>0.35923899999999998</v>
      </c>
      <c r="I119" s="98">
        <v>0.38372299999999998</v>
      </c>
      <c r="J119" s="98">
        <v>0.40968599999999999</v>
      </c>
      <c r="K119" s="98">
        <v>0.43677700000000003</v>
      </c>
      <c r="L119" s="98">
        <v>0.46326000000000001</v>
      </c>
      <c r="M119" s="98">
        <v>0.496</v>
      </c>
      <c r="N119" s="98">
        <v>0.52372200000000002</v>
      </c>
      <c r="O119" s="98">
        <v>0.55118999999999996</v>
      </c>
      <c r="P119" s="98">
        <v>0.57976499999999997</v>
      </c>
      <c r="Q119" s="98">
        <v>0.609985</v>
      </c>
      <c r="R119" s="98">
        <v>0.64000800000000002</v>
      </c>
      <c r="S119" s="98">
        <v>0.66985499999999998</v>
      </c>
      <c r="T119" s="98">
        <v>0.70087699999999997</v>
      </c>
      <c r="U119" s="98">
        <v>0.73164899999999999</v>
      </c>
      <c r="V119" s="98">
        <v>0.76455600000000001</v>
      </c>
      <c r="W119" s="98">
        <v>0.79729499999999998</v>
      </c>
      <c r="X119" s="98">
        <v>0.83185299999999995</v>
      </c>
      <c r="Y119" s="98">
        <v>0.867645</v>
      </c>
      <c r="Z119" s="98">
        <v>0.90349500000000005</v>
      </c>
      <c r="AA119" s="98">
        <v>0.94094699999999998</v>
      </c>
      <c r="AB119" s="98">
        <v>0.980271</v>
      </c>
      <c r="AC119" s="98">
        <v>1.0188729999999999</v>
      </c>
      <c r="AD119" s="98">
        <v>1.0550440000000001</v>
      </c>
      <c r="AE119" s="98">
        <v>1.093461</v>
      </c>
      <c r="AF119" s="98">
        <v>1.133643</v>
      </c>
      <c r="AG119" s="98">
        <v>1.1686080000000001</v>
      </c>
      <c r="AH119" s="99">
        <v>5.6439999999999997E-2</v>
      </c>
    </row>
    <row r="120" spans="1:34" ht="15" customHeight="1" x14ac:dyDescent="0.25">
      <c r="A120" s="8" t="s">
        <v>144</v>
      </c>
      <c r="B120" s="97" t="s">
        <v>145</v>
      </c>
      <c r="C120" s="98">
        <v>1.73E-4</v>
      </c>
      <c r="D120" s="98">
        <v>1.74E-4</v>
      </c>
      <c r="E120" s="98">
        <v>1.73E-4</v>
      </c>
      <c r="F120" s="98">
        <v>1.6899999999999999E-4</v>
      </c>
      <c r="G120" s="98">
        <v>1.6699999999999999E-4</v>
      </c>
      <c r="H120" s="98">
        <v>1.6200000000000001E-4</v>
      </c>
      <c r="I120" s="98">
        <v>1.6000000000000001E-4</v>
      </c>
      <c r="J120" s="98">
        <v>1.5899999999999999E-4</v>
      </c>
      <c r="K120" s="98">
        <v>1.5799999999999999E-4</v>
      </c>
      <c r="L120" s="98">
        <v>1.5799999999999999E-4</v>
      </c>
      <c r="M120" s="98">
        <v>1.5799999999999999E-4</v>
      </c>
      <c r="N120" s="98">
        <v>1.5799999999999999E-4</v>
      </c>
      <c r="O120" s="98">
        <v>1.5699999999999999E-4</v>
      </c>
      <c r="P120" s="98">
        <v>1.5699999999999999E-4</v>
      </c>
      <c r="Q120" s="98">
        <v>1.5699999999999999E-4</v>
      </c>
      <c r="R120" s="98">
        <v>1.56E-4</v>
      </c>
      <c r="S120" s="98">
        <v>1.56E-4</v>
      </c>
      <c r="T120" s="98">
        <v>1.56E-4</v>
      </c>
      <c r="U120" s="98">
        <v>1.55E-4</v>
      </c>
      <c r="V120" s="98">
        <v>1.55E-4</v>
      </c>
      <c r="W120" s="98">
        <v>1.56E-4</v>
      </c>
      <c r="X120" s="98">
        <v>1.5799999999999999E-4</v>
      </c>
      <c r="Y120" s="98">
        <v>1.6000000000000001E-4</v>
      </c>
      <c r="Z120" s="98">
        <v>1.6100000000000001E-4</v>
      </c>
      <c r="AA120" s="98">
        <v>1.63E-4</v>
      </c>
      <c r="AB120" s="98">
        <v>1.65E-4</v>
      </c>
      <c r="AC120" s="98">
        <v>1.66E-4</v>
      </c>
      <c r="AD120" s="98">
        <v>1.6799999999999999E-4</v>
      </c>
      <c r="AE120" s="98">
        <v>1.6899999999999999E-4</v>
      </c>
      <c r="AF120" s="98">
        <v>1.7100000000000001E-4</v>
      </c>
      <c r="AG120" s="98">
        <v>1.73E-4</v>
      </c>
      <c r="AH120" s="99">
        <v>1.5999999999999999E-5</v>
      </c>
    </row>
    <row r="121" spans="1:34" ht="15" customHeight="1" x14ac:dyDescent="0.25">
      <c r="A121" s="8" t="s">
        <v>146</v>
      </c>
      <c r="B121" s="96" t="s">
        <v>147</v>
      </c>
      <c r="C121" s="100">
        <v>0.28020400000000001</v>
      </c>
      <c r="D121" s="100">
        <v>0.32095099999999999</v>
      </c>
      <c r="E121" s="100">
        <v>0.35239599999999999</v>
      </c>
      <c r="F121" s="100">
        <v>0.376527</v>
      </c>
      <c r="G121" s="100">
        <v>0.402057</v>
      </c>
      <c r="H121" s="100">
        <v>0.42425000000000002</v>
      </c>
      <c r="I121" s="100">
        <v>0.44967099999999999</v>
      </c>
      <c r="J121" s="100">
        <v>0.47647800000000001</v>
      </c>
      <c r="K121" s="100">
        <v>0.50485400000000002</v>
      </c>
      <c r="L121" s="100">
        <v>0.53263499999999997</v>
      </c>
      <c r="M121" s="100">
        <v>0.56716</v>
      </c>
      <c r="N121" s="100">
        <v>0.59616999999999998</v>
      </c>
      <c r="O121" s="100">
        <v>0.62483</v>
      </c>
      <c r="P121" s="100">
        <v>0.65461599999999998</v>
      </c>
      <c r="Q121" s="100">
        <v>0.68604100000000001</v>
      </c>
      <c r="R121" s="100">
        <v>0.71721400000000002</v>
      </c>
      <c r="S121" s="100">
        <v>0.74817800000000001</v>
      </c>
      <c r="T121" s="100">
        <v>0.78034599999999998</v>
      </c>
      <c r="U121" s="100">
        <v>0.81228299999999998</v>
      </c>
      <c r="V121" s="100">
        <v>0.84643199999999996</v>
      </c>
      <c r="W121" s="100">
        <v>0.88042200000000004</v>
      </c>
      <c r="X121" s="100">
        <v>0.91629899999999997</v>
      </c>
      <c r="Y121" s="100">
        <v>0.95344499999999999</v>
      </c>
      <c r="Z121" s="100">
        <v>0.990649</v>
      </c>
      <c r="AA121" s="100">
        <v>1.0294460000000001</v>
      </c>
      <c r="AB121" s="100">
        <v>1.070174</v>
      </c>
      <c r="AC121" s="100">
        <v>1.1101019999999999</v>
      </c>
      <c r="AD121" s="100">
        <v>1.147535</v>
      </c>
      <c r="AE121" s="100">
        <v>1.18726</v>
      </c>
      <c r="AF121" s="100">
        <v>1.2288619999999999</v>
      </c>
      <c r="AG121" s="100">
        <v>1.2649649999999999</v>
      </c>
      <c r="AH121" s="101">
        <v>5.1526000000000002E-2</v>
      </c>
    </row>
    <row r="122" spans="1:34" ht="15" customHeight="1" x14ac:dyDescent="0.25"/>
    <row r="123" spans="1:34" ht="15" customHeight="1" x14ac:dyDescent="0.25">
      <c r="B123" s="96" t="s">
        <v>148</v>
      </c>
    </row>
    <row r="124" spans="1:34" ht="15" customHeight="1" x14ac:dyDescent="0.25">
      <c r="A124" s="8" t="s">
        <v>149</v>
      </c>
      <c r="B124" s="97" t="s">
        <v>150</v>
      </c>
      <c r="C124" s="104">
        <v>5958</v>
      </c>
      <c r="D124" s="104">
        <v>6244</v>
      </c>
      <c r="E124" s="104">
        <v>6198</v>
      </c>
      <c r="F124" s="104">
        <v>6187</v>
      </c>
      <c r="G124" s="104">
        <v>6176</v>
      </c>
      <c r="H124" s="104">
        <v>6165</v>
      </c>
      <c r="I124" s="104">
        <v>6153</v>
      </c>
      <c r="J124" s="104">
        <v>6142</v>
      </c>
      <c r="K124" s="104">
        <v>6130</v>
      </c>
      <c r="L124" s="104">
        <v>6118</v>
      </c>
      <c r="M124" s="104">
        <v>6107</v>
      </c>
      <c r="N124" s="104">
        <v>6095</v>
      </c>
      <c r="O124" s="104">
        <v>6083</v>
      </c>
      <c r="P124" s="104">
        <v>6071</v>
      </c>
      <c r="Q124" s="104">
        <v>6059</v>
      </c>
      <c r="R124" s="104">
        <v>6048</v>
      </c>
      <c r="S124" s="104">
        <v>6036</v>
      </c>
      <c r="T124" s="104">
        <v>6024</v>
      </c>
      <c r="U124" s="104">
        <v>6012</v>
      </c>
      <c r="V124" s="104">
        <v>6000</v>
      </c>
      <c r="W124" s="104">
        <v>5988</v>
      </c>
      <c r="X124" s="104">
        <v>5976</v>
      </c>
      <c r="Y124" s="104">
        <v>5964</v>
      </c>
      <c r="Z124" s="104">
        <v>5952</v>
      </c>
      <c r="AA124" s="104">
        <v>5940</v>
      </c>
      <c r="AB124" s="104">
        <v>5929</v>
      </c>
      <c r="AC124" s="104">
        <v>5917</v>
      </c>
      <c r="AD124" s="104">
        <v>5905</v>
      </c>
      <c r="AE124" s="104">
        <v>5893</v>
      </c>
      <c r="AF124" s="104">
        <v>5881</v>
      </c>
      <c r="AG124" s="104">
        <v>5869</v>
      </c>
      <c r="AH124" s="99">
        <v>-5.0199999999999995E-4</v>
      </c>
    </row>
    <row r="125" spans="1:34" ht="15" customHeight="1" x14ac:dyDescent="0.25">
      <c r="A125" s="8" t="s">
        <v>151</v>
      </c>
      <c r="B125" s="97" t="s">
        <v>152</v>
      </c>
      <c r="C125" s="104">
        <v>5371</v>
      </c>
      <c r="D125" s="104">
        <v>5595</v>
      </c>
      <c r="E125" s="104">
        <v>5569</v>
      </c>
      <c r="F125" s="104">
        <v>5558</v>
      </c>
      <c r="G125" s="104">
        <v>5548</v>
      </c>
      <c r="H125" s="104">
        <v>5538</v>
      </c>
      <c r="I125" s="104">
        <v>5528</v>
      </c>
      <c r="J125" s="104">
        <v>5517</v>
      </c>
      <c r="K125" s="104">
        <v>5507</v>
      </c>
      <c r="L125" s="104">
        <v>5497</v>
      </c>
      <c r="M125" s="104">
        <v>5487</v>
      </c>
      <c r="N125" s="104">
        <v>5477</v>
      </c>
      <c r="O125" s="104">
        <v>5467</v>
      </c>
      <c r="P125" s="104">
        <v>5457</v>
      </c>
      <c r="Q125" s="104">
        <v>5446</v>
      </c>
      <c r="R125" s="104">
        <v>5436</v>
      </c>
      <c r="S125" s="104">
        <v>5426</v>
      </c>
      <c r="T125" s="104">
        <v>5416</v>
      </c>
      <c r="U125" s="104">
        <v>5406</v>
      </c>
      <c r="V125" s="104">
        <v>5396</v>
      </c>
      <c r="W125" s="104">
        <v>5386</v>
      </c>
      <c r="X125" s="104">
        <v>5376</v>
      </c>
      <c r="Y125" s="104">
        <v>5366</v>
      </c>
      <c r="Z125" s="104">
        <v>5355</v>
      </c>
      <c r="AA125" s="104">
        <v>5345</v>
      </c>
      <c r="AB125" s="104">
        <v>5335</v>
      </c>
      <c r="AC125" s="104">
        <v>5325</v>
      </c>
      <c r="AD125" s="104">
        <v>5315</v>
      </c>
      <c r="AE125" s="104">
        <v>5305</v>
      </c>
      <c r="AF125" s="104">
        <v>5295</v>
      </c>
      <c r="AG125" s="104">
        <v>5285</v>
      </c>
      <c r="AH125" s="99">
        <v>-5.3799999999999996E-4</v>
      </c>
    </row>
    <row r="126" spans="1:34" ht="15" customHeight="1" x14ac:dyDescent="0.25">
      <c r="A126" s="8" t="s">
        <v>153</v>
      </c>
      <c r="B126" s="97" t="s">
        <v>154</v>
      </c>
      <c r="C126" s="104">
        <v>6000</v>
      </c>
      <c r="D126" s="104">
        <v>6217</v>
      </c>
      <c r="E126" s="104">
        <v>6172</v>
      </c>
      <c r="F126" s="104">
        <v>6167</v>
      </c>
      <c r="G126" s="104">
        <v>6163</v>
      </c>
      <c r="H126" s="104">
        <v>6159</v>
      </c>
      <c r="I126" s="104">
        <v>6155</v>
      </c>
      <c r="J126" s="104">
        <v>6151</v>
      </c>
      <c r="K126" s="104">
        <v>6147</v>
      </c>
      <c r="L126" s="104">
        <v>6143</v>
      </c>
      <c r="M126" s="104">
        <v>6138</v>
      </c>
      <c r="N126" s="104">
        <v>6134</v>
      </c>
      <c r="O126" s="104">
        <v>6130</v>
      </c>
      <c r="P126" s="104">
        <v>6126</v>
      </c>
      <c r="Q126" s="104">
        <v>6122</v>
      </c>
      <c r="R126" s="104">
        <v>6118</v>
      </c>
      <c r="S126" s="104">
        <v>6114</v>
      </c>
      <c r="T126" s="104">
        <v>6109</v>
      </c>
      <c r="U126" s="104">
        <v>6105</v>
      </c>
      <c r="V126" s="104">
        <v>6101</v>
      </c>
      <c r="W126" s="104">
        <v>6097</v>
      </c>
      <c r="X126" s="104">
        <v>6093</v>
      </c>
      <c r="Y126" s="104">
        <v>6089</v>
      </c>
      <c r="Z126" s="104">
        <v>6084</v>
      </c>
      <c r="AA126" s="104">
        <v>6080</v>
      </c>
      <c r="AB126" s="104">
        <v>6076</v>
      </c>
      <c r="AC126" s="104">
        <v>6072</v>
      </c>
      <c r="AD126" s="104">
        <v>6068</v>
      </c>
      <c r="AE126" s="104">
        <v>6064</v>
      </c>
      <c r="AF126" s="104">
        <v>6059</v>
      </c>
      <c r="AG126" s="104">
        <v>6055</v>
      </c>
      <c r="AH126" s="99">
        <v>3.0400000000000002E-4</v>
      </c>
    </row>
    <row r="127" spans="1:34" ht="15" customHeight="1" x14ac:dyDescent="0.25">
      <c r="A127" s="8" t="s">
        <v>155</v>
      </c>
      <c r="B127" s="97" t="s">
        <v>156</v>
      </c>
      <c r="C127" s="104">
        <v>6410</v>
      </c>
      <c r="D127" s="104">
        <v>6529</v>
      </c>
      <c r="E127" s="104">
        <v>6490</v>
      </c>
      <c r="F127" s="104">
        <v>6489</v>
      </c>
      <c r="G127" s="104">
        <v>6487</v>
      </c>
      <c r="H127" s="104">
        <v>6485</v>
      </c>
      <c r="I127" s="104">
        <v>6483</v>
      </c>
      <c r="J127" s="104">
        <v>6481</v>
      </c>
      <c r="K127" s="104">
        <v>6479</v>
      </c>
      <c r="L127" s="104">
        <v>6477</v>
      </c>
      <c r="M127" s="104">
        <v>6474</v>
      </c>
      <c r="N127" s="104">
        <v>6472</v>
      </c>
      <c r="O127" s="104">
        <v>6470</v>
      </c>
      <c r="P127" s="104">
        <v>6467</v>
      </c>
      <c r="Q127" s="104">
        <v>6465</v>
      </c>
      <c r="R127" s="104">
        <v>6462</v>
      </c>
      <c r="S127" s="104">
        <v>6459</v>
      </c>
      <c r="T127" s="104">
        <v>6457</v>
      </c>
      <c r="U127" s="104">
        <v>6454</v>
      </c>
      <c r="V127" s="104">
        <v>6451</v>
      </c>
      <c r="W127" s="104">
        <v>6449</v>
      </c>
      <c r="X127" s="104">
        <v>6446</v>
      </c>
      <c r="Y127" s="104">
        <v>6443</v>
      </c>
      <c r="Z127" s="104">
        <v>6440</v>
      </c>
      <c r="AA127" s="104">
        <v>6437</v>
      </c>
      <c r="AB127" s="104">
        <v>6434</v>
      </c>
      <c r="AC127" s="104">
        <v>6431</v>
      </c>
      <c r="AD127" s="104">
        <v>6428</v>
      </c>
      <c r="AE127" s="104">
        <v>6426</v>
      </c>
      <c r="AF127" s="104">
        <v>6423</v>
      </c>
      <c r="AG127" s="104">
        <v>6420</v>
      </c>
      <c r="AH127" s="99">
        <v>5.1999999999999997E-5</v>
      </c>
    </row>
    <row r="128" spans="1:34" ht="15" customHeight="1" x14ac:dyDescent="0.25">
      <c r="A128" s="8" t="s">
        <v>157</v>
      </c>
      <c r="B128" s="97" t="s">
        <v>158</v>
      </c>
      <c r="C128" s="104">
        <v>2335</v>
      </c>
      <c r="D128" s="104">
        <v>2486</v>
      </c>
      <c r="E128" s="104">
        <v>2520</v>
      </c>
      <c r="F128" s="104">
        <v>2511</v>
      </c>
      <c r="G128" s="104">
        <v>2503</v>
      </c>
      <c r="H128" s="104">
        <v>2495</v>
      </c>
      <c r="I128" s="104">
        <v>2487</v>
      </c>
      <c r="J128" s="104">
        <v>2479</v>
      </c>
      <c r="K128" s="104">
        <v>2471</v>
      </c>
      <c r="L128" s="104">
        <v>2463</v>
      </c>
      <c r="M128" s="104">
        <v>2455</v>
      </c>
      <c r="N128" s="104">
        <v>2448</v>
      </c>
      <c r="O128" s="104">
        <v>2440</v>
      </c>
      <c r="P128" s="104">
        <v>2432</v>
      </c>
      <c r="Q128" s="104">
        <v>2424</v>
      </c>
      <c r="R128" s="104">
        <v>2417</v>
      </c>
      <c r="S128" s="104">
        <v>2409</v>
      </c>
      <c r="T128" s="104">
        <v>2401</v>
      </c>
      <c r="U128" s="104">
        <v>2393</v>
      </c>
      <c r="V128" s="104">
        <v>2385</v>
      </c>
      <c r="W128" s="104">
        <v>2378</v>
      </c>
      <c r="X128" s="104">
        <v>2370</v>
      </c>
      <c r="Y128" s="104">
        <v>2362</v>
      </c>
      <c r="Z128" s="104">
        <v>2355</v>
      </c>
      <c r="AA128" s="104">
        <v>2347</v>
      </c>
      <c r="AB128" s="104">
        <v>2339</v>
      </c>
      <c r="AC128" s="104">
        <v>2332</v>
      </c>
      <c r="AD128" s="104">
        <v>2324</v>
      </c>
      <c r="AE128" s="104">
        <v>2316</v>
      </c>
      <c r="AF128" s="104">
        <v>2309</v>
      </c>
      <c r="AG128" s="104">
        <v>2301</v>
      </c>
      <c r="AH128" s="99">
        <v>-4.8899999999999996E-4</v>
      </c>
    </row>
    <row r="129" spans="1:34" ht="15" customHeight="1" x14ac:dyDescent="0.25">
      <c r="A129" s="8" t="s">
        <v>159</v>
      </c>
      <c r="B129" s="97" t="s">
        <v>160</v>
      </c>
      <c r="C129" s="104">
        <v>3119</v>
      </c>
      <c r="D129" s="104">
        <v>3304</v>
      </c>
      <c r="E129" s="104">
        <v>3319</v>
      </c>
      <c r="F129" s="104">
        <v>3314</v>
      </c>
      <c r="G129" s="104">
        <v>3310</v>
      </c>
      <c r="H129" s="104">
        <v>3306</v>
      </c>
      <c r="I129" s="104">
        <v>3302</v>
      </c>
      <c r="J129" s="104">
        <v>3297</v>
      </c>
      <c r="K129" s="104">
        <v>3293</v>
      </c>
      <c r="L129" s="104">
        <v>3288</v>
      </c>
      <c r="M129" s="104">
        <v>3284</v>
      </c>
      <c r="N129" s="104">
        <v>3280</v>
      </c>
      <c r="O129" s="104">
        <v>3275</v>
      </c>
      <c r="P129" s="104">
        <v>3271</v>
      </c>
      <c r="Q129" s="104">
        <v>3266</v>
      </c>
      <c r="R129" s="104">
        <v>3262</v>
      </c>
      <c r="S129" s="104">
        <v>3257</v>
      </c>
      <c r="T129" s="104">
        <v>3252</v>
      </c>
      <c r="U129" s="104">
        <v>3248</v>
      </c>
      <c r="V129" s="104">
        <v>3243</v>
      </c>
      <c r="W129" s="104">
        <v>3238</v>
      </c>
      <c r="X129" s="104">
        <v>3234</v>
      </c>
      <c r="Y129" s="104">
        <v>3229</v>
      </c>
      <c r="Z129" s="104">
        <v>3224</v>
      </c>
      <c r="AA129" s="104">
        <v>3220</v>
      </c>
      <c r="AB129" s="104">
        <v>3215</v>
      </c>
      <c r="AC129" s="104">
        <v>3210</v>
      </c>
      <c r="AD129" s="104">
        <v>3206</v>
      </c>
      <c r="AE129" s="104">
        <v>3201</v>
      </c>
      <c r="AF129" s="104">
        <v>3196</v>
      </c>
      <c r="AG129" s="104">
        <v>3191</v>
      </c>
      <c r="AH129" s="99">
        <v>7.6099999999999996E-4</v>
      </c>
    </row>
    <row r="130" spans="1:34" ht="15" customHeight="1" x14ac:dyDescent="0.25">
      <c r="A130" s="8" t="s">
        <v>161</v>
      </c>
      <c r="B130" s="97" t="s">
        <v>162</v>
      </c>
      <c r="C130" s="104">
        <v>1829</v>
      </c>
      <c r="D130" s="104">
        <v>1910</v>
      </c>
      <c r="E130" s="104">
        <v>2015</v>
      </c>
      <c r="F130" s="104">
        <v>2009</v>
      </c>
      <c r="G130" s="104">
        <v>2004</v>
      </c>
      <c r="H130" s="104">
        <v>1999</v>
      </c>
      <c r="I130" s="104">
        <v>1994</v>
      </c>
      <c r="J130" s="104">
        <v>1988</v>
      </c>
      <c r="K130" s="104">
        <v>1983</v>
      </c>
      <c r="L130" s="104">
        <v>1978</v>
      </c>
      <c r="M130" s="104">
        <v>1973</v>
      </c>
      <c r="N130" s="104">
        <v>1967</v>
      </c>
      <c r="O130" s="104">
        <v>1962</v>
      </c>
      <c r="P130" s="104">
        <v>1957</v>
      </c>
      <c r="Q130" s="104">
        <v>1952</v>
      </c>
      <c r="R130" s="104">
        <v>1947</v>
      </c>
      <c r="S130" s="104">
        <v>1942</v>
      </c>
      <c r="T130" s="104">
        <v>1937</v>
      </c>
      <c r="U130" s="104">
        <v>1932</v>
      </c>
      <c r="V130" s="104">
        <v>1927</v>
      </c>
      <c r="W130" s="104">
        <v>1922</v>
      </c>
      <c r="X130" s="104">
        <v>1917</v>
      </c>
      <c r="Y130" s="104">
        <v>1912</v>
      </c>
      <c r="Z130" s="104">
        <v>1907</v>
      </c>
      <c r="AA130" s="104">
        <v>1902</v>
      </c>
      <c r="AB130" s="104">
        <v>1897</v>
      </c>
      <c r="AC130" s="104">
        <v>1892</v>
      </c>
      <c r="AD130" s="104">
        <v>1887</v>
      </c>
      <c r="AE130" s="104">
        <v>1882</v>
      </c>
      <c r="AF130" s="104">
        <v>1877</v>
      </c>
      <c r="AG130" s="104">
        <v>1873</v>
      </c>
      <c r="AH130" s="99">
        <v>7.9299999999999998E-4</v>
      </c>
    </row>
    <row r="131" spans="1:34" ht="15" customHeight="1" x14ac:dyDescent="0.25">
      <c r="A131" s="8" t="s">
        <v>163</v>
      </c>
      <c r="B131" s="97" t="s">
        <v>164</v>
      </c>
      <c r="C131" s="104">
        <v>4810</v>
      </c>
      <c r="D131" s="104">
        <v>4802</v>
      </c>
      <c r="E131" s="104">
        <v>4793</v>
      </c>
      <c r="F131" s="104">
        <v>4780</v>
      </c>
      <c r="G131" s="104">
        <v>4768</v>
      </c>
      <c r="H131" s="104">
        <v>4755</v>
      </c>
      <c r="I131" s="104">
        <v>4742</v>
      </c>
      <c r="J131" s="104">
        <v>4730</v>
      </c>
      <c r="K131" s="104">
        <v>4717</v>
      </c>
      <c r="L131" s="104">
        <v>4704</v>
      </c>
      <c r="M131" s="104">
        <v>4691</v>
      </c>
      <c r="N131" s="104">
        <v>4678</v>
      </c>
      <c r="O131" s="104">
        <v>4664</v>
      </c>
      <c r="P131" s="104">
        <v>4651</v>
      </c>
      <c r="Q131" s="104">
        <v>4638</v>
      </c>
      <c r="R131" s="104">
        <v>4624</v>
      </c>
      <c r="S131" s="104">
        <v>4611</v>
      </c>
      <c r="T131" s="104">
        <v>4597</v>
      </c>
      <c r="U131" s="104">
        <v>4584</v>
      </c>
      <c r="V131" s="104">
        <v>4570</v>
      </c>
      <c r="W131" s="104">
        <v>4557</v>
      </c>
      <c r="X131" s="104">
        <v>4543</v>
      </c>
      <c r="Y131" s="104">
        <v>4530</v>
      </c>
      <c r="Z131" s="104">
        <v>4517</v>
      </c>
      <c r="AA131" s="104">
        <v>4503</v>
      </c>
      <c r="AB131" s="104">
        <v>4490</v>
      </c>
      <c r="AC131" s="104">
        <v>4476</v>
      </c>
      <c r="AD131" s="104">
        <v>4463</v>
      </c>
      <c r="AE131" s="104">
        <v>4450</v>
      </c>
      <c r="AF131" s="104">
        <v>4436</v>
      </c>
      <c r="AG131" s="104">
        <v>4423</v>
      </c>
      <c r="AH131" s="99">
        <v>-2.7920000000000002E-3</v>
      </c>
    </row>
    <row r="132" spans="1:34" ht="15" customHeight="1" x14ac:dyDescent="0.25">
      <c r="A132" s="8" t="s">
        <v>165</v>
      </c>
      <c r="B132" s="97" t="s">
        <v>166</v>
      </c>
      <c r="C132" s="104">
        <v>3335</v>
      </c>
      <c r="D132" s="104">
        <v>3363</v>
      </c>
      <c r="E132" s="104">
        <v>3253</v>
      </c>
      <c r="F132" s="104">
        <v>3243</v>
      </c>
      <c r="G132" s="104">
        <v>3232</v>
      </c>
      <c r="H132" s="104">
        <v>3222</v>
      </c>
      <c r="I132" s="104">
        <v>3212</v>
      </c>
      <c r="J132" s="104">
        <v>3201</v>
      </c>
      <c r="K132" s="104">
        <v>3191</v>
      </c>
      <c r="L132" s="104">
        <v>3180</v>
      </c>
      <c r="M132" s="104">
        <v>3169</v>
      </c>
      <c r="N132" s="104">
        <v>3159</v>
      </c>
      <c r="O132" s="104">
        <v>3148</v>
      </c>
      <c r="P132" s="104">
        <v>3137</v>
      </c>
      <c r="Q132" s="104">
        <v>3126</v>
      </c>
      <c r="R132" s="104">
        <v>3116</v>
      </c>
      <c r="S132" s="104">
        <v>3105</v>
      </c>
      <c r="T132" s="104">
        <v>3094</v>
      </c>
      <c r="U132" s="104">
        <v>3083</v>
      </c>
      <c r="V132" s="104">
        <v>3072</v>
      </c>
      <c r="W132" s="104">
        <v>3061</v>
      </c>
      <c r="X132" s="104">
        <v>3050</v>
      </c>
      <c r="Y132" s="104">
        <v>3039</v>
      </c>
      <c r="Z132" s="104">
        <v>3028</v>
      </c>
      <c r="AA132" s="104">
        <v>3017</v>
      </c>
      <c r="AB132" s="104">
        <v>3005</v>
      </c>
      <c r="AC132" s="104">
        <v>2994</v>
      </c>
      <c r="AD132" s="104">
        <v>2983</v>
      </c>
      <c r="AE132" s="104">
        <v>2972</v>
      </c>
      <c r="AF132" s="104">
        <v>2961</v>
      </c>
      <c r="AG132" s="104">
        <v>2950</v>
      </c>
      <c r="AH132" s="99">
        <v>-4.0810000000000004E-3</v>
      </c>
    </row>
    <row r="133" spans="1:34" ht="15" customHeight="1" x14ac:dyDescent="0.25">
      <c r="A133" s="8" t="s">
        <v>167</v>
      </c>
      <c r="B133" s="96" t="s">
        <v>168</v>
      </c>
      <c r="C133" s="102">
        <v>3994.5471189999998</v>
      </c>
      <c r="D133" s="102">
        <v>4123.486328</v>
      </c>
      <c r="E133" s="102">
        <v>4106.1538090000004</v>
      </c>
      <c r="F133" s="102">
        <v>4092.9008789999998</v>
      </c>
      <c r="G133" s="102">
        <v>4080.1918949999999</v>
      </c>
      <c r="H133" s="102">
        <v>4067.608154</v>
      </c>
      <c r="I133" s="102">
        <v>4055.0151369999999</v>
      </c>
      <c r="J133" s="102">
        <v>4042.108643</v>
      </c>
      <c r="K133" s="102">
        <v>4029.5825199999999</v>
      </c>
      <c r="L133" s="102">
        <v>4016.8515619999998</v>
      </c>
      <c r="M133" s="102">
        <v>4004.033203</v>
      </c>
      <c r="N133" s="102">
        <v>3991.616211</v>
      </c>
      <c r="O133" s="102">
        <v>3978.8229980000001</v>
      </c>
      <c r="P133" s="102">
        <v>3966.1135250000002</v>
      </c>
      <c r="Q133" s="102">
        <v>3953.3046880000002</v>
      </c>
      <c r="R133" s="102">
        <v>3940.9418949999999</v>
      </c>
      <c r="S133" s="102">
        <v>3928.1752929999998</v>
      </c>
      <c r="T133" s="102">
        <v>3915.2416990000002</v>
      </c>
      <c r="U133" s="102">
        <v>3902.5</v>
      </c>
      <c r="V133" s="102">
        <v>3889.59375</v>
      </c>
      <c r="W133" s="102">
        <v>3877.0180660000001</v>
      </c>
      <c r="X133" s="102">
        <v>3864.1130370000001</v>
      </c>
      <c r="Y133" s="102">
        <v>3851.210693</v>
      </c>
      <c r="Z133" s="102">
        <v>3838.2595209999999</v>
      </c>
      <c r="AA133" s="102">
        <v>3825.2751459999999</v>
      </c>
      <c r="AB133" s="102">
        <v>3812.1760250000002</v>
      </c>
      <c r="AC133" s="102">
        <v>3799.3579100000002</v>
      </c>
      <c r="AD133" s="102">
        <v>3786.5341800000001</v>
      </c>
      <c r="AE133" s="102">
        <v>3773.8266600000002</v>
      </c>
      <c r="AF133" s="102">
        <v>3761.2253420000002</v>
      </c>
      <c r="AG133" s="102">
        <v>3748.8479000000002</v>
      </c>
      <c r="AH133" s="101">
        <v>-2.114E-3</v>
      </c>
    </row>
    <row r="134" spans="1:34" ht="15" customHeight="1" x14ac:dyDescent="0.25"/>
    <row r="135" spans="1:34" ht="15" customHeight="1" x14ac:dyDescent="0.25">
      <c r="B135" s="96" t="s">
        <v>169</v>
      </c>
    </row>
    <row r="136" spans="1:34" ht="15" customHeight="1" x14ac:dyDescent="0.25">
      <c r="A136" s="8" t="s">
        <v>170</v>
      </c>
      <c r="B136" s="97" t="s">
        <v>150</v>
      </c>
      <c r="C136" s="104">
        <v>652</v>
      </c>
      <c r="D136" s="104">
        <v>505</v>
      </c>
      <c r="E136" s="104">
        <v>579</v>
      </c>
      <c r="F136" s="104">
        <v>584</v>
      </c>
      <c r="G136" s="104">
        <v>590</v>
      </c>
      <c r="H136" s="104">
        <v>596</v>
      </c>
      <c r="I136" s="104">
        <v>602</v>
      </c>
      <c r="J136" s="104">
        <v>608</v>
      </c>
      <c r="K136" s="104">
        <v>614</v>
      </c>
      <c r="L136" s="104">
        <v>620</v>
      </c>
      <c r="M136" s="104">
        <v>626</v>
      </c>
      <c r="N136" s="104">
        <v>632</v>
      </c>
      <c r="O136" s="104">
        <v>638</v>
      </c>
      <c r="P136" s="104">
        <v>644</v>
      </c>
      <c r="Q136" s="104">
        <v>650</v>
      </c>
      <c r="R136" s="104">
        <v>656</v>
      </c>
      <c r="S136" s="104">
        <v>662</v>
      </c>
      <c r="T136" s="104">
        <v>668</v>
      </c>
      <c r="U136" s="104">
        <v>674</v>
      </c>
      <c r="V136" s="104">
        <v>680</v>
      </c>
      <c r="W136" s="104">
        <v>686</v>
      </c>
      <c r="X136" s="104">
        <v>692</v>
      </c>
      <c r="Y136" s="104">
        <v>698</v>
      </c>
      <c r="Z136" s="104">
        <v>704</v>
      </c>
      <c r="AA136" s="104">
        <v>710</v>
      </c>
      <c r="AB136" s="104">
        <v>716</v>
      </c>
      <c r="AC136" s="104">
        <v>723</v>
      </c>
      <c r="AD136" s="104">
        <v>729</v>
      </c>
      <c r="AE136" s="104">
        <v>735</v>
      </c>
      <c r="AF136" s="104">
        <v>741</v>
      </c>
      <c r="AG136" s="104">
        <v>747</v>
      </c>
      <c r="AH136" s="99">
        <v>4.5440000000000003E-3</v>
      </c>
    </row>
    <row r="137" spans="1:34" ht="15" customHeight="1" x14ac:dyDescent="0.25">
      <c r="A137" s="8" t="s">
        <v>171</v>
      </c>
      <c r="B137" s="97" t="s">
        <v>152</v>
      </c>
      <c r="C137" s="104">
        <v>840</v>
      </c>
      <c r="D137" s="104">
        <v>706</v>
      </c>
      <c r="E137" s="104">
        <v>826</v>
      </c>
      <c r="F137" s="104">
        <v>834</v>
      </c>
      <c r="G137" s="104">
        <v>842</v>
      </c>
      <c r="H137" s="104">
        <v>850</v>
      </c>
      <c r="I137" s="104">
        <v>858</v>
      </c>
      <c r="J137" s="104">
        <v>867</v>
      </c>
      <c r="K137" s="104">
        <v>875</v>
      </c>
      <c r="L137" s="104">
        <v>883</v>
      </c>
      <c r="M137" s="104">
        <v>891</v>
      </c>
      <c r="N137" s="104">
        <v>899</v>
      </c>
      <c r="O137" s="104">
        <v>907</v>
      </c>
      <c r="P137" s="104">
        <v>916</v>
      </c>
      <c r="Q137" s="104">
        <v>924</v>
      </c>
      <c r="R137" s="104">
        <v>932</v>
      </c>
      <c r="S137" s="104">
        <v>940</v>
      </c>
      <c r="T137" s="104">
        <v>948</v>
      </c>
      <c r="U137" s="104">
        <v>956</v>
      </c>
      <c r="V137" s="104">
        <v>965</v>
      </c>
      <c r="W137" s="104">
        <v>973</v>
      </c>
      <c r="X137" s="104">
        <v>981</v>
      </c>
      <c r="Y137" s="104">
        <v>989</v>
      </c>
      <c r="Z137" s="104">
        <v>997</v>
      </c>
      <c r="AA137" s="104">
        <v>1005</v>
      </c>
      <c r="AB137" s="104">
        <v>1014</v>
      </c>
      <c r="AC137" s="104">
        <v>1022</v>
      </c>
      <c r="AD137" s="104">
        <v>1030</v>
      </c>
      <c r="AE137" s="104">
        <v>1038</v>
      </c>
      <c r="AF137" s="104">
        <v>1046</v>
      </c>
      <c r="AG137" s="104">
        <v>1054</v>
      </c>
      <c r="AH137" s="99">
        <v>7.5940000000000001E-3</v>
      </c>
    </row>
    <row r="138" spans="1:34" ht="15" customHeight="1" x14ac:dyDescent="0.25">
      <c r="A138" s="8" t="s">
        <v>172</v>
      </c>
      <c r="B138" s="97" t="s">
        <v>154</v>
      </c>
      <c r="C138" s="104">
        <v>831</v>
      </c>
      <c r="D138" s="104">
        <v>767</v>
      </c>
      <c r="E138" s="104">
        <v>857</v>
      </c>
      <c r="F138" s="104">
        <v>864</v>
      </c>
      <c r="G138" s="104">
        <v>870</v>
      </c>
      <c r="H138" s="104">
        <v>876</v>
      </c>
      <c r="I138" s="104">
        <v>882</v>
      </c>
      <c r="J138" s="104">
        <v>889</v>
      </c>
      <c r="K138" s="104">
        <v>895</v>
      </c>
      <c r="L138" s="104">
        <v>901</v>
      </c>
      <c r="M138" s="104">
        <v>907</v>
      </c>
      <c r="N138" s="104">
        <v>914</v>
      </c>
      <c r="O138" s="104">
        <v>920</v>
      </c>
      <c r="P138" s="104">
        <v>926</v>
      </c>
      <c r="Q138" s="104">
        <v>932</v>
      </c>
      <c r="R138" s="104">
        <v>939</v>
      </c>
      <c r="S138" s="104">
        <v>945</v>
      </c>
      <c r="T138" s="104">
        <v>951</v>
      </c>
      <c r="U138" s="104">
        <v>958</v>
      </c>
      <c r="V138" s="104">
        <v>964</v>
      </c>
      <c r="W138" s="104">
        <v>970</v>
      </c>
      <c r="X138" s="104">
        <v>976</v>
      </c>
      <c r="Y138" s="104">
        <v>983</v>
      </c>
      <c r="Z138" s="104">
        <v>989</v>
      </c>
      <c r="AA138" s="104">
        <v>995</v>
      </c>
      <c r="AB138" s="104">
        <v>1002</v>
      </c>
      <c r="AC138" s="104">
        <v>1008</v>
      </c>
      <c r="AD138" s="104">
        <v>1014</v>
      </c>
      <c r="AE138" s="104">
        <v>1021</v>
      </c>
      <c r="AF138" s="104">
        <v>1027</v>
      </c>
      <c r="AG138" s="104">
        <v>1033</v>
      </c>
      <c r="AH138" s="99">
        <v>7.28E-3</v>
      </c>
    </row>
    <row r="139" spans="1:34" ht="15" customHeight="1" x14ac:dyDescent="0.25">
      <c r="A139" s="8" t="s">
        <v>173</v>
      </c>
      <c r="B139" s="97" t="s">
        <v>156</v>
      </c>
      <c r="C139" s="104">
        <v>975</v>
      </c>
      <c r="D139" s="104">
        <v>956</v>
      </c>
      <c r="E139" s="104">
        <v>1035</v>
      </c>
      <c r="F139" s="104">
        <v>1040</v>
      </c>
      <c r="G139" s="104">
        <v>1046</v>
      </c>
      <c r="H139" s="104">
        <v>1051</v>
      </c>
      <c r="I139" s="104">
        <v>1057</v>
      </c>
      <c r="J139" s="104">
        <v>1062</v>
      </c>
      <c r="K139" s="104">
        <v>1068</v>
      </c>
      <c r="L139" s="104">
        <v>1074</v>
      </c>
      <c r="M139" s="104">
        <v>1079</v>
      </c>
      <c r="N139" s="104">
        <v>1085</v>
      </c>
      <c r="O139" s="104">
        <v>1091</v>
      </c>
      <c r="P139" s="104">
        <v>1096</v>
      </c>
      <c r="Q139" s="104">
        <v>1102</v>
      </c>
      <c r="R139" s="104">
        <v>1108</v>
      </c>
      <c r="S139" s="104">
        <v>1114</v>
      </c>
      <c r="T139" s="104">
        <v>1119</v>
      </c>
      <c r="U139" s="104">
        <v>1125</v>
      </c>
      <c r="V139" s="104">
        <v>1131</v>
      </c>
      <c r="W139" s="104">
        <v>1137</v>
      </c>
      <c r="X139" s="104">
        <v>1142</v>
      </c>
      <c r="Y139" s="104">
        <v>1148</v>
      </c>
      <c r="Z139" s="104">
        <v>1154</v>
      </c>
      <c r="AA139" s="104">
        <v>1160</v>
      </c>
      <c r="AB139" s="104">
        <v>1166</v>
      </c>
      <c r="AC139" s="104">
        <v>1171</v>
      </c>
      <c r="AD139" s="104">
        <v>1177</v>
      </c>
      <c r="AE139" s="104">
        <v>1183</v>
      </c>
      <c r="AF139" s="104">
        <v>1189</v>
      </c>
      <c r="AG139" s="104">
        <v>1195</v>
      </c>
      <c r="AH139" s="99">
        <v>6.8050000000000003E-3</v>
      </c>
    </row>
    <row r="140" spans="1:34" ht="15" customHeight="1" x14ac:dyDescent="0.25">
      <c r="A140" s="8" t="s">
        <v>174</v>
      </c>
      <c r="B140" s="97" t="s">
        <v>158</v>
      </c>
      <c r="C140" s="104">
        <v>2274</v>
      </c>
      <c r="D140" s="104">
        <v>2219</v>
      </c>
      <c r="E140" s="104">
        <v>2359</v>
      </c>
      <c r="F140" s="104">
        <v>2373</v>
      </c>
      <c r="G140" s="104">
        <v>2388</v>
      </c>
      <c r="H140" s="104">
        <v>2402</v>
      </c>
      <c r="I140" s="104">
        <v>2417</v>
      </c>
      <c r="J140" s="104">
        <v>2431</v>
      </c>
      <c r="K140" s="104">
        <v>2445</v>
      </c>
      <c r="L140" s="104">
        <v>2460</v>
      </c>
      <c r="M140" s="104">
        <v>2474</v>
      </c>
      <c r="N140" s="104">
        <v>2488</v>
      </c>
      <c r="O140" s="104">
        <v>2503</v>
      </c>
      <c r="P140" s="104">
        <v>2517</v>
      </c>
      <c r="Q140" s="104">
        <v>2531</v>
      </c>
      <c r="R140" s="104">
        <v>2546</v>
      </c>
      <c r="S140" s="104">
        <v>2560</v>
      </c>
      <c r="T140" s="104">
        <v>2575</v>
      </c>
      <c r="U140" s="104">
        <v>2589</v>
      </c>
      <c r="V140" s="104">
        <v>2603</v>
      </c>
      <c r="W140" s="104">
        <v>2618</v>
      </c>
      <c r="X140" s="104">
        <v>2632</v>
      </c>
      <c r="Y140" s="104">
        <v>2647</v>
      </c>
      <c r="Z140" s="104">
        <v>2661</v>
      </c>
      <c r="AA140" s="104">
        <v>2676</v>
      </c>
      <c r="AB140" s="104">
        <v>2690</v>
      </c>
      <c r="AC140" s="104">
        <v>2705</v>
      </c>
      <c r="AD140" s="104">
        <v>2719</v>
      </c>
      <c r="AE140" s="104">
        <v>2734</v>
      </c>
      <c r="AF140" s="104">
        <v>2748</v>
      </c>
      <c r="AG140" s="104">
        <v>2763</v>
      </c>
      <c r="AH140" s="99">
        <v>6.5139999999999998E-3</v>
      </c>
    </row>
    <row r="141" spans="1:34" x14ac:dyDescent="0.25">
      <c r="A141" s="8" t="s">
        <v>175</v>
      </c>
      <c r="B141" s="97" t="s">
        <v>160</v>
      </c>
      <c r="C141" s="104">
        <v>1623</v>
      </c>
      <c r="D141" s="104">
        <v>1710</v>
      </c>
      <c r="E141" s="104">
        <v>1808</v>
      </c>
      <c r="F141" s="104">
        <v>1818</v>
      </c>
      <c r="G141" s="104">
        <v>1828</v>
      </c>
      <c r="H141" s="104">
        <v>1838</v>
      </c>
      <c r="I141" s="104">
        <v>1848</v>
      </c>
      <c r="J141" s="104">
        <v>1858</v>
      </c>
      <c r="K141" s="104">
        <v>1868</v>
      </c>
      <c r="L141" s="104">
        <v>1878</v>
      </c>
      <c r="M141" s="104">
        <v>1888</v>
      </c>
      <c r="N141" s="104">
        <v>1898</v>
      </c>
      <c r="O141" s="104">
        <v>1909</v>
      </c>
      <c r="P141" s="104">
        <v>1919</v>
      </c>
      <c r="Q141" s="104">
        <v>1929</v>
      </c>
      <c r="R141" s="104">
        <v>1939</v>
      </c>
      <c r="S141" s="104">
        <v>1949</v>
      </c>
      <c r="T141" s="104">
        <v>1959</v>
      </c>
      <c r="U141" s="104">
        <v>1969</v>
      </c>
      <c r="V141" s="104">
        <v>1980</v>
      </c>
      <c r="W141" s="104">
        <v>1990</v>
      </c>
      <c r="X141" s="104">
        <v>2000</v>
      </c>
      <c r="Y141" s="104">
        <v>2010</v>
      </c>
      <c r="Z141" s="104">
        <v>2020</v>
      </c>
      <c r="AA141" s="104">
        <v>2031</v>
      </c>
      <c r="AB141" s="104">
        <v>2041</v>
      </c>
      <c r="AC141" s="104">
        <v>2051</v>
      </c>
      <c r="AD141" s="104">
        <v>2061</v>
      </c>
      <c r="AE141" s="104">
        <v>2071</v>
      </c>
      <c r="AF141" s="104">
        <v>2082</v>
      </c>
      <c r="AG141" s="104">
        <v>2092</v>
      </c>
      <c r="AH141" s="99">
        <v>8.4969999999999993E-3</v>
      </c>
    </row>
    <row r="142" spans="1:34" x14ac:dyDescent="0.25">
      <c r="A142" s="8" t="s">
        <v>176</v>
      </c>
      <c r="B142" s="97" t="s">
        <v>162</v>
      </c>
      <c r="C142" s="104">
        <v>2730</v>
      </c>
      <c r="D142" s="104">
        <v>2770</v>
      </c>
      <c r="E142" s="104">
        <v>2861</v>
      </c>
      <c r="F142" s="104">
        <v>2875</v>
      </c>
      <c r="G142" s="104">
        <v>2889</v>
      </c>
      <c r="H142" s="104">
        <v>2904</v>
      </c>
      <c r="I142" s="104">
        <v>2918</v>
      </c>
      <c r="J142" s="104">
        <v>2932</v>
      </c>
      <c r="K142" s="104">
        <v>2947</v>
      </c>
      <c r="L142" s="104">
        <v>2961</v>
      </c>
      <c r="M142" s="104">
        <v>2976</v>
      </c>
      <c r="N142" s="104">
        <v>2990</v>
      </c>
      <c r="O142" s="104">
        <v>3004</v>
      </c>
      <c r="P142" s="104">
        <v>3018</v>
      </c>
      <c r="Q142" s="104">
        <v>3033</v>
      </c>
      <c r="R142" s="104">
        <v>3047</v>
      </c>
      <c r="S142" s="104">
        <v>3061</v>
      </c>
      <c r="T142" s="104">
        <v>3076</v>
      </c>
      <c r="U142" s="104">
        <v>3090</v>
      </c>
      <c r="V142" s="104">
        <v>3104</v>
      </c>
      <c r="W142" s="104">
        <v>3119</v>
      </c>
      <c r="X142" s="104">
        <v>3133</v>
      </c>
      <c r="Y142" s="104">
        <v>3147</v>
      </c>
      <c r="Z142" s="104">
        <v>3161</v>
      </c>
      <c r="AA142" s="104">
        <v>3176</v>
      </c>
      <c r="AB142" s="104">
        <v>3190</v>
      </c>
      <c r="AC142" s="104">
        <v>3204</v>
      </c>
      <c r="AD142" s="104">
        <v>3218</v>
      </c>
      <c r="AE142" s="104">
        <v>3233</v>
      </c>
      <c r="AF142" s="104">
        <v>3247</v>
      </c>
      <c r="AG142" s="104">
        <v>3261</v>
      </c>
      <c r="AH142" s="99">
        <v>5.9420000000000002E-3</v>
      </c>
    </row>
    <row r="143" spans="1:34" x14ac:dyDescent="0.25">
      <c r="A143" s="8" t="s">
        <v>177</v>
      </c>
      <c r="B143" s="97" t="s">
        <v>164</v>
      </c>
      <c r="C143" s="104">
        <v>1639</v>
      </c>
      <c r="D143" s="104">
        <v>1471</v>
      </c>
      <c r="E143" s="104">
        <v>1560</v>
      </c>
      <c r="F143" s="104">
        <v>1568</v>
      </c>
      <c r="G143" s="104">
        <v>1577</v>
      </c>
      <c r="H143" s="104">
        <v>1586</v>
      </c>
      <c r="I143" s="104">
        <v>1595</v>
      </c>
      <c r="J143" s="104">
        <v>1604</v>
      </c>
      <c r="K143" s="104">
        <v>1613</v>
      </c>
      <c r="L143" s="104">
        <v>1622</v>
      </c>
      <c r="M143" s="104">
        <v>1631</v>
      </c>
      <c r="N143" s="104">
        <v>1641</v>
      </c>
      <c r="O143" s="104">
        <v>1650</v>
      </c>
      <c r="P143" s="104">
        <v>1659</v>
      </c>
      <c r="Q143" s="104">
        <v>1668</v>
      </c>
      <c r="R143" s="104">
        <v>1678</v>
      </c>
      <c r="S143" s="104">
        <v>1687</v>
      </c>
      <c r="T143" s="104">
        <v>1697</v>
      </c>
      <c r="U143" s="104">
        <v>1706</v>
      </c>
      <c r="V143" s="104">
        <v>1715</v>
      </c>
      <c r="W143" s="104">
        <v>1725</v>
      </c>
      <c r="X143" s="104">
        <v>1734</v>
      </c>
      <c r="Y143" s="104">
        <v>1744</v>
      </c>
      <c r="Z143" s="104">
        <v>1753</v>
      </c>
      <c r="AA143" s="104">
        <v>1763</v>
      </c>
      <c r="AB143" s="104">
        <v>1772</v>
      </c>
      <c r="AC143" s="104">
        <v>1782</v>
      </c>
      <c r="AD143" s="104">
        <v>1791</v>
      </c>
      <c r="AE143" s="104">
        <v>1801</v>
      </c>
      <c r="AF143" s="104">
        <v>1810</v>
      </c>
      <c r="AG143" s="104">
        <v>1820</v>
      </c>
      <c r="AH143" s="99">
        <v>3.4979999999999998E-3</v>
      </c>
    </row>
    <row r="144" spans="1:34" x14ac:dyDescent="0.25">
      <c r="A144" s="8" t="s">
        <v>178</v>
      </c>
      <c r="B144" s="97" t="s">
        <v>166</v>
      </c>
      <c r="C144" s="104">
        <v>1012</v>
      </c>
      <c r="D144" s="104">
        <v>840</v>
      </c>
      <c r="E144" s="104">
        <v>963</v>
      </c>
      <c r="F144" s="104">
        <v>969</v>
      </c>
      <c r="G144" s="104">
        <v>975</v>
      </c>
      <c r="H144" s="104">
        <v>982</v>
      </c>
      <c r="I144" s="104">
        <v>988</v>
      </c>
      <c r="J144" s="104">
        <v>994</v>
      </c>
      <c r="K144" s="104">
        <v>1001</v>
      </c>
      <c r="L144" s="104">
        <v>1007</v>
      </c>
      <c r="M144" s="104">
        <v>1013</v>
      </c>
      <c r="N144" s="104">
        <v>1020</v>
      </c>
      <c r="O144" s="104">
        <v>1026</v>
      </c>
      <c r="P144" s="104">
        <v>1032</v>
      </c>
      <c r="Q144" s="104">
        <v>1039</v>
      </c>
      <c r="R144" s="104">
        <v>1045</v>
      </c>
      <c r="S144" s="104">
        <v>1052</v>
      </c>
      <c r="T144" s="104">
        <v>1058</v>
      </c>
      <c r="U144" s="104">
        <v>1065</v>
      </c>
      <c r="V144" s="104">
        <v>1071</v>
      </c>
      <c r="W144" s="104">
        <v>1078</v>
      </c>
      <c r="X144" s="104">
        <v>1084</v>
      </c>
      <c r="Y144" s="104">
        <v>1091</v>
      </c>
      <c r="Z144" s="104">
        <v>1097</v>
      </c>
      <c r="AA144" s="104">
        <v>1104</v>
      </c>
      <c r="AB144" s="104">
        <v>1110</v>
      </c>
      <c r="AC144" s="104">
        <v>1117</v>
      </c>
      <c r="AD144" s="104">
        <v>1123</v>
      </c>
      <c r="AE144" s="104">
        <v>1130</v>
      </c>
      <c r="AF144" s="104">
        <v>1136</v>
      </c>
      <c r="AG144" s="104">
        <v>1143</v>
      </c>
      <c r="AH144" s="99">
        <v>4.0660000000000002E-3</v>
      </c>
    </row>
    <row r="145" spans="1:34" x14ac:dyDescent="0.25">
      <c r="A145" s="8" t="s">
        <v>179</v>
      </c>
      <c r="B145" s="96" t="s">
        <v>168</v>
      </c>
      <c r="C145" s="102">
        <v>1496.4417719999999</v>
      </c>
      <c r="D145" s="102">
        <v>1423.084351</v>
      </c>
      <c r="E145" s="102">
        <v>1533.780518</v>
      </c>
      <c r="F145" s="102">
        <v>1545.432861</v>
      </c>
      <c r="G145" s="102">
        <v>1557.3450929999999</v>
      </c>
      <c r="H145" s="102">
        <v>1569.296509</v>
      </c>
      <c r="I145" s="102">
        <v>1581.2326660000001</v>
      </c>
      <c r="J145" s="102">
        <v>1593.1649170000001</v>
      </c>
      <c r="K145" s="102">
        <v>1605.2078859999999</v>
      </c>
      <c r="L145" s="102">
        <v>1617.1710210000001</v>
      </c>
      <c r="M145" s="102">
        <v>1629.009888</v>
      </c>
      <c r="N145" s="102">
        <v>1641.1838379999999</v>
      </c>
      <c r="O145" s="102">
        <v>1653.26001</v>
      </c>
      <c r="P145" s="102">
        <v>1665.1435550000001</v>
      </c>
      <c r="Q145" s="102">
        <v>1677.2926030000001</v>
      </c>
      <c r="R145" s="102">
        <v>1689.587524</v>
      </c>
      <c r="S145" s="102">
        <v>1701.6491699999999</v>
      </c>
      <c r="T145" s="102">
        <v>1713.928101</v>
      </c>
      <c r="U145" s="102">
        <v>1726.156616</v>
      </c>
      <c r="V145" s="102">
        <v>1738.2735600000001</v>
      </c>
      <c r="W145" s="102">
        <v>1750.842529</v>
      </c>
      <c r="X145" s="102">
        <v>1762.7661129999999</v>
      </c>
      <c r="Y145" s="102">
        <v>1775.36499</v>
      </c>
      <c r="Z145" s="102">
        <v>1787.387939</v>
      </c>
      <c r="AA145" s="102">
        <v>1800.091797</v>
      </c>
      <c r="AB145" s="102">
        <v>1812.380737</v>
      </c>
      <c r="AC145" s="102">
        <v>1824.8900149999999</v>
      </c>
      <c r="AD145" s="102">
        <v>1836.9436040000001</v>
      </c>
      <c r="AE145" s="102">
        <v>1849.7070309999999</v>
      </c>
      <c r="AF145" s="102">
        <v>1861.689087</v>
      </c>
      <c r="AG145" s="102">
        <v>1874.0201420000001</v>
      </c>
      <c r="AH145" s="101">
        <v>7.528E-3</v>
      </c>
    </row>
    <row r="146" spans="1:34" ht="15.75" thickBot="1" x14ac:dyDescent="0.3"/>
    <row r="147" spans="1:34" x14ac:dyDescent="0.25">
      <c r="B147" s="228" t="s">
        <v>2774</v>
      </c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  <c r="N147" s="229"/>
      <c r="O147" s="229"/>
      <c r="P147" s="229"/>
      <c r="Q147" s="229"/>
      <c r="R147" s="229"/>
      <c r="S147" s="229"/>
      <c r="T147" s="229"/>
      <c r="U147" s="229"/>
      <c r="V147" s="229"/>
      <c r="W147" s="229"/>
      <c r="X147" s="229"/>
      <c r="Y147" s="229"/>
      <c r="Z147" s="229"/>
      <c r="AA147" s="229"/>
      <c r="AB147" s="229"/>
      <c r="AC147" s="229"/>
      <c r="AD147" s="229"/>
      <c r="AE147" s="229"/>
      <c r="AF147" s="229"/>
      <c r="AG147" s="229"/>
      <c r="AH147" s="105"/>
    </row>
    <row r="148" spans="1:34" x14ac:dyDescent="0.25">
      <c r="B148" s="9" t="s">
        <v>2775</v>
      </c>
    </row>
    <row r="149" spans="1:34" x14ac:dyDescent="0.25">
      <c r="B149" s="9" t="s">
        <v>2776</v>
      </c>
    </row>
    <row r="150" spans="1:34" ht="15" customHeight="1" x14ac:dyDescent="0.25">
      <c r="B150" s="9" t="s">
        <v>2777</v>
      </c>
    </row>
    <row r="151" spans="1:34" ht="15" customHeight="1" x14ac:dyDescent="0.25">
      <c r="B151" s="9" t="s">
        <v>2778</v>
      </c>
    </row>
    <row r="152" spans="1:34" ht="15" customHeight="1" x14ac:dyDescent="0.25">
      <c r="B152" s="9" t="s">
        <v>2779</v>
      </c>
    </row>
    <row r="153" spans="1:34" ht="15" customHeight="1" x14ac:dyDescent="0.25">
      <c r="B153" s="9" t="s">
        <v>180</v>
      </c>
    </row>
    <row r="154" spans="1:34" ht="15" customHeight="1" x14ac:dyDescent="0.25">
      <c r="B154" s="9" t="s">
        <v>2780</v>
      </c>
    </row>
    <row r="155" spans="1:34" ht="15" customHeight="1" x14ac:dyDescent="0.25">
      <c r="B155" s="9" t="s">
        <v>2781</v>
      </c>
    </row>
    <row r="156" spans="1:34" ht="15" customHeight="1" x14ac:dyDescent="0.25">
      <c r="B156" s="9" t="s">
        <v>2782</v>
      </c>
    </row>
    <row r="157" spans="1:34" ht="15" customHeight="1" x14ac:dyDescent="0.25">
      <c r="B157" s="9" t="s">
        <v>2783</v>
      </c>
    </row>
    <row r="158" spans="1:34" ht="15" customHeight="1" x14ac:dyDescent="0.25">
      <c r="B158" s="9" t="s">
        <v>2784</v>
      </c>
    </row>
    <row r="159" spans="1:34" ht="15" customHeight="1" x14ac:dyDescent="0.25">
      <c r="B159" s="9" t="s">
        <v>181</v>
      </c>
    </row>
    <row r="160" spans="1:34" ht="15" customHeight="1" x14ac:dyDescent="0.25">
      <c r="B160" s="9" t="s">
        <v>2785</v>
      </c>
    </row>
    <row r="161" spans="2:2" ht="15" customHeight="1" x14ac:dyDescent="0.25">
      <c r="B161" s="9" t="s">
        <v>2786</v>
      </c>
    </row>
    <row r="162" spans="2:2" ht="15" customHeight="1" x14ac:dyDescent="0.25">
      <c r="B162" s="9" t="s">
        <v>2787</v>
      </c>
    </row>
    <row r="163" spans="2:2" ht="15" customHeight="1" x14ac:dyDescent="0.25">
      <c r="B163" s="9" t="s">
        <v>2788</v>
      </c>
    </row>
    <row r="164" spans="2:2" ht="15" customHeight="1" x14ac:dyDescent="0.25">
      <c r="B164" s="9" t="s">
        <v>2789</v>
      </c>
    </row>
    <row r="165" spans="2:2" x14ac:dyDescent="0.25">
      <c r="B165" s="9" t="s">
        <v>2790</v>
      </c>
    </row>
    <row r="166" spans="2:2" ht="15" customHeight="1" x14ac:dyDescent="0.25">
      <c r="B166" s="9" t="s">
        <v>2791</v>
      </c>
    </row>
    <row r="167" spans="2:2" ht="15" customHeight="1" x14ac:dyDescent="0.25">
      <c r="B167" s="9" t="s">
        <v>2792</v>
      </c>
    </row>
    <row r="168" spans="2:2" ht="15" customHeight="1" x14ac:dyDescent="0.25"/>
    <row r="169" spans="2:2" ht="15" customHeight="1" x14ac:dyDescent="0.25"/>
    <row r="170" spans="2:2" ht="15" customHeight="1" x14ac:dyDescent="0.25"/>
    <row r="171" spans="2:2" ht="15" customHeight="1" x14ac:dyDescent="0.25"/>
    <row r="172" spans="2:2" ht="15" customHeight="1" x14ac:dyDescent="0.25"/>
    <row r="173" spans="2:2" ht="15" customHeight="1" x14ac:dyDescent="0.25"/>
    <row r="174" spans="2:2" ht="15" customHeight="1" x14ac:dyDescent="0.25"/>
    <row r="175" spans="2:2" ht="15" customHeight="1" x14ac:dyDescent="0.25"/>
    <row r="176" spans="2:2" ht="15" customHeight="1" x14ac:dyDescent="0.25"/>
    <row r="177" ht="15" customHeight="1" x14ac:dyDescent="0.25"/>
    <row r="178" ht="15" customHeight="1" x14ac:dyDescent="0.25"/>
    <row r="179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4" ht="15" customHeight="1" x14ac:dyDescent="0.25"/>
    <row r="225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spans="2:34" ht="15" customHeight="1" x14ac:dyDescent="0.25"/>
    <row r="306" spans="2:34" ht="15" customHeight="1" x14ac:dyDescent="0.25"/>
    <row r="307" spans="2:34" ht="15" customHeight="1" x14ac:dyDescent="0.25"/>
    <row r="308" spans="2:34" ht="15" customHeight="1" x14ac:dyDescent="0.25">
      <c r="B308" s="216"/>
      <c r="C308" s="216"/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6"/>
      <c r="P308" s="216"/>
      <c r="Q308" s="216"/>
      <c r="R308" s="216"/>
      <c r="S308" s="216"/>
      <c r="T308" s="216"/>
      <c r="U308" s="216"/>
      <c r="V308" s="216"/>
      <c r="W308" s="216"/>
      <c r="X308" s="216"/>
      <c r="Y308" s="216"/>
      <c r="Z308" s="216"/>
      <c r="AA308" s="216"/>
      <c r="AB308" s="216"/>
      <c r="AC308" s="216"/>
      <c r="AD308" s="216"/>
      <c r="AE308" s="216"/>
      <c r="AF308" s="216"/>
      <c r="AG308" s="216"/>
      <c r="AH308" s="216"/>
    </row>
    <row r="309" spans="2:34" ht="15" customHeight="1" x14ac:dyDescent="0.25"/>
    <row r="310" spans="2:34" ht="15" customHeight="1" x14ac:dyDescent="0.25"/>
    <row r="311" spans="2:34" ht="15" customHeight="1" x14ac:dyDescent="0.25"/>
    <row r="312" spans="2:34" ht="15" customHeight="1" x14ac:dyDescent="0.25"/>
    <row r="313" spans="2:34" ht="15" customHeight="1" x14ac:dyDescent="0.25"/>
    <row r="314" spans="2:34" ht="15" customHeight="1" x14ac:dyDescent="0.25"/>
    <row r="315" spans="2:34" ht="15" customHeight="1" x14ac:dyDescent="0.25"/>
    <row r="316" spans="2:34" ht="15" customHeight="1" x14ac:dyDescent="0.25"/>
    <row r="317" spans="2:34" ht="15" customHeight="1" x14ac:dyDescent="0.25"/>
    <row r="318" spans="2:34" ht="15" customHeight="1" x14ac:dyDescent="0.25"/>
    <row r="319" spans="2:34" ht="15" customHeight="1" x14ac:dyDescent="0.25"/>
    <row r="320" spans="2:34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spans="2:34" ht="15" customHeight="1" x14ac:dyDescent="0.25"/>
    <row r="498" spans="2:34" ht="15" customHeight="1" x14ac:dyDescent="0.25"/>
    <row r="500" spans="2:34" ht="15" customHeight="1" x14ac:dyDescent="0.25"/>
    <row r="501" spans="2:34" ht="15" customHeight="1" x14ac:dyDescent="0.25"/>
    <row r="502" spans="2:34" ht="15" customHeight="1" x14ac:dyDescent="0.25"/>
    <row r="503" spans="2:34" ht="15" customHeight="1" x14ac:dyDescent="0.25"/>
    <row r="504" spans="2:34" ht="15" customHeight="1" x14ac:dyDescent="0.25"/>
    <row r="505" spans="2:34" ht="15" customHeight="1" x14ac:dyDescent="0.25"/>
    <row r="506" spans="2:34" ht="15" customHeight="1" x14ac:dyDescent="0.25"/>
    <row r="507" spans="2:34" ht="15" customHeight="1" x14ac:dyDescent="0.25"/>
    <row r="508" spans="2:34" ht="15" customHeight="1" x14ac:dyDescent="0.25"/>
    <row r="510" spans="2:34" ht="15" customHeight="1" x14ac:dyDescent="0.25"/>
    <row r="511" spans="2:34" ht="15" customHeight="1" x14ac:dyDescent="0.25">
      <c r="B511" s="216"/>
      <c r="C511" s="216"/>
      <c r="D511" s="216"/>
      <c r="E511" s="216"/>
      <c r="F511" s="216"/>
      <c r="G511" s="216"/>
      <c r="H511" s="216"/>
      <c r="I511" s="216"/>
      <c r="J511" s="216"/>
      <c r="K511" s="216"/>
      <c r="L511" s="216"/>
      <c r="M511" s="216"/>
      <c r="N511" s="216"/>
      <c r="O511" s="216"/>
      <c r="P511" s="216"/>
      <c r="Q511" s="216"/>
      <c r="R511" s="216"/>
      <c r="S511" s="216"/>
      <c r="T511" s="216"/>
      <c r="U511" s="216"/>
      <c r="V511" s="216"/>
      <c r="W511" s="216"/>
      <c r="X511" s="216"/>
      <c r="Y511" s="216"/>
      <c r="Z511" s="216"/>
      <c r="AA511" s="216"/>
      <c r="AB511" s="216"/>
      <c r="AC511" s="216"/>
      <c r="AD511" s="216"/>
      <c r="AE511" s="216"/>
      <c r="AF511" s="216"/>
      <c r="AG511" s="216"/>
      <c r="AH511" s="216"/>
    </row>
    <row r="512" spans="2:34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7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9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60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spans="2:34" ht="15" customHeight="1" x14ac:dyDescent="0.25"/>
    <row r="706" spans="2:34" ht="15" customHeight="1" x14ac:dyDescent="0.25"/>
    <row r="707" spans="2:34" ht="15" customHeight="1" x14ac:dyDescent="0.25"/>
    <row r="708" spans="2:34" ht="15" customHeight="1" x14ac:dyDescent="0.25"/>
    <row r="709" spans="2:34" ht="15" customHeight="1" x14ac:dyDescent="0.25"/>
    <row r="710" spans="2:34" ht="15" customHeight="1" x14ac:dyDescent="0.25"/>
    <row r="711" spans="2:34" ht="15" customHeight="1" x14ac:dyDescent="0.25"/>
    <row r="712" spans="2:34" ht="15" customHeight="1" x14ac:dyDescent="0.25">
      <c r="B712" s="216"/>
      <c r="C712" s="216"/>
      <c r="D712" s="216"/>
      <c r="E712" s="216"/>
      <c r="F712" s="216"/>
      <c r="G712" s="216"/>
      <c r="H712" s="216"/>
      <c r="I712" s="216"/>
      <c r="J712" s="216"/>
      <c r="K712" s="216"/>
      <c r="L712" s="216"/>
      <c r="M712" s="216"/>
      <c r="N712" s="216"/>
      <c r="O712" s="216"/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  <c r="Z712" s="216"/>
      <c r="AA712" s="216"/>
      <c r="AB712" s="216"/>
      <c r="AC712" s="216"/>
      <c r="AD712" s="216"/>
      <c r="AE712" s="216"/>
      <c r="AF712" s="216"/>
      <c r="AG712" s="216"/>
      <c r="AH712" s="216"/>
    </row>
    <row r="713" spans="2:34" ht="15" customHeight="1" x14ac:dyDescent="0.25"/>
    <row r="714" spans="2:34" ht="15" customHeight="1" x14ac:dyDescent="0.25"/>
    <row r="715" spans="2:34" ht="15" customHeight="1" x14ac:dyDescent="0.25"/>
    <row r="716" spans="2:34" ht="15" customHeight="1" x14ac:dyDescent="0.25"/>
    <row r="717" spans="2:34" ht="15" customHeight="1" x14ac:dyDescent="0.25"/>
    <row r="718" spans="2:34" ht="15" customHeight="1" x14ac:dyDescent="0.25"/>
    <row r="719" spans="2:34" ht="15" customHeight="1" x14ac:dyDescent="0.25"/>
    <row r="720" spans="2:34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2" ht="15" customHeight="1" x14ac:dyDescent="0.25"/>
    <row r="823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40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spans="2:34" ht="15" customHeight="1" x14ac:dyDescent="0.25"/>
    <row r="882" spans="2:34" ht="15" customHeight="1" x14ac:dyDescent="0.25"/>
    <row r="883" spans="2:34" ht="15" customHeight="1" x14ac:dyDescent="0.25"/>
    <row r="884" spans="2:34" ht="15" customHeight="1" x14ac:dyDescent="0.25"/>
    <row r="885" spans="2:34" ht="15" customHeight="1" x14ac:dyDescent="0.25"/>
    <row r="886" spans="2:34" ht="15" customHeight="1" x14ac:dyDescent="0.25"/>
    <row r="887" spans="2:34" ht="15" customHeight="1" x14ac:dyDescent="0.25">
      <c r="B887" s="216"/>
      <c r="C887" s="216"/>
      <c r="D887" s="216"/>
      <c r="E887" s="216"/>
      <c r="F887" s="216"/>
      <c r="G887" s="216"/>
      <c r="H887" s="216"/>
      <c r="I887" s="216"/>
      <c r="J887" s="216"/>
      <c r="K887" s="216"/>
      <c r="L887" s="216"/>
      <c r="M887" s="216"/>
      <c r="N887" s="216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  <c r="AA887" s="216"/>
      <c r="AB887" s="216"/>
      <c r="AC887" s="216"/>
      <c r="AD887" s="216"/>
      <c r="AE887" s="216"/>
      <c r="AF887" s="216"/>
      <c r="AG887" s="216"/>
      <c r="AH887" s="216"/>
    </row>
    <row r="888" spans="2:34" ht="15" customHeight="1" x14ac:dyDescent="0.25"/>
    <row r="889" spans="2:34" ht="15" customHeight="1" x14ac:dyDescent="0.25"/>
    <row r="890" spans="2:34" ht="15" customHeight="1" x14ac:dyDescent="0.25"/>
    <row r="891" spans="2:34" ht="15" customHeight="1" x14ac:dyDescent="0.25"/>
    <row r="892" spans="2:34" ht="15" customHeight="1" x14ac:dyDescent="0.25"/>
    <row r="893" spans="2:34" ht="15" customHeight="1" x14ac:dyDescent="0.25"/>
    <row r="894" spans="2:34" ht="15" customHeight="1" x14ac:dyDescent="0.25"/>
    <row r="895" spans="2:34" ht="15" customHeight="1" x14ac:dyDescent="0.25"/>
    <row r="896" spans="2:34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spans="2:34" ht="15" customHeight="1" x14ac:dyDescent="0.25"/>
    <row r="1090" spans="2:34" ht="15" customHeight="1" x14ac:dyDescent="0.25"/>
    <row r="1091" spans="2:34" ht="15" customHeight="1" x14ac:dyDescent="0.25"/>
    <row r="1092" spans="2:34" ht="15" customHeight="1" x14ac:dyDescent="0.25"/>
    <row r="1093" spans="2:34" ht="15" customHeight="1" x14ac:dyDescent="0.25"/>
    <row r="1094" spans="2:34" ht="15" customHeight="1" x14ac:dyDescent="0.25"/>
    <row r="1096" spans="2:34" ht="15" customHeight="1" x14ac:dyDescent="0.25"/>
    <row r="1097" spans="2:34" ht="15" customHeight="1" x14ac:dyDescent="0.25"/>
    <row r="1098" spans="2:34" ht="15" customHeight="1" x14ac:dyDescent="0.25"/>
    <row r="1099" spans="2:34" ht="15" customHeight="1" x14ac:dyDescent="0.25"/>
    <row r="1100" spans="2:34" ht="15" customHeight="1" x14ac:dyDescent="0.25">
      <c r="B1100" s="216"/>
      <c r="C1100" s="216"/>
      <c r="D1100" s="216"/>
      <c r="E1100" s="216"/>
      <c r="F1100" s="216"/>
      <c r="G1100" s="216"/>
      <c r="H1100" s="216"/>
      <c r="I1100" s="216"/>
      <c r="J1100" s="216"/>
      <c r="K1100" s="216"/>
      <c r="L1100" s="216"/>
      <c r="M1100" s="216"/>
      <c r="N1100" s="216"/>
      <c r="O1100" s="216"/>
      <c r="P1100" s="216"/>
      <c r="Q1100" s="216"/>
      <c r="R1100" s="216"/>
      <c r="S1100" s="216"/>
      <c r="T1100" s="216"/>
      <c r="U1100" s="216"/>
      <c r="V1100" s="216"/>
      <c r="W1100" s="216"/>
      <c r="X1100" s="216"/>
      <c r="Y1100" s="216"/>
      <c r="Z1100" s="216"/>
      <c r="AA1100" s="216"/>
      <c r="AB1100" s="216"/>
      <c r="AC1100" s="216"/>
      <c r="AD1100" s="216"/>
      <c r="AE1100" s="216"/>
      <c r="AF1100" s="216"/>
      <c r="AG1100" s="216"/>
      <c r="AH1100" s="216"/>
    </row>
    <row r="1101" spans="2:34" ht="15" customHeight="1" x14ac:dyDescent="0.25"/>
    <row r="1102" spans="2:34" ht="15" customHeight="1" x14ac:dyDescent="0.25"/>
    <row r="1103" spans="2:34" ht="15" customHeight="1" x14ac:dyDescent="0.25"/>
    <row r="1104" spans="2:3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spans="2:34" ht="15" customHeight="1" x14ac:dyDescent="0.25"/>
    <row r="1218" spans="2:34" ht="15" customHeight="1" x14ac:dyDescent="0.25"/>
    <row r="1219" spans="2:34" ht="15" customHeight="1" x14ac:dyDescent="0.25"/>
    <row r="1220" spans="2:34" ht="15" customHeight="1" x14ac:dyDescent="0.25"/>
    <row r="1221" spans="2:34" ht="15" customHeight="1" x14ac:dyDescent="0.25"/>
    <row r="1222" spans="2:34" ht="15" customHeight="1" x14ac:dyDescent="0.25"/>
    <row r="1223" spans="2:34" ht="15" customHeight="1" x14ac:dyDescent="0.25"/>
    <row r="1224" spans="2:34" ht="15" customHeight="1" x14ac:dyDescent="0.25"/>
    <row r="1225" spans="2:34" ht="15" customHeight="1" x14ac:dyDescent="0.25"/>
    <row r="1226" spans="2:34" ht="15" customHeight="1" x14ac:dyDescent="0.25"/>
    <row r="1227" spans="2:34" ht="15" customHeight="1" x14ac:dyDescent="0.25">
      <c r="B1227" s="216"/>
      <c r="C1227" s="216"/>
      <c r="D1227" s="216"/>
      <c r="E1227" s="216"/>
      <c r="F1227" s="216"/>
      <c r="G1227" s="216"/>
      <c r="H1227" s="216"/>
      <c r="I1227" s="216"/>
      <c r="J1227" s="216"/>
      <c r="K1227" s="216"/>
      <c r="L1227" s="216"/>
      <c r="M1227" s="216"/>
      <c r="N1227" s="216"/>
      <c r="O1227" s="216"/>
      <c r="P1227" s="216"/>
      <c r="Q1227" s="216"/>
      <c r="R1227" s="216"/>
      <c r="S1227" s="216"/>
      <c r="T1227" s="216"/>
      <c r="U1227" s="216"/>
      <c r="V1227" s="216"/>
      <c r="W1227" s="216"/>
      <c r="X1227" s="216"/>
      <c r="Y1227" s="216"/>
      <c r="Z1227" s="216"/>
      <c r="AA1227" s="216"/>
      <c r="AB1227" s="216"/>
      <c r="AC1227" s="216"/>
      <c r="AD1227" s="216"/>
      <c r="AE1227" s="216"/>
      <c r="AF1227" s="216"/>
      <c r="AG1227" s="216"/>
      <c r="AH1227" s="216"/>
    </row>
    <row r="1228" spans="2:34" ht="15" customHeight="1" x14ac:dyDescent="0.25"/>
    <row r="1229" spans="2:34" ht="15" customHeight="1" x14ac:dyDescent="0.25"/>
    <row r="1230" spans="2:34" ht="15" customHeight="1" x14ac:dyDescent="0.25"/>
    <row r="1231" spans="2:34" ht="15" customHeight="1" x14ac:dyDescent="0.25"/>
    <row r="1232" spans="2:34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7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50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5" ht="15" customHeight="1" x14ac:dyDescent="0.25"/>
    <row r="1376" ht="15" customHeight="1" x14ac:dyDescent="0.25"/>
    <row r="1377" spans="2:34" ht="15" customHeight="1" x14ac:dyDescent="0.25"/>
    <row r="1378" spans="2:34" ht="15" customHeight="1" x14ac:dyDescent="0.25"/>
    <row r="1379" spans="2:34" ht="15" customHeight="1" x14ac:dyDescent="0.25"/>
    <row r="1380" spans="2:34" ht="15" customHeight="1" x14ac:dyDescent="0.25"/>
    <row r="1381" spans="2:34" ht="15" customHeight="1" x14ac:dyDescent="0.25"/>
    <row r="1382" spans="2:34" ht="15" customHeight="1" x14ac:dyDescent="0.25"/>
    <row r="1383" spans="2:34" ht="15" customHeight="1" x14ac:dyDescent="0.25"/>
    <row r="1385" spans="2:34" ht="15" customHeight="1" x14ac:dyDescent="0.25"/>
    <row r="1386" spans="2:34" ht="15" customHeight="1" x14ac:dyDescent="0.25"/>
    <row r="1387" spans="2:34" ht="15" customHeight="1" x14ac:dyDescent="0.25"/>
    <row r="1388" spans="2:34" ht="15" customHeight="1" x14ac:dyDescent="0.25"/>
    <row r="1389" spans="2:34" ht="15" customHeight="1" x14ac:dyDescent="0.25"/>
    <row r="1390" spans="2:34" ht="15" customHeight="1" x14ac:dyDescent="0.25">
      <c r="B1390" s="216"/>
      <c r="C1390" s="216"/>
      <c r="D1390" s="216"/>
      <c r="E1390" s="216"/>
      <c r="F1390" s="216"/>
      <c r="G1390" s="216"/>
      <c r="H1390" s="216"/>
      <c r="I1390" s="216"/>
      <c r="J1390" s="216"/>
      <c r="K1390" s="216"/>
      <c r="L1390" s="216"/>
      <c r="M1390" s="216"/>
      <c r="N1390" s="216"/>
      <c r="O1390" s="216"/>
      <c r="P1390" s="216"/>
      <c r="Q1390" s="216"/>
      <c r="R1390" s="216"/>
      <c r="S1390" s="216"/>
      <c r="T1390" s="216"/>
      <c r="U1390" s="216"/>
      <c r="V1390" s="216"/>
      <c r="W1390" s="216"/>
      <c r="X1390" s="216"/>
      <c r="Y1390" s="216"/>
      <c r="Z1390" s="216"/>
      <c r="AA1390" s="216"/>
      <c r="AB1390" s="216"/>
      <c r="AC1390" s="216"/>
      <c r="AD1390" s="216"/>
      <c r="AE1390" s="216"/>
      <c r="AF1390" s="216"/>
      <c r="AG1390" s="216"/>
      <c r="AH1390" s="216"/>
    </row>
    <row r="1391" spans="2:34" ht="15" customHeight="1" x14ac:dyDescent="0.25"/>
    <row r="1392" spans="2:34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9" spans="2:34" ht="15" customHeight="1" x14ac:dyDescent="0.25"/>
    <row r="1491" spans="2:34" ht="15" customHeight="1" x14ac:dyDescent="0.25"/>
    <row r="1492" spans="2:34" ht="15" customHeight="1" x14ac:dyDescent="0.25"/>
    <row r="1493" spans="2:34" ht="15" customHeight="1" x14ac:dyDescent="0.25"/>
    <row r="1494" spans="2:34" ht="15" customHeight="1" x14ac:dyDescent="0.25"/>
    <row r="1495" spans="2:34" ht="15" customHeight="1" x14ac:dyDescent="0.25"/>
    <row r="1496" spans="2:34" ht="15" customHeight="1" x14ac:dyDescent="0.25"/>
    <row r="1497" spans="2:34" ht="15" customHeight="1" x14ac:dyDescent="0.25"/>
    <row r="1498" spans="2:34" ht="15" customHeight="1" x14ac:dyDescent="0.25"/>
    <row r="1500" spans="2:34" ht="15" customHeight="1" x14ac:dyDescent="0.25"/>
    <row r="1501" spans="2:34" ht="15" customHeight="1" x14ac:dyDescent="0.25"/>
    <row r="1502" spans="2:34" ht="15" customHeight="1" x14ac:dyDescent="0.25">
      <c r="B1502" s="216"/>
      <c r="C1502" s="216"/>
      <c r="D1502" s="216"/>
      <c r="E1502" s="216"/>
      <c r="F1502" s="216"/>
      <c r="G1502" s="216"/>
      <c r="H1502" s="216"/>
      <c r="I1502" s="216"/>
      <c r="J1502" s="216"/>
      <c r="K1502" s="216"/>
      <c r="L1502" s="216"/>
      <c r="M1502" s="216"/>
      <c r="N1502" s="216"/>
      <c r="O1502" s="216"/>
      <c r="P1502" s="216"/>
      <c r="Q1502" s="216"/>
      <c r="R1502" s="216"/>
      <c r="S1502" s="216"/>
      <c r="T1502" s="216"/>
      <c r="U1502" s="216"/>
      <c r="V1502" s="216"/>
      <c r="W1502" s="216"/>
      <c r="X1502" s="216"/>
      <c r="Y1502" s="216"/>
      <c r="Z1502" s="216"/>
      <c r="AA1502" s="216"/>
      <c r="AB1502" s="216"/>
      <c r="AC1502" s="216"/>
      <c r="AD1502" s="216"/>
      <c r="AE1502" s="216"/>
      <c r="AF1502" s="216"/>
      <c r="AG1502" s="216"/>
      <c r="AH1502" s="216"/>
    </row>
    <row r="1503" spans="2:34" ht="15" customHeight="1" x14ac:dyDescent="0.25"/>
    <row r="1504" spans="2:3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2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9" ht="15" customHeight="1" x14ac:dyDescent="0.25"/>
    <row r="1600" ht="15" customHeight="1" x14ac:dyDescent="0.25"/>
    <row r="1601" spans="2:34" ht="15" customHeight="1" x14ac:dyDescent="0.25"/>
    <row r="1602" spans="2:34" ht="15" customHeight="1" x14ac:dyDescent="0.25"/>
    <row r="1603" spans="2:34" ht="15" customHeight="1" x14ac:dyDescent="0.25"/>
    <row r="1604" spans="2:34" ht="15" customHeight="1" x14ac:dyDescent="0.25">
      <c r="B1604" s="216"/>
      <c r="C1604" s="216"/>
      <c r="D1604" s="216"/>
      <c r="E1604" s="216"/>
      <c r="F1604" s="216"/>
      <c r="G1604" s="216"/>
      <c r="H1604" s="216"/>
      <c r="I1604" s="216"/>
      <c r="J1604" s="216"/>
      <c r="K1604" s="216"/>
      <c r="L1604" s="216"/>
      <c r="M1604" s="216"/>
      <c r="N1604" s="216"/>
      <c r="O1604" s="216"/>
      <c r="P1604" s="216"/>
      <c r="Q1604" s="216"/>
      <c r="R1604" s="216"/>
      <c r="S1604" s="216"/>
      <c r="T1604" s="216"/>
      <c r="U1604" s="216"/>
      <c r="V1604" s="216"/>
      <c r="W1604" s="216"/>
      <c r="X1604" s="216"/>
      <c r="Y1604" s="216"/>
      <c r="Z1604" s="216"/>
      <c r="AA1604" s="216"/>
      <c r="AB1604" s="216"/>
      <c r="AC1604" s="216"/>
      <c r="AD1604" s="216"/>
      <c r="AE1604" s="216"/>
      <c r="AF1604" s="216"/>
      <c r="AG1604" s="216"/>
      <c r="AH1604" s="216"/>
    </row>
    <row r="1605" spans="2:34" ht="15" customHeight="1" x14ac:dyDescent="0.25"/>
    <row r="1606" spans="2:34" ht="15" customHeight="1" x14ac:dyDescent="0.25"/>
    <row r="1607" spans="2:34" ht="15" customHeight="1" x14ac:dyDescent="0.25"/>
    <row r="1608" spans="2:34" ht="15" customHeight="1" x14ac:dyDescent="0.25"/>
    <row r="1609" spans="2:34" ht="15" customHeight="1" x14ac:dyDescent="0.25"/>
    <row r="1610" spans="2:34" ht="15" customHeight="1" x14ac:dyDescent="0.25"/>
    <row r="1611" spans="2:3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5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6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7" spans="2:34" ht="15" customHeight="1" x14ac:dyDescent="0.25"/>
    <row r="1698" spans="2:34" ht="15" customHeight="1" x14ac:dyDescent="0.25">
      <c r="B1698" s="216"/>
      <c r="C1698" s="216"/>
      <c r="D1698" s="216"/>
      <c r="E1698" s="216"/>
      <c r="F1698" s="216"/>
      <c r="G1698" s="216"/>
      <c r="H1698" s="216"/>
      <c r="I1698" s="216"/>
      <c r="J1698" s="216"/>
      <c r="K1698" s="216"/>
      <c r="L1698" s="216"/>
      <c r="M1698" s="216"/>
      <c r="N1698" s="216"/>
      <c r="O1698" s="216"/>
      <c r="P1698" s="216"/>
      <c r="Q1698" s="216"/>
      <c r="R1698" s="216"/>
      <c r="S1698" s="216"/>
      <c r="T1698" s="216"/>
      <c r="U1698" s="216"/>
      <c r="V1698" s="216"/>
      <c r="W1698" s="216"/>
      <c r="X1698" s="216"/>
      <c r="Y1698" s="216"/>
      <c r="Z1698" s="216"/>
      <c r="AA1698" s="216"/>
      <c r="AB1698" s="216"/>
      <c r="AC1698" s="216"/>
      <c r="AD1698" s="216"/>
      <c r="AE1698" s="216"/>
      <c r="AF1698" s="216"/>
      <c r="AG1698" s="216"/>
      <c r="AH1698" s="216"/>
    </row>
    <row r="1699" spans="2:34" ht="15" customHeight="1" x14ac:dyDescent="0.25"/>
    <row r="1700" spans="2:34" ht="15" customHeight="1" x14ac:dyDescent="0.25"/>
    <row r="1701" spans="2:34" ht="15" customHeight="1" x14ac:dyDescent="0.25"/>
    <row r="1702" spans="2:34" ht="15" customHeight="1" x14ac:dyDescent="0.25"/>
    <row r="1703" spans="2:34" ht="15" customHeight="1" x14ac:dyDescent="0.25"/>
    <row r="1704" spans="2:34" ht="15" customHeight="1" x14ac:dyDescent="0.25"/>
    <row r="1705" spans="2:34" ht="15" customHeight="1" x14ac:dyDescent="0.25"/>
    <row r="1706" spans="2:34" ht="15" customHeight="1" x14ac:dyDescent="0.25"/>
    <row r="1707" spans="2:34" ht="15" customHeight="1" x14ac:dyDescent="0.25"/>
    <row r="1708" spans="2:34" ht="15" customHeight="1" x14ac:dyDescent="0.25"/>
    <row r="1709" spans="2:34" ht="15" customHeight="1" x14ac:dyDescent="0.25"/>
    <row r="1710" spans="2:34" ht="15" customHeight="1" x14ac:dyDescent="0.25"/>
    <row r="1711" spans="2:34" ht="15" customHeight="1" x14ac:dyDescent="0.25"/>
    <row r="1712" spans="2:34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1" ht="15" customHeight="1" x14ac:dyDescent="0.25"/>
    <row r="1863" ht="15" customHeight="1" x14ac:dyDescent="0.25"/>
    <row r="1864" ht="15" customHeight="1" x14ac:dyDescent="0.25"/>
    <row r="1865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5" ht="15" customHeight="1" x14ac:dyDescent="0.25"/>
    <row r="1916" ht="15" customHeight="1" x14ac:dyDescent="0.25"/>
    <row r="1917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3" ht="15" customHeight="1" x14ac:dyDescent="0.25"/>
    <row r="1934" ht="15" customHeight="1" x14ac:dyDescent="0.25"/>
    <row r="1935" ht="15" customHeight="1" x14ac:dyDescent="0.25"/>
    <row r="1937" spans="2:34" ht="15" customHeight="1" x14ac:dyDescent="0.25"/>
    <row r="1938" spans="2:34" ht="15" customHeight="1" x14ac:dyDescent="0.25"/>
    <row r="1939" spans="2:34" ht="15" customHeight="1" x14ac:dyDescent="0.25"/>
    <row r="1940" spans="2:34" ht="15" customHeight="1" x14ac:dyDescent="0.25"/>
    <row r="1941" spans="2:34" ht="15" customHeight="1" x14ac:dyDescent="0.25"/>
    <row r="1942" spans="2:34" ht="15" customHeight="1" x14ac:dyDescent="0.25"/>
    <row r="1943" spans="2:34" ht="15" customHeight="1" x14ac:dyDescent="0.25"/>
    <row r="1944" spans="2:34" ht="15" customHeight="1" x14ac:dyDescent="0.25"/>
    <row r="1945" spans="2:34" ht="15" customHeight="1" x14ac:dyDescent="0.25">
      <c r="B1945" s="216"/>
      <c r="C1945" s="216"/>
      <c r="D1945" s="216"/>
      <c r="E1945" s="216"/>
      <c r="F1945" s="216"/>
      <c r="G1945" s="216"/>
      <c r="H1945" s="216"/>
      <c r="I1945" s="216"/>
      <c r="J1945" s="216"/>
      <c r="K1945" s="216"/>
      <c r="L1945" s="216"/>
      <c r="M1945" s="216"/>
      <c r="N1945" s="216"/>
      <c r="O1945" s="216"/>
      <c r="P1945" s="216"/>
      <c r="Q1945" s="216"/>
      <c r="R1945" s="216"/>
      <c r="S1945" s="216"/>
      <c r="T1945" s="216"/>
      <c r="U1945" s="216"/>
      <c r="V1945" s="216"/>
      <c r="W1945" s="216"/>
      <c r="X1945" s="216"/>
      <c r="Y1945" s="216"/>
      <c r="Z1945" s="216"/>
      <c r="AA1945" s="216"/>
      <c r="AB1945" s="216"/>
      <c r="AC1945" s="216"/>
      <c r="AD1945" s="216"/>
      <c r="AE1945" s="216"/>
      <c r="AF1945" s="216"/>
      <c r="AG1945" s="216"/>
      <c r="AH1945" s="216"/>
    </row>
    <row r="1946" spans="2:34" ht="15" customHeight="1" x14ac:dyDescent="0.25"/>
    <row r="1947" spans="2:34" ht="15" customHeight="1" x14ac:dyDescent="0.25"/>
    <row r="1948" spans="2:34" ht="15" customHeight="1" x14ac:dyDescent="0.25"/>
    <row r="1949" spans="2:34" ht="15" customHeight="1" x14ac:dyDescent="0.25"/>
    <row r="1950" spans="2:34" ht="15" customHeight="1" x14ac:dyDescent="0.25"/>
    <row r="1951" spans="2:34" ht="15" customHeight="1" x14ac:dyDescent="0.25"/>
    <row r="1952" spans="2:34" ht="15" customHeight="1" x14ac:dyDescent="0.25"/>
    <row r="1953" ht="15" customHeight="1" x14ac:dyDescent="0.25"/>
    <row r="1954" ht="15" customHeight="1" x14ac:dyDescent="0.25"/>
    <row r="1955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4" ht="15" customHeight="1" x14ac:dyDescent="0.25"/>
    <row r="1985" ht="15" customHeight="1" x14ac:dyDescent="0.25"/>
    <row r="1986" ht="15" customHeight="1" x14ac:dyDescent="0.25"/>
    <row r="1988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4" ht="15" customHeight="1" x14ac:dyDescent="0.25"/>
    <row r="2006" ht="15" customHeight="1" x14ac:dyDescent="0.25"/>
    <row r="2008" ht="15" customHeight="1" x14ac:dyDescent="0.25"/>
    <row r="2009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spans="2:34" ht="15" customHeight="1" x14ac:dyDescent="0.25"/>
    <row r="2018" spans="2:34" ht="15" customHeight="1" x14ac:dyDescent="0.25"/>
    <row r="2019" spans="2:34" ht="15" customHeight="1" x14ac:dyDescent="0.25"/>
    <row r="2020" spans="2:34" ht="15" customHeight="1" x14ac:dyDescent="0.25"/>
    <row r="2022" spans="2:34" ht="15" customHeight="1" x14ac:dyDescent="0.25"/>
    <row r="2023" spans="2:34" ht="15" customHeight="1" x14ac:dyDescent="0.25"/>
    <row r="2024" spans="2:34" ht="15" customHeight="1" x14ac:dyDescent="0.25"/>
    <row r="2025" spans="2:34" ht="15" customHeight="1" x14ac:dyDescent="0.25"/>
    <row r="2026" spans="2:34" ht="15" customHeight="1" x14ac:dyDescent="0.25"/>
    <row r="2027" spans="2:34" ht="15" customHeight="1" x14ac:dyDescent="0.25"/>
    <row r="2028" spans="2:34" ht="15" customHeight="1" x14ac:dyDescent="0.25"/>
    <row r="2029" spans="2:34" ht="15" customHeight="1" x14ac:dyDescent="0.25"/>
    <row r="2030" spans="2:34" ht="15" customHeight="1" x14ac:dyDescent="0.25"/>
    <row r="2031" spans="2:34" ht="15" customHeight="1" x14ac:dyDescent="0.25">
      <c r="B2031" s="216"/>
      <c r="C2031" s="216"/>
      <c r="D2031" s="216"/>
      <c r="E2031" s="216"/>
      <c r="F2031" s="216"/>
      <c r="G2031" s="216"/>
      <c r="H2031" s="216"/>
      <c r="I2031" s="216"/>
      <c r="J2031" s="216"/>
      <c r="K2031" s="216"/>
      <c r="L2031" s="216"/>
      <c r="M2031" s="216"/>
      <c r="N2031" s="216"/>
      <c r="O2031" s="216"/>
      <c r="P2031" s="216"/>
      <c r="Q2031" s="216"/>
      <c r="R2031" s="216"/>
      <c r="S2031" s="216"/>
      <c r="T2031" s="216"/>
      <c r="U2031" s="216"/>
      <c r="V2031" s="216"/>
      <c r="W2031" s="216"/>
      <c r="X2031" s="216"/>
      <c r="Y2031" s="216"/>
      <c r="Z2031" s="216"/>
      <c r="AA2031" s="216"/>
      <c r="AB2031" s="216"/>
      <c r="AC2031" s="216"/>
      <c r="AD2031" s="216"/>
      <c r="AE2031" s="216"/>
      <c r="AF2031" s="216"/>
      <c r="AG2031" s="216"/>
      <c r="AH2031" s="216"/>
    </row>
    <row r="2032" spans="2:34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7" ht="15" customHeight="1" x14ac:dyDescent="0.25"/>
    <row r="2108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1" ht="15" customHeight="1" x14ac:dyDescent="0.25"/>
    <row r="2133" ht="15" customHeight="1" x14ac:dyDescent="0.25"/>
    <row r="2134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spans="2:34" ht="15" customHeight="1" x14ac:dyDescent="0.25"/>
    <row r="2146" spans="2:34" ht="15" customHeight="1" x14ac:dyDescent="0.25"/>
    <row r="2148" spans="2:34" ht="15" customHeight="1" x14ac:dyDescent="0.25"/>
    <row r="2151" spans="2:34" ht="15" customHeight="1" x14ac:dyDescent="0.25"/>
    <row r="2152" spans="2:34" ht="15" customHeight="1" x14ac:dyDescent="0.25"/>
    <row r="2153" spans="2:34" ht="15" customHeight="1" x14ac:dyDescent="0.25">
      <c r="B2153" s="216"/>
      <c r="C2153" s="216"/>
      <c r="D2153" s="216"/>
      <c r="E2153" s="216"/>
      <c r="F2153" s="216"/>
      <c r="G2153" s="216"/>
      <c r="H2153" s="216"/>
      <c r="I2153" s="216"/>
      <c r="J2153" s="216"/>
      <c r="K2153" s="216"/>
      <c r="L2153" s="216"/>
      <c r="M2153" s="216"/>
      <c r="N2153" s="216"/>
      <c r="O2153" s="216"/>
      <c r="P2153" s="216"/>
      <c r="Q2153" s="216"/>
      <c r="R2153" s="216"/>
      <c r="S2153" s="216"/>
      <c r="T2153" s="216"/>
      <c r="U2153" s="216"/>
      <c r="V2153" s="216"/>
      <c r="W2153" s="216"/>
      <c r="X2153" s="216"/>
      <c r="Y2153" s="216"/>
      <c r="Z2153" s="216"/>
      <c r="AA2153" s="216"/>
      <c r="AB2153" s="216"/>
      <c r="AC2153" s="216"/>
      <c r="AD2153" s="216"/>
      <c r="AE2153" s="216"/>
      <c r="AF2153" s="216"/>
      <c r="AG2153" s="216"/>
      <c r="AH2153" s="216"/>
    </row>
    <row r="2154" spans="2:34" ht="15" customHeight="1" x14ac:dyDescent="0.25"/>
    <row r="2155" spans="2:34" ht="15" customHeight="1" x14ac:dyDescent="0.25"/>
    <row r="2156" spans="2:34" ht="15" customHeight="1" x14ac:dyDescent="0.25"/>
    <row r="2157" spans="2:34" ht="15" customHeight="1" x14ac:dyDescent="0.25"/>
    <row r="2158" spans="2:34" ht="15" customHeight="1" x14ac:dyDescent="0.25"/>
    <row r="2159" spans="2:34" ht="15" customHeight="1" x14ac:dyDescent="0.25"/>
    <row r="2160" spans="2:34" ht="15" customHeight="1" x14ac:dyDescent="0.25"/>
    <row r="2161" ht="15" customHeight="1" x14ac:dyDescent="0.25"/>
    <row r="2162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60" ht="15" customHeight="1" x14ac:dyDescent="0.25"/>
    <row r="2261" ht="15" customHeight="1" x14ac:dyDescent="0.25"/>
    <row r="2262" ht="15" customHeight="1" x14ac:dyDescent="0.25"/>
    <row r="2264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1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2" ht="15" customHeight="1" x14ac:dyDescent="0.25"/>
    <row r="2284" ht="15" customHeight="1" x14ac:dyDescent="0.25"/>
    <row r="2285" ht="15" customHeight="1" x14ac:dyDescent="0.25"/>
    <row r="2286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301" ht="15" customHeight="1" x14ac:dyDescent="0.25"/>
    <row r="2302" ht="15" customHeight="1" x14ac:dyDescent="0.25"/>
    <row r="2303" ht="15" customHeight="1" x14ac:dyDescent="0.25"/>
    <row r="2305" spans="2:34" ht="15" customHeight="1" x14ac:dyDescent="0.25"/>
    <row r="2306" spans="2:34" ht="15" customHeight="1" x14ac:dyDescent="0.25"/>
    <row r="2307" spans="2:34" ht="15" customHeight="1" x14ac:dyDescent="0.25"/>
    <row r="2308" spans="2:34" ht="15" customHeight="1" x14ac:dyDescent="0.25"/>
    <row r="2309" spans="2:34" ht="15" customHeight="1" x14ac:dyDescent="0.25"/>
    <row r="2310" spans="2:34" ht="15" customHeight="1" x14ac:dyDescent="0.25"/>
    <row r="2311" spans="2:34" ht="15" customHeight="1" x14ac:dyDescent="0.25"/>
    <row r="2312" spans="2:34" ht="15" customHeight="1" x14ac:dyDescent="0.25"/>
    <row r="2313" spans="2:34" ht="15" customHeight="1" x14ac:dyDescent="0.25"/>
    <row r="2314" spans="2:34" ht="15" customHeight="1" x14ac:dyDescent="0.25"/>
    <row r="2315" spans="2:34" ht="15" customHeight="1" x14ac:dyDescent="0.25"/>
    <row r="2316" spans="2:34" ht="15" customHeight="1" x14ac:dyDescent="0.25"/>
    <row r="2317" spans="2:34" ht="15" customHeight="1" x14ac:dyDescent="0.25">
      <c r="B2317" s="216"/>
      <c r="C2317" s="216"/>
      <c r="D2317" s="216"/>
      <c r="E2317" s="216"/>
      <c r="F2317" s="216"/>
      <c r="G2317" s="216"/>
      <c r="H2317" s="216"/>
      <c r="I2317" s="216"/>
      <c r="J2317" s="216"/>
      <c r="K2317" s="216"/>
      <c r="L2317" s="216"/>
      <c r="M2317" s="216"/>
      <c r="N2317" s="216"/>
      <c r="O2317" s="216"/>
      <c r="P2317" s="216"/>
      <c r="Q2317" s="216"/>
      <c r="R2317" s="216"/>
      <c r="S2317" s="216"/>
      <c r="T2317" s="216"/>
      <c r="U2317" s="216"/>
      <c r="V2317" s="216"/>
      <c r="W2317" s="216"/>
      <c r="X2317" s="216"/>
      <c r="Y2317" s="216"/>
      <c r="Z2317" s="216"/>
      <c r="AA2317" s="216"/>
      <c r="AB2317" s="216"/>
      <c r="AC2317" s="216"/>
      <c r="AD2317" s="216"/>
      <c r="AE2317" s="216"/>
      <c r="AF2317" s="216"/>
      <c r="AG2317" s="216"/>
      <c r="AH2317" s="216"/>
    </row>
    <row r="2318" spans="2:34" ht="15" customHeight="1" x14ac:dyDescent="0.25"/>
    <row r="2319" spans="2:34" ht="15" customHeight="1" x14ac:dyDescent="0.25"/>
    <row r="2320" spans="2:34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spans="2:34" ht="15" customHeight="1" x14ac:dyDescent="0.25"/>
    <row r="2418" spans="2:34" ht="15" customHeight="1" x14ac:dyDescent="0.25"/>
    <row r="2419" spans="2:34" ht="15" customHeight="1" x14ac:dyDescent="0.25">
      <c r="B2419" s="216"/>
      <c r="C2419" s="216"/>
      <c r="D2419" s="216"/>
      <c r="E2419" s="216"/>
      <c r="F2419" s="216"/>
      <c r="G2419" s="216"/>
      <c r="H2419" s="216"/>
      <c r="I2419" s="216"/>
      <c r="J2419" s="216"/>
      <c r="K2419" s="216"/>
      <c r="L2419" s="216"/>
      <c r="M2419" s="216"/>
      <c r="N2419" s="216"/>
      <c r="O2419" s="216"/>
      <c r="P2419" s="216"/>
      <c r="Q2419" s="216"/>
      <c r="R2419" s="216"/>
      <c r="S2419" s="216"/>
      <c r="T2419" s="216"/>
      <c r="U2419" s="216"/>
      <c r="V2419" s="216"/>
      <c r="W2419" s="216"/>
      <c r="X2419" s="216"/>
      <c r="Y2419" s="216"/>
      <c r="Z2419" s="216"/>
      <c r="AA2419" s="216"/>
      <c r="AB2419" s="216"/>
      <c r="AC2419" s="216"/>
      <c r="AD2419" s="216"/>
      <c r="AE2419" s="216"/>
      <c r="AF2419" s="216"/>
      <c r="AG2419" s="216"/>
      <c r="AH2419" s="216"/>
    </row>
    <row r="2420" spans="2:34" ht="15" customHeight="1" x14ac:dyDescent="0.25"/>
    <row r="2421" spans="2:34" ht="15" customHeight="1" x14ac:dyDescent="0.25"/>
    <row r="2422" spans="2:34" ht="15" customHeight="1" x14ac:dyDescent="0.25"/>
    <row r="2423" spans="2:34" ht="15" customHeight="1" x14ac:dyDescent="0.25"/>
    <row r="2424" spans="2:34" ht="15" customHeight="1" x14ac:dyDescent="0.25"/>
    <row r="2425" spans="2:34" ht="15" customHeight="1" x14ac:dyDescent="0.25"/>
    <row r="2426" spans="2:34" ht="15" customHeight="1" x14ac:dyDescent="0.25"/>
    <row r="2427" spans="2:34" ht="15" customHeight="1" x14ac:dyDescent="0.25"/>
    <row r="2428" spans="2:34" ht="15" customHeight="1" x14ac:dyDescent="0.25"/>
    <row r="2429" spans="2:34" ht="15" customHeight="1" x14ac:dyDescent="0.25"/>
    <row r="2430" spans="2:34" ht="15" customHeight="1" x14ac:dyDescent="0.25"/>
    <row r="2431" spans="2:34" ht="15" customHeight="1" x14ac:dyDescent="0.25"/>
    <row r="2432" spans="2:34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7" ht="15" customHeight="1" x14ac:dyDescent="0.25"/>
    <row r="2459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6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5" ht="15" customHeight="1" x14ac:dyDescent="0.25"/>
    <row r="2496" ht="15" customHeight="1" x14ac:dyDescent="0.25"/>
    <row r="2498" spans="2:34" ht="15" customHeight="1" x14ac:dyDescent="0.25"/>
    <row r="2499" spans="2:34" ht="15" customHeight="1" x14ac:dyDescent="0.25"/>
    <row r="2500" spans="2:34" ht="15" customHeight="1" x14ac:dyDescent="0.25"/>
    <row r="2501" spans="2:34" ht="15" customHeight="1" x14ac:dyDescent="0.25"/>
    <row r="2502" spans="2:34" ht="15" customHeight="1" x14ac:dyDescent="0.25"/>
    <row r="2504" spans="2:34" ht="15" customHeight="1" x14ac:dyDescent="0.25"/>
    <row r="2505" spans="2:34" ht="15" customHeight="1" x14ac:dyDescent="0.25"/>
    <row r="2506" spans="2:34" ht="15" customHeight="1" x14ac:dyDescent="0.25"/>
    <row r="2507" spans="2:34" ht="15" customHeight="1" x14ac:dyDescent="0.25"/>
    <row r="2508" spans="2:34" ht="15" customHeight="1" x14ac:dyDescent="0.25"/>
    <row r="2509" spans="2:34" ht="15" customHeight="1" x14ac:dyDescent="0.25">
      <c r="B2509" s="216"/>
      <c r="C2509" s="216"/>
      <c r="D2509" s="216"/>
      <c r="E2509" s="216"/>
      <c r="F2509" s="216"/>
      <c r="G2509" s="216"/>
      <c r="H2509" s="216"/>
      <c r="I2509" s="216"/>
      <c r="J2509" s="216"/>
      <c r="K2509" s="216"/>
      <c r="L2509" s="216"/>
      <c r="M2509" s="216"/>
      <c r="N2509" s="216"/>
      <c r="O2509" s="216"/>
      <c r="P2509" s="216"/>
      <c r="Q2509" s="216"/>
      <c r="R2509" s="216"/>
      <c r="S2509" s="216"/>
      <c r="T2509" s="216"/>
      <c r="U2509" s="216"/>
      <c r="V2509" s="216"/>
      <c r="W2509" s="216"/>
      <c r="X2509" s="216"/>
      <c r="Y2509" s="216"/>
      <c r="Z2509" s="216"/>
      <c r="AA2509" s="216"/>
      <c r="AB2509" s="216"/>
      <c r="AC2509" s="216"/>
      <c r="AD2509" s="216"/>
      <c r="AE2509" s="216"/>
      <c r="AF2509" s="216"/>
      <c r="AG2509" s="216"/>
      <c r="AH2509" s="216"/>
    </row>
    <row r="2510" spans="2:34" ht="15" customHeight="1" x14ac:dyDescent="0.25"/>
    <row r="2511" spans="2:34" ht="15" customHeight="1" x14ac:dyDescent="0.25"/>
    <row r="2512" spans="2:34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spans="2:34" ht="15" customHeight="1" x14ac:dyDescent="0.25"/>
    <row r="2595" spans="2:34" ht="15" customHeight="1" x14ac:dyDescent="0.25"/>
    <row r="2596" spans="2:34" ht="15" customHeight="1" x14ac:dyDescent="0.25"/>
    <row r="2597" spans="2:34" ht="15" customHeight="1" x14ac:dyDescent="0.25"/>
    <row r="2598" spans="2:34" ht="15" customHeight="1" x14ac:dyDescent="0.25">
      <c r="B2598" s="216"/>
      <c r="C2598" s="216"/>
      <c r="D2598" s="216"/>
      <c r="E2598" s="216"/>
      <c r="F2598" s="216"/>
      <c r="G2598" s="216"/>
      <c r="H2598" s="216"/>
      <c r="I2598" s="216"/>
      <c r="J2598" s="216"/>
      <c r="K2598" s="216"/>
      <c r="L2598" s="216"/>
      <c r="M2598" s="216"/>
      <c r="N2598" s="216"/>
      <c r="O2598" s="216"/>
      <c r="P2598" s="216"/>
      <c r="Q2598" s="216"/>
      <c r="R2598" s="216"/>
      <c r="S2598" s="216"/>
      <c r="T2598" s="216"/>
      <c r="U2598" s="216"/>
      <c r="V2598" s="216"/>
      <c r="W2598" s="216"/>
      <c r="X2598" s="216"/>
      <c r="Y2598" s="216"/>
      <c r="Z2598" s="216"/>
      <c r="AA2598" s="216"/>
      <c r="AB2598" s="216"/>
      <c r="AC2598" s="216"/>
      <c r="AD2598" s="216"/>
      <c r="AE2598" s="216"/>
      <c r="AF2598" s="216"/>
      <c r="AG2598" s="216"/>
      <c r="AH2598" s="216"/>
    </row>
    <row r="2599" spans="2:34" ht="15" customHeight="1" x14ac:dyDescent="0.25"/>
    <row r="2600" spans="2:34" ht="15" customHeight="1" x14ac:dyDescent="0.25"/>
    <row r="2601" spans="2:34" ht="15" customHeight="1" x14ac:dyDescent="0.25"/>
    <row r="2602" spans="2:34" ht="15" customHeight="1" x14ac:dyDescent="0.25"/>
    <row r="2603" spans="2:34" ht="15" customHeight="1" x14ac:dyDescent="0.25"/>
    <row r="2604" spans="2:34" ht="15" customHeight="1" x14ac:dyDescent="0.25"/>
    <row r="2605" spans="2:34" ht="15" customHeight="1" x14ac:dyDescent="0.25"/>
    <row r="2606" spans="2:34" ht="15" customHeight="1" x14ac:dyDescent="0.25"/>
    <row r="2607" spans="2:34" ht="15" customHeight="1" x14ac:dyDescent="0.25"/>
    <row r="2608" spans="2:34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7" spans="2:34" ht="15" customHeight="1" x14ac:dyDescent="0.25"/>
    <row r="2708" spans="2:34" ht="15" customHeight="1" x14ac:dyDescent="0.25"/>
    <row r="2709" spans="2:34" ht="15" customHeight="1" x14ac:dyDescent="0.25"/>
    <row r="2710" spans="2:34" ht="15" customHeight="1" x14ac:dyDescent="0.25"/>
    <row r="2711" spans="2:34" ht="15" customHeight="1" x14ac:dyDescent="0.25"/>
    <row r="2712" spans="2:34" ht="15" customHeight="1" x14ac:dyDescent="0.25"/>
    <row r="2713" spans="2:34" ht="15" customHeight="1" x14ac:dyDescent="0.25"/>
    <row r="2714" spans="2:34" ht="15" customHeight="1" x14ac:dyDescent="0.25"/>
    <row r="2715" spans="2:34" ht="15" customHeight="1" x14ac:dyDescent="0.25"/>
    <row r="2716" spans="2:34" ht="15" customHeight="1" x14ac:dyDescent="0.25"/>
    <row r="2717" spans="2:34" ht="15" customHeight="1" x14ac:dyDescent="0.25"/>
    <row r="2718" spans="2:34" ht="15" customHeight="1" x14ac:dyDescent="0.25"/>
    <row r="2719" spans="2:34" ht="15" customHeight="1" x14ac:dyDescent="0.25">
      <c r="B2719" s="216"/>
      <c r="C2719" s="216"/>
      <c r="D2719" s="216"/>
      <c r="E2719" s="216"/>
      <c r="F2719" s="216"/>
      <c r="G2719" s="216"/>
      <c r="H2719" s="216"/>
      <c r="I2719" s="216"/>
      <c r="J2719" s="216"/>
      <c r="K2719" s="216"/>
      <c r="L2719" s="216"/>
      <c r="M2719" s="216"/>
      <c r="N2719" s="216"/>
      <c r="O2719" s="216"/>
      <c r="P2719" s="216"/>
      <c r="Q2719" s="216"/>
      <c r="R2719" s="216"/>
      <c r="S2719" s="216"/>
      <c r="T2719" s="216"/>
      <c r="U2719" s="216"/>
      <c r="V2719" s="216"/>
      <c r="W2719" s="216"/>
      <c r="X2719" s="216"/>
      <c r="Y2719" s="216"/>
      <c r="Z2719" s="216"/>
      <c r="AA2719" s="216"/>
      <c r="AB2719" s="216"/>
      <c r="AC2719" s="216"/>
      <c r="AD2719" s="216"/>
      <c r="AE2719" s="216"/>
      <c r="AF2719" s="216"/>
      <c r="AG2719" s="216"/>
      <c r="AH2719" s="216"/>
    </row>
    <row r="2720" spans="2:34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31" ht="15" customHeight="1" x14ac:dyDescent="0.25"/>
    <row r="2832" ht="15" customHeight="1" x14ac:dyDescent="0.25"/>
    <row r="2833" spans="2:34" ht="15" customHeight="1" x14ac:dyDescent="0.25"/>
    <row r="2834" spans="2:34" ht="15" customHeight="1" x14ac:dyDescent="0.25"/>
    <row r="2835" spans="2:34" ht="15" customHeight="1" x14ac:dyDescent="0.25"/>
    <row r="2836" spans="2:34" ht="15" customHeight="1" x14ac:dyDescent="0.25"/>
    <row r="2837" spans="2:34" ht="15" customHeight="1" x14ac:dyDescent="0.25">
      <c r="B2837" s="216"/>
      <c r="C2837" s="216"/>
      <c r="D2837" s="216"/>
      <c r="E2837" s="216"/>
      <c r="F2837" s="216"/>
      <c r="G2837" s="216"/>
      <c r="H2837" s="216"/>
      <c r="I2837" s="216"/>
      <c r="J2837" s="216"/>
      <c r="K2837" s="216"/>
      <c r="L2837" s="216"/>
      <c r="M2837" s="216"/>
      <c r="N2837" s="216"/>
      <c r="O2837" s="216"/>
      <c r="P2837" s="216"/>
      <c r="Q2837" s="216"/>
      <c r="R2837" s="216"/>
      <c r="S2837" s="216"/>
      <c r="T2837" s="216"/>
      <c r="U2837" s="216"/>
      <c r="V2837" s="216"/>
      <c r="W2837" s="216"/>
      <c r="X2837" s="216"/>
      <c r="Y2837" s="216"/>
      <c r="Z2837" s="216"/>
      <c r="AA2837" s="216"/>
      <c r="AB2837" s="216"/>
      <c r="AC2837" s="216"/>
      <c r="AD2837" s="216"/>
      <c r="AE2837" s="216"/>
      <c r="AF2837" s="216"/>
      <c r="AG2837" s="216"/>
      <c r="AH2837" s="216"/>
    </row>
    <row r="2838" spans="2:34" ht="15" customHeight="1" x14ac:dyDescent="0.25"/>
    <row r="2839" spans="2:34" ht="15" customHeight="1" x14ac:dyDescent="0.25"/>
    <row r="2840" spans="2:34" ht="15" customHeight="1" x14ac:dyDescent="0.25"/>
    <row r="2841" spans="2:34" ht="15" customHeight="1" x14ac:dyDescent="0.25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112:AH112"/>
    <mergeCell ref="B147:AG147"/>
    <mergeCell ref="B308:AH308"/>
    <mergeCell ref="B511:AH511"/>
    <mergeCell ref="B712:AH7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882-1901-46F2-BA28-1CDA7694DB67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:AG145"/>
    </sheetView>
  </sheetViews>
  <sheetFormatPr defaultColWidth="8.7109375" defaultRowHeight="15" customHeight="1" x14ac:dyDescent="0.2"/>
  <cols>
    <col min="1" max="1" width="19.5703125" style="148" bestFit="1" customWidth="1"/>
    <col min="2" max="2" width="107.5703125" style="148" bestFit="1" customWidth="1"/>
    <col min="3" max="3" width="11.7109375" style="148" bestFit="1" customWidth="1"/>
    <col min="4" max="4" width="24" style="148" bestFit="1" customWidth="1"/>
    <col min="5" max="5" width="10.85546875" style="148" bestFit="1" customWidth="1"/>
    <col min="6" max="6" width="5.42578125" style="148" bestFit="1" customWidth="1"/>
    <col min="7" max="7" width="9.140625" style="148" bestFit="1" customWidth="1"/>
    <col min="8" max="20" width="5.42578125" style="148" bestFit="1" customWidth="1"/>
    <col min="21" max="32" width="6.42578125" style="148" bestFit="1" customWidth="1"/>
    <col min="33" max="33" width="8.28515625" style="148" bestFit="1" customWidth="1"/>
    <col min="34" max="16384" width="8.7109375" style="148"/>
  </cols>
  <sheetData>
    <row r="1" spans="1:33" ht="15" customHeight="1" thickBot="1" x14ac:dyDescent="0.25">
      <c r="B1" s="165" t="s">
        <v>2898</v>
      </c>
      <c r="C1" s="162">
        <v>2021</v>
      </c>
      <c r="D1" s="162">
        <v>2022</v>
      </c>
      <c r="E1" s="162">
        <v>2023</v>
      </c>
      <c r="F1" s="162">
        <v>2024</v>
      </c>
      <c r="G1" s="162">
        <v>2025</v>
      </c>
      <c r="H1" s="162">
        <v>2026</v>
      </c>
      <c r="I1" s="162">
        <v>2027</v>
      </c>
      <c r="J1" s="162">
        <v>2028</v>
      </c>
      <c r="K1" s="162">
        <v>2029</v>
      </c>
      <c r="L1" s="162">
        <v>2030</v>
      </c>
      <c r="M1" s="162">
        <v>2031</v>
      </c>
      <c r="N1" s="162">
        <v>2032</v>
      </c>
      <c r="O1" s="162">
        <v>2033</v>
      </c>
      <c r="P1" s="162">
        <v>2034</v>
      </c>
      <c r="Q1" s="162">
        <v>2035</v>
      </c>
      <c r="R1" s="162">
        <v>2036</v>
      </c>
      <c r="S1" s="162">
        <v>2037</v>
      </c>
      <c r="T1" s="162">
        <v>2038</v>
      </c>
      <c r="U1" s="162">
        <v>2039</v>
      </c>
      <c r="V1" s="162">
        <v>2040</v>
      </c>
      <c r="W1" s="162">
        <v>2041</v>
      </c>
      <c r="X1" s="162">
        <v>2042</v>
      </c>
      <c r="Y1" s="162">
        <v>2043</v>
      </c>
      <c r="Z1" s="162">
        <v>2044</v>
      </c>
      <c r="AA1" s="162">
        <v>2045</v>
      </c>
      <c r="AB1" s="162">
        <v>2046</v>
      </c>
      <c r="AC1" s="162">
        <v>2047</v>
      </c>
      <c r="AD1" s="162">
        <v>2048</v>
      </c>
      <c r="AE1" s="162">
        <v>2049</v>
      </c>
      <c r="AF1" s="162">
        <v>2050</v>
      </c>
    </row>
    <row r="2" spans="1:33" ht="15" customHeight="1" thickTop="1" x14ac:dyDescent="0.2"/>
    <row r="3" spans="1:33" ht="15" customHeight="1" x14ac:dyDescent="0.2">
      <c r="C3" s="167" t="s">
        <v>20</v>
      </c>
      <c r="D3" s="167" t="s">
        <v>2897</v>
      </c>
      <c r="E3" s="167"/>
      <c r="F3" s="167"/>
      <c r="G3" s="167"/>
    </row>
    <row r="4" spans="1:33" ht="15" customHeight="1" x14ac:dyDescent="0.2">
      <c r="C4" s="167" t="s">
        <v>21</v>
      </c>
      <c r="D4" s="167" t="s">
        <v>2896</v>
      </c>
      <c r="E4" s="167"/>
      <c r="F4" s="167"/>
      <c r="G4" s="167" t="s">
        <v>2895</v>
      </c>
    </row>
    <row r="5" spans="1:33" ht="15" customHeight="1" x14ac:dyDescent="0.2">
      <c r="C5" s="167" t="s">
        <v>23</v>
      </c>
      <c r="D5" s="167" t="s">
        <v>2894</v>
      </c>
      <c r="E5" s="167"/>
      <c r="F5" s="167"/>
      <c r="G5" s="167"/>
    </row>
    <row r="6" spans="1:33" ht="15" customHeight="1" x14ac:dyDescent="0.2">
      <c r="C6" s="167" t="s">
        <v>24</v>
      </c>
      <c r="D6" s="167"/>
      <c r="E6" s="167" t="s">
        <v>2893</v>
      </c>
      <c r="F6" s="167"/>
      <c r="G6" s="167"/>
    </row>
    <row r="7" spans="1:33" ht="12" x14ac:dyDescent="0.2"/>
    <row r="8" spans="1:33" ht="12" x14ac:dyDescent="0.2"/>
    <row r="9" spans="1:33" ht="12" x14ac:dyDescent="0.2"/>
    <row r="10" spans="1:33" ht="15" customHeight="1" x14ac:dyDescent="0.25">
      <c r="A10" s="154" t="s">
        <v>25</v>
      </c>
      <c r="B10" s="166" t="s">
        <v>26</v>
      </c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234" t="s">
        <v>2892</v>
      </c>
    </row>
    <row r="11" spans="1:33" ht="15" customHeight="1" x14ac:dyDescent="0.25">
      <c r="B11" s="165" t="s">
        <v>27</v>
      </c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234" t="s">
        <v>2891</v>
      </c>
    </row>
    <row r="12" spans="1:33" ht="15" customHeight="1" x14ac:dyDescent="0.25">
      <c r="B12" s="16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34" t="s">
        <v>2890</v>
      </c>
    </row>
    <row r="13" spans="1:33" ht="15" customHeight="1" thickBot="1" x14ac:dyDescent="0.25">
      <c r="B13" s="162" t="s">
        <v>29</v>
      </c>
      <c r="C13" s="162">
        <v>2021</v>
      </c>
      <c r="D13" s="162">
        <v>2022</v>
      </c>
      <c r="E13" s="162">
        <v>2023</v>
      </c>
      <c r="F13" s="162">
        <v>2024</v>
      </c>
      <c r="G13" s="162">
        <v>2025</v>
      </c>
      <c r="H13" s="162">
        <v>2026</v>
      </c>
      <c r="I13" s="162">
        <v>2027</v>
      </c>
      <c r="J13" s="162">
        <v>2028</v>
      </c>
      <c r="K13" s="162">
        <v>2029</v>
      </c>
      <c r="L13" s="162">
        <v>2030</v>
      </c>
      <c r="M13" s="162">
        <v>2031</v>
      </c>
      <c r="N13" s="162">
        <v>2032</v>
      </c>
      <c r="O13" s="162">
        <v>2033</v>
      </c>
      <c r="P13" s="162">
        <v>2034</v>
      </c>
      <c r="Q13" s="162">
        <v>2035</v>
      </c>
      <c r="R13" s="162">
        <v>2036</v>
      </c>
      <c r="S13" s="162">
        <v>2037</v>
      </c>
      <c r="T13" s="162">
        <v>2038</v>
      </c>
      <c r="U13" s="162">
        <v>2039</v>
      </c>
      <c r="V13" s="162">
        <v>2040</v>
      </c>
      <c r="W13" s="162">
        <v>2041</v>
      </c>
      <c r="X13" s="162">
        <v>2042</v>
      </c>
      <c r="Y13" s="162">
        <v>2043</v>
      </c>
      <c r="Z13" s="162">
        <v>2044</v>
      </c>
      <c r="AA13" s="162">
        <v>2045</v>
      </c>
      <c r="AB13" s="162">
        <v>2046</v>
      </c>
      <c r="AC13" s="162">
        <v>2047</v>
      </c>
      <c r="AD13" s="162">
        <v>2048</v>
      </c>
      <c r="AE13" s="162">
        <v>2049</v>
      </c>
      <c r="AF13" s="162">
        <v>2050</v>
      </c>
      <c r="AG13" s="161" t="s">
        <v>2889</v>
      </c>
    </row>
    <row r="14" spans="1:33" ht="15" customHeight="1" thickTop="1" x14ac:dyDescent="0.25"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</row>
    <row r="15" spans="1:33" ht="15" customHeight="1" x14ac:dyDescent="0.25">
      <c r="B15" s="190" t="s">
        <v>30</v>
      </c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</row>
    <row r="16" spans="1:33" ht="15" customHeight="1" x14ac:dyDescent="0.25">
      <c r="B16" s="190" t="s">
        <v>31</v>
      </c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</row>
    <row r="17" spans="1:33" ht="15" customHeight="1" x14ac:dyDescent="0.25">
      <c r="A17" s="154" t="s">
        <v>32</v>
      </c>
      <c r="B17" s="196" t="s">
        <v>33</v>
      </c>
      <c r="C17" s="159">
        <v>85.941040000000001</v>
      </c>
      <c r="D17" s="159">
        <v>86.711028999999996</v>
      </c>
      <c r="E17" s="159">
        <v>87.428168999999997</v>
      </c>
      <c r="F17" s="159">
        <v>88.169135999999995</v>
      </c>
      <c r="G17" s="159">
        <v>88.903236000000007</v>
      </c>
      <c r="H17" s="159">
        <v>89.609459000000001</v>
      </c>
      <c r="I17" s="159">
        <v>90.299544999999995</v>
      </c>
      <c r="J17" s="159">
        <v>91.000748000000002</v>
      </c>
      <c r="K17" s="159">
        <v>91.703498999999994</v>
      </c>
      <c r="L17" s="159">
        <v>92.393028000000001</v>
      </c>
      <c r="M17" s="159">
        <v>93.064696999999995</v>
      </c>
      <c r="N17" s="159">
        <v>93.772270000000006</v>
      </c>
      <c r="O17" s="159">
        <v>94.471763999999993</v>
      </c>
      <c r="P17" s="159">
        <v>95.142364999999998</v>
      </c>
      <c r="Q17" s="159">
        <v>95.795958999999996</v>
      </c>
      <c r="R17" s="159">
        <v>96.439728000000002</v>
      </c>
      <c r="S17" s="159">
        <v>97.080185</v>
      </c>
      <c r="T17" s="159">
        <v>97.722915999999998</v>
      </c>
      <c r="U17" s="159">
        <v>98.366478000000001</v>
      </c>
      <c r="V17" s="159">
        <v>99.013076999999996</v>
      </c>
      <c r="W17" s="159">
        <v>99.656738000000004</v>
      </c>
      <c r="X17" s="159">
        <v>100.287537</v>
      </c>
      <c r="Y17" s="159">
        <v>100.908852</v>
      </c>
      <c r="Z17" s="159">
        <v>101.52224699999999</v>
      </c>
      <c r="AA17" s="159">
        <v>102.126411</v>
      </c>
      <c r="AB17" s="159">
        <v>102.722672</v>
      </c>
      <c r="AC17" s="159">
        <v>103.309082</v>
      </c>
      <c r="AD17" s="159">
        <v>103.883835</v>
      </c>
      <c r="AE17" s="159">
        <v>104.448494</v>
      </c>
      <c r="AF17" s="159">
        <v>104.99829099999999</v>
      </c>
      <c r="AG17" s="198">
        <v>6.9300000000000004E-3</v>
      </c>
    </row>
    <row r="18" spans="1:33" ht="15" customHeight="1" x14ac:dyDescent="0.25">
      <c r="A18" s="154" t="s">
        <v>34</v>
      </c>
      <c r="B18" s="196" t="s">
        <v>35</v>
      </c>
      <c r="C18" s="159">
        <v>32.280501999999998</v>
      </c>
      <c r="D18" s="159">
        <v>32.517921000000001</v>
      </c>
      <c r="E18" s="159">
        <v>32.717326999999997</v>
      </c>
      <c r="F18" s="159">
        <v>32.898933</v>
      </c>
      <c r="G18" s="159">
        <v>33.072037000000002</v>
      </c>
      <c r="H18" s="159">
        <v>33.232478999999998</v>
      </c>
      <c r="I18" s="159">
        <v>33.399878999999999</v>
      </c>
      <c r="J18" s="159">
        <v>33.577454000000003</v>
      </c>
      <c r="K18" s="159">
        <v>33.755707000000001</v>
      </c>
      <c r="L18" s="159">
        <v>33.931334999999997</v>
      </c>
      <c r="M18" s="159">
        <v>34.100642999999998</v>
      </c>
      <c r="N18" s="159">
        <v>34.270606999999998</v>
      </c>
      <c r="O18" s="159">
        <v>34.434925</v>
      </c>
      <c r="P18" s="159">
        <v>34.584099000000002</v>
      </c>
      <c r="Q18" s="159">
        <v>34.725872000000003</v>
      </c>
      <c r="R18" s="159">
        <v>34.860881999999997</v>
      </c>
      <c r="S18" s="159">
        <v>35.003967000000003</v>
      </c>
      <c r="T18" s="159">
        <v>35.150832999999999</v>
      </c>
      <c r="U18" s="159">
        <v>35.303089</v>
      </c>
      <c r="V18" s="159">
        <v>35.455607999999998</v>
      </c>
      <c r="W18" s="159">
        <v>35.602607999999996</v>
      </c>
      <c r="X18" s="159">
        <v>35.744816</v>
      </c>
      <c r="Y18" s="159">
        <v>35.883674999999997</v>
      </c>
      <c r="Z18" s="159">
        <v>36.018410000000003</v>
      </c>
      <c r="AA18" s="159">
        <v>36.152473000000001</v>
      </c>
      <c r="AB18" s="159">
        <v>36.284511999999999</v>
      </c>
      <c r="AC18" s="159">
        <v>36.418770000000002</v>
      </c>
      <c r="AD18" s="159">
        <v>36.550339000000001</v>
      </c>
      <c r="AE18" s="159">
        <v>36.682597999999999</v>
      </c>
      <c r="AF18" s="159">
        <v>36.817455000000002</v>
      </c>
      <c r="AG18" s="198">
        <v>4.5450000000000004E-3</v>
      </c>
    </row>
    <row r="19" spans="1:33" ht="15" customHeight="1" x14ac:dyDescent="0.25">
      <c r="A19" s="154" t="s">
        <v>36</v>
      </c>
      <c r="B19" s="196" t="s">
        <v>37</v>
      </c>
      <c r="C19" s="159">
        <v>6.6431500000000003</v>
      </c>
      <c r="D19" s="159">
        <v>6.6291859999999998</v>
      </c>
      <c r="E19" s="159">
        <v>6.6105119999999999</v>
      </c>
      <c r="F19" s="159">
        <v>6.5892710000000001</v>
      </c>
      <c r="G19" s="159">
        <v>6.5724669999999996</v>
      </c>
      <c r="H19" s="159">
        <v>6.5630829999999998</v>
      </c>
      <c r="I19" s="159">
        <v>6.551469</v>
      </c>
      <c r="J19" s="159">
        <v>6.5398769999999997</v>
      </c>
      <c r="K19" s="159">
        <v>6.5290369999999998</v>
      </c>
      <c r="L19" s="159">
        <v>6.5163700000000002</v>
      </c>
      <c r="M19" s="159">
        <v>6.5036019999999999</v>
      </c>
      <c r="N19" s="159">
        <v>6.4932990000000004</v>
      </c>
      <c r="O19" s="159">
        <v>6.4850899999999996</v>
      </c>
      <c r="P19" s="159">
        <v>6.4773420000000002</v>
      </c>
      <c r="Q19" s="159">
        <v>6.4710359999999998</v>
      </c>
      <c r="R19" s="159">
        <v>6.4644209999999998</v>
      </c>
      <c r="S19" s="159">
        <v>6.4558249999999999</v>
      </c>
      <c r="T19" s="159">
        <v>6.4442279999999998</v>
      </c>
      <c r="U19" s="159">
        <v>6.4326319999999999</v>
      </c>
      <c r="V19" s="159">
        <v>6.4223109999999997</v>
      </c>
      <c r="W19" s="159">
        <v>6.4106379999999996</v>
      </c>
      <c r="X19" s="159">
        <v>6.3986409999999996</v>
      </c>
      <c r="Y19" s="159">
        <v>6.3866769999999997</v>
      </c>
      <c r="Z19" s="159">
        <v>6.3760830000000004</v>
      </c>
      <c r="AA19" s="159">
        <v>6.367826</v>
      </c>
      <c r="AB19" s="159">
        <v>6.3603059999999996</v>
      </c>
      <c r="AC19" s="159">
        <v>6.3541109999999996</v>
      </c>
      <c r="AD19" s="159">
        <v>6.3470599999999999</v>
      </c>
      <c r="AE19" s="159">
        <v>6.3394430000000002</v>
      </c>
      <c r="AF19" s="159">
        <v>6.3320030000000003</v>
      </c>
      <c r="AG19" s="198">
        <v>-1.653E-3</v>
      </c>
    </row>
    <row r="20" spans="1:33" ht="15" customHeight="1" x14ac:dyDescent="0.2">
      <c r="A20" s="154" t="s">
        <v>38</v>
      </c>
      <c r="B20" s="190" t="s">
        <v>39</v>
      </c>
      <c r="C20" s="191">
        <v>124.864693</v>
      </c>
      <c r="D20" s="191">
        <v>125.85813899999999</v>
      </c>
      <c r="E20" s="191">
        <v>126.756004</v>
      </c>
      <c r="F20" s="191">
        <v>127.657341</v>
      </c>
      <c r="G20" s="191">
        <v>128.54774499999999</v>
      </c>
      <c r="H20" s="191">
        <v>129.40501399999999</v>
      </c>
      <c r="I20" s="191">
        <v>130.2509</v>
      </c>
      <c r="J20" s="191">
        <v>131.11807300000001</v>
      </c>
      <c r="K20" s="191">
        <v>131.988235</v>
      </c>
      <c r="L20" s="191">
        <v>132.84072900000001</v>
      </c>
      <c r="M20" s="191">
        <v>133.66894500000001</v>
      </c>
      <c r="N20" s="191">
        <v>134.536179</v>
      </c>
      <c r="O20" s="191">
        <v>135.391785</v>
      </c>
      <c r="P20" s="191">
        <v>136.203812</v>
      </c>
      <c r="Q20" s="191">
        <v>136.992874</v>
      </c>
      <c r="R20" s="191">
        <v>137.76503</v>
      </c>
      <c r="S20" s="191">
        <v>138.53997799999999</v>
      </c>
      <c r="T20" s="191">
        <v>139.31797800000001</v>
      </c>
      <c r="U20" s="191">
        <v>140.102203</v>
      </c>
      <c r="V20" s="191">
        <v>140.891006</v>
      </c>
      <c r="W20" s="191">
        <v>141.669983</v>
      </c>
      <c r="X20" s="191">
        <v>142.430984</v>
      </c>
      <c r="Y20" s="191">
        <v>143.17919900000001</v>
      </c>
      <c r="Z20" s="191">
        <v>143.91673299999999</v>
      </c>
      <c r="AA20" s="191">
        <v>144.64671300000001</v>
      </c>
      <c r="AB20" s="191">
        <v>145.367493</v>
      </c>
      <c r="AC20" s="191">
        <v>146.08195499999999</v>
      </c>
      <c r="AD20" s="191">
        <v>146.78123500000001</v>
      </c>
      <c r="AE20" s="191">
        <v>147.47053500000001</v>
      </c>
      <c r="AF20" s="191">
        <v>148.147751</v>
      </c>
      <c r="AG20" s="192">
        <v>5.9129999999999999E-3</v>
      </c>
    </row>
    <row r="21" spans="1:33" ht="15" customHeight="1" x14ac:dyDescent="0.25"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</row>
    <row r="22" spans="1:33" ht="15" customHeight="1" x14ac:dyDescent="0.2">
      <c r="A22" s="154" t="s">
        <v>40</v>
      </c>
      <c r="B22" s="190" t="s">
        <v>41</v>
      </c>
      <c r="C22" s="152">
        <v>1795.476318</v>
      </c>
      <c r="D22" s="152">
        <v>1801.4610600000001</v>
      </c>
      <c r="E22" s="152">
        <v>1807.6260990000001</v>
      </c>
      <c r="F22" s="152">
        <v>1813.930298</v>
      </c>
      <c r="G22" s="152">
        <v>1820.220337</v>
      </c>
      <c r="H22" s="152">
        <v>1826.483643</v>
      </c>
      <c r="I22" s="152">
        <v>1832.6362300000001</v>
      </c>
      <c r="J22" s="152">
        <v>1838.6885990000001</v>
      </c>
      <c r="K22" s="152">
        <v>1844.69812</v>
      </c>
      <c r="L22" s="152">
        <v>1850.6748050000001</v>
      </c>
      <c r="M22" s="152">
        <v>1856.631226</v>
      </c>
      <c r="N22" s="152">
        <v>1862.598999</v>
      </c>
      <c r="O22" s="152">
        <v>1868.551025</v>
      </c>
      <c r="P22" s="152">
        <v>1874.5289310000001</v>
      </c>
      <c r="Q22" s="152">
        <v>1880.4888920000001</v>
      </c>
      <c r="R22" s="152">
        <v>1886.4541019999999</v>
      </c>
      <c r="S22" s="152">
        <v>1892.330322</v>
      </c>
      <c r="T22" s="152">
        <v>1898.166504</v>
      </c>
      <c r="U22" s="152">
        <v>1903.9334719999999</v>
      </c>
      <c r="V22" s="152">
        <v>1909.672241</v>
      </c>
      <c r="W22" s="152">
        <v>1915.4259030000001</v>
      </c>
      <c r="X22" s="152">
        <v>1921.161499</v>
      </c>
      <c r="Y22" s="152">
        <v>1926.875366</v>
      </c>
      <c r="Z22" s="152">
        <v>1932.5737300000001</v>
      </c>
      <c r="AA22" s="152">
        <v>1938.2198490000001</v>
      </c>
      <c r="AB22" s="152">
        <v>1943.8359379999999</v>
      </c>
      <c r="AC22" s="152">
        <v>1949.383057</v>
      </c>
      <c r="AD22" s="152">
        <v>1954.9073490000001</v>
      </c>
      <c r="AE22" s="152">
        <v>1960.3824460000001</v>
      </c>
      <c r="AF22" s="152">
        <v>1965.783203</v>
      </c>
      <c r="AG22" s="192">
        <v>3.13E-3</v>
      </c>
    </row>
    <row r="23" spans="1:33" ht="15" customHeight="1" x14ac:dyDescent="0.25"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</row>
    <row r="24" spans="1:33" ht="15" customHeight="1" x14ac:dyDescent="0.25">
      <c r="B24" s="190" t="s">
        <v>42</v>
      </c>
      <c r="C24" s="185"/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</row>
    <row r="25" spans="1:33" ht="15" customHeight="1" x14ac:dyDescent="0.25">
      <c r="B25" s="190" t="s">
        <v>43</v>
      </c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  <c r="AC25" s="185"/>
      <c r="AD25" s="185"/>
      <c r="AE25" s="185"/>
      <c r="AF25" s="185"/>
      <c r="AG25" s="185"/>
    </row>
    <row r="26" spans="1:33" ht="15" customHeight="1" x14ac:dyDescent="0.25">
      <c r="A26" s="154" t="s">
        <v>44</v>
      </c>
      <c r="B26" s="196" t="s">
        <v>2740</v>
      </c>
      <c r="C26" s="160">
        <v>92.510918000000004</v>
      </c>
      <c r="D26" s="160">
        <v>91.956512000000004</v>
      </c>
      <c r="E26" s="160">
        <v>91.038559000000006</v>
      </c>
      <c r="F26" s="160">
        <v>90.682075999999995</v>
      </c>
      <c r="G26" s="160">
        <v>90.350898999999998</v>
      </c>
      <c r="H26" s="160">
        <v>89.908028000000002</v>
      </c>
      <c r="I26" s="160">
        <v>89.383094999999997</v>
      </c>
      <c r="J26" s="160">
        <v>88.816856000000001</v>
      </c>
      <c r="K26" s="160">
        <v>88.210669999999993</v>
      </c>
      <c r="L26" s="160">
        <v>87.617371000000006</v>
      </c>
      <c r="M26" s="160">
        <v>87.066315000000003</v>
      </c>
      <c r="N26" s="160">
        <v>86.507698000000005</v>
      </c>
      <c r="O26" s="160">
        <v>85.982680999999999</v>
      </c>
      <c r="P26" s="160">
        <v>85.520767000000006</v>
      </c>
      <c r="Q26" s="160">
        <v>85.180374</v>
      </c>
      <c r="R26" s="160">
        <v>84.923659999999998</v>
      </c>
      <c r="S26" s="160">
        <v>84.700080999999997</v>
      </c>
      <c r="T26" s="160">
        <v>84.479873999999995</v>
      </c>
      <c r="U26" s="160">
        <v>84.264190999999997</v>
      </c>
      <c r="V26" s="160">
        <v>84.028648000000004</v>
      </c>
      <c r="W26" s="160">
        <v>83.798469999999995</v>
      </c>
      <c r="X26" s="160">
        <v>83.606491000000005</v>
      </c>
      <c r="Y26" s="160">
        <v>83.470061999999999</v>
      </c>
      <c r="Z26" s="160">
        <v>83.373305999999999</v>
      </c>
      <c r="AA26" s="160">
        <v>83.285133000000002</v>
      </c>
      <c r="AB26" s="160">
        <v>83.243628999999999</v>
      </c>
      <c r="AC26" s="160">
        <v>83.199837000000002</v>
      </c>
      <c r="AD26" s="160">
        <v>83.171554999999998</v>
      </c>
      <c r="AE26" s="160">
        <v>83.155242999999999</v>
      </c>
      <c r="AF26" s="160">
        <v>83.184546999999995</v>
      </c>
      <c r="AG26" s="198">
        <v>-3.6579999999999998E-3</v>
      </c>
    </row>
    <row r="27" spans="1:33" ht="15" customHeight="1" x14ac:dyDescent="0.25">
      <c r="A27" s="154" t="s">
        <v>45</v>
      </c>
      <c r="B27" s="196" t="s">
        <v>2714</v>
      </c>
      <c r="C27" s="160">
        <v>91.735885999999994</v>
      </c>
      <c r="D27" s="160">
        <v>91.105957000000004</v>
      </c>
      <c r="E27" s="160">
        <v>90.112647999999993</v>
      </c>
      <c r="F27" s="160">
        <v>89.701355000000007</v>
      </c>
      <c r="G27" s="160">
        <v>89.318764000000002</v>
      </c>
      <c r="H27" s="160">
        <v>88.825660999999997</v>
      </c>
      <c r="I27" s="160">
        <v>88.251082999999994</v>
      </c>
      <c r="J27" s="160">
        <v>87.633590999999996</v>
      </c>
      <c r="K27" s="160">
        <v>86.975029000000006</v>
      </c>
      <c r="L27" s="160">
        <v>86.329116999999997</v>
      </c>
      <c r="M27" s="160">
        <v>85.723419000000007</v>
      </c>
      <c r="N27" s="160">
        <v>85.109183999999999</v>
      </c>
      <c r="O27" s="160">
        <v>84.524306999999993</v>
      </c>
      <c r="P27" s="160">
        <v>83.998192000000003</v>
      </c>
      <c r="Q27" s="160">
        <v>83.594466999999995</v>
      </c>
      <c r="R27" s="160">
        <v>83.274169999999998</v>
      </c>
      <c r="S27" s="160">
        <v>82.982414000000006</v>
      </c>
      <c r="T27" s="160">
        <v>82.694748000000004</v>
      </c>
      <c r="U27" s="160">
        <v>82.409058000000002</v>
      </c>
      <c r="V27" s="160">
        <v>82.097960999999998</v>
      </c>
      <c r="W27" s="160">
        <v>81.790390000000002</v>
      </c>
      <c r="X27" s="160">
        <v>81.514786000000001</v>
      </c>
      <c r="Y27" s="160">
        <v>81.290733000000003</v>
      </c>
      <c r="Z27" s="160">
        <v>81.105309000000005</v>
      </c>
      <c r="AA27" s="160">
        <v>80.923561000000007</v>
      </c>
      <c r="AB27" s="160">
        <v>80.785499999999999</v>
      </c>
      <c r="AC27" s="160">
        <v>80.640906999999999</v>
      </c>
      <c r="AD27" s="160">
        <v>80.506775000000005</v>
      </c>
      <c r="AE27" s="160">
        <v>80.379554999999996</v>
      </c>
      <c r="AF27" s="160">
        <v>80.296126999999998</v>
      </c>
      <c r="AG27" s="198">
        <v>-4.5820000000000001E-3</v>
      </c>
    </row>
    <row r="28" spans="1:33" ht="15" customHeight="1" x14ac:dyDescent="0.25">
      <c r="B28" s="190" t="s">
        <v>46</v>
      </c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</row>
    <row r="29" spans="1:33" ht="15" customHeight="1" x14ac:dyDescent="0.25">
      <c r="A29" s="154" t="s">
        <v>47</v>
      </c>
      <c r="B29" s="196" t="s">
        <v>2740</v>
      </c>
      <c r="C29" s="160">
        <v>51.524441000000003</v>
      </c>
      <c r="D29" s="160">
        <v>51.045516999999997</v>
      </c>
      <c r="E29" s="160">
        <v>50.363602</v>
      </c>
      <c r="F29" s="160">
        <v>49.992038999999998</v>
      </c>
      <c r="G29" s="160">
        <v>49.637340999999999</v>
      </c>
      <c r="H29" s="160">
        <v>49.224654999999998</v>
      </c>
      <c r="I29" s="160">
        <v>48.772961000000002</v>
      </c>
      <c r="J29" s="160">
        <v>48.304459000000001</v>
      </c>
      <c r="K29" s="160">
        <v>47.818485000000003</v>
      </c>
      <c r="L29" s="160">
        <v>47.343471999999998</v>
      </c>
      <c r="M29" s="160">
        <v>46.894782999999997</v>
      </c>
      <c r="N29" s="160">
        <v>46.444617999999998</v>
      </c>
      <c r="O29" s="160">
        <v>46.015697000000003</v>
      </c>
      <c r="P29" s="160">
        <v>45.622540000000001</v>
      </c>
      <c r="Q29" s="160">
        <v>45.296928000000001</v>
      </c>
      <c r="R29" s="160">
        <v>45.017612</v>
      </c>
      <c r="S29" s="160">
        <v>44.75967</v>
      </c>
      <c r="T29" s="160">
        <v>44.506039000000001</v>
      </c>
      <c r="U29" s="160">
        <v>44.257950000000001</v>
      </c>
      <c r="V29" s="160">
        <v>44.001609999999999</v>
      </c>
      <c r="W29" s="160">
        <v>43.74926</v>
      </c>
      <c r="X29" s="160">
        <v>43.518723000000001</v>
      </c>
      <c r="Y29" s="160">
        <v>43.318866999999997</v>
      </c>
      <c r="Z29" s="160">
        <v>43.141075000000001</v>
      </c>
      <c r="AA29" s="160">
        <v>42.969912999999998</v>
      </c>
      <c r="AB29" s="160">
        <v>42.824409000000003</v>
      </c>
      <c r="AC29" s="160">
        <v>42.680084000000001</v>
      </c>
      <c r="AD29" s="160">
        <v>42.545009999999998</v>
      </c>
      <c r="AE29" s="160">
        <v>42.417870000000001</v>
      </c>
      <c r="AF29" s="160">
        <v>42.316234999999999</v>
      </c>
      <c r="AG29" s="198">
        <v>-6.7660000000000003E-3</v>
      </c>
    </row>
    <row r="30" spans="1:33" ht="15" customHeight="1" x14ac:dyDescent="0.25">
      <c r="A30" s="154" t="s">
        <v>48</v>
      </c>
      <c r="B30" s="196" t="s">
        <v>2714</v>
      </c>
      <c r="C30" s="160">
        <v>51.092784999999999</v>
      </c>
      <c r="D30" s="160">
        <v>50.573371999999999</v>
      </c>
      <c r="E30" s="160">
        <v>49.851376000000002</v>
      </c>
      <c r="F30" s="160">
        <v>49.451382000000002</v>
      </c>
      <c r="G30" s="160">
        <v>49.070301000000001</v>
      </c>
      <c r="H30" s="160">
        <v>48.632061</v>
      </c>
      <c r="I30" s="160">
        <v>48.155265999999997</v>
      </c>
      <c r="J30" s="160">
        <v>47.660919</v>
      </c>
      <c r="K30" s="160">
        <v>47.148651000000001</v>
      </c>
      <c r="L30" s="160">
        <v>46.647373000000002</v>
      </c>
      <c r="M30" s="160">
        <v>46.171481999999997</v>
      </c>
      <c r="N30" s="160">
        <v>45.693778999999999</v>
      </c>
      <c r="O30" s="160">
        <v>45.235218000000003</v>
      </c>
      <c r="P30" s="160">
        <v>44.810295000000004</v>
      </c>
      <c r="Q30" s="160">
        <v>44.453583000000002</v>
      </c>
      <c r="R30" s="160">
        <v>44.143227000000003</v>
      </c>
      <c r="S30" s="160">
        <v>43.851970999999999</v>
      </c>
      <c r="T30" s="160">
        <v>43.565593999999997</v>
      </c>
      <c r="U30" s="160">
        <v>43.283580999999998</v>
      </c>
      <c r="V30" s="160">
        <v>42.990603999999998</v>
      </c>
      <c r="W30" s="160">
        <v>42.700890000000001</v>
      </c>
      <c r="X30" s="160">
        <v>42.429951000000003</v>
      </c>
      <c r="Y30" s="160">
        <v>42.187851000000002</v>
      </c>
      <c r="Z30" s="160">
        <v>41.967509999999997</v>
      </c>
      <c r="AA30" s="160">
        <v>41.751483999999998</v>
      </c>
      <c r="AB30" s="160">
        <v>41.559834000000002</v>
      </c>
      <c r="AC30" s="160">
        <v>41.367401000000001</v>
      </c>
      <c r="AD30" s="160">
        <v>41.181888999999998</v>
      </c>
      <c r="AE30" s="160">
        <v>41.001975999999999</v>
      </c>
      <c r="AF30" s="160">
        <v>40.846888999999997</v>
      </c>
      <c r="AG30" s="198">
        <v>-7.6880000000000004E-3</v>
      </c>
    </row>
    <row r="31" spans="1:33" x14ac:dyDescent="0.25"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</row>
    <row r="32" spans="1:33" x14ac:dyDescent="0.25">
      <c r="B32" s="190" t="s">
        <v>2741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</row>
    <row r="33" spans="1:33" x14ac:dyDescent="0.25">
      <c r="B33" s="190" t="s">
        <v>2742</v>
      </c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</row>
    <row r="34" spans="1:33" x14ac:dyDescent="0.25">
      <c r="A34" s="154" t="s">
        <v>49</v>
      </c>
      <c r="B34" s="196" t="s">
        <v>50</v>
      </c>
      <c r="C34" s="159">
        <v>0.70427600000000001</v>
      </c>
      <c r="D34" s="159">
        <v>0.72012799999999999</v>
      </c>
      <c r="E34" s="159">
        <v>0.67578099999999997</v>
      </c>
      <c r="F34" s="159">
        <v>0.67229099999999997</v>
      </c>
      <c r="G34" s="159">
        <v>0.66813</v>
      </c>
      <c r="H34" s="159">
        <v>0.66225599999999996</v>
      </c>
      <c r="I34" s="159">
        <v>0.65533399999999997</v>
      </c>
      <c r="J34" s="159">
        <v>0.64874399999999999</v>
      </c>
      <c r="K34" s="159">
        <v>0.64197899999999997</v>
      </c>
      <c r="L34" s="159">
        <v>0.63521399999999995</v>
      </c>
      <c r="M34" s="159">
        <v>0.62843099999999996</v>
      </c>
      <c r="N34" s="159">
        <v>0.62171900000000002</v>
      </c>
      <c r="O34" s="159">
        <v>0.61501399999999995</v>
      </c>
      <c r="P34" s="159">
        <v>0.60858000000000001</v>
      </c>
      <c r="Q34" s="159">
        <v>0.60311199999999998</v>
      </c>
      <c r="R34" s="159">
        <v>0.59827799999999998</v>
      </c>
      <c r="S34" s="159">
        <v>0.59368399999999999</v>
      </c>
      <c r="T34" s="159">
        <v>0.58896800000000005</v>
      </c>
      <c r="U34" s="159">
        <v>0.58405399999999996</v>
      </c>
      <c r="V34" s="159">
        <v>0.57903300000000002</v>
      </c>
      <c r="W34" s="159">
        <v>0.57379199999999997</v>
      </c>
      <c r="X34" s="159">
        <v>0.568523</v>
      </c>
      <c r="Y34" s="159">
        <v>0.56357199999999996</v>
      </c>
      <c r="Z34" s="159">
        <v>0.55869500000000005</v>
      </c>
      <c r="AA34" s="159">
        <v>0.55349700000000002</v>
      </c>
      <c r="AB34" s="159">
        <v>0.54873899999999998</v>
      </c>
      <c r="AC34" s="159">
        <v>0.54370200000000002</v>
      </c>
      <c r="AD34" s="159">
        <v>0.53867100000000001</v>
      </c>
      <c r="AE34" s="159">
        <v>0.53368700000000002</v>
      </c>
      <c r="AF34" s="159">
        <v>0.529034</v>
      </c>
      <c r="AG34" s="198">
        <v>-9.8180000000000003E-3</v>
      </c>
    </row>
    <row r="35" spans="1:33" x14ac:dyDescent="0.25">
      <c r="A35" s="154" t="s">
        <v>51</v>
      </c>
      <c r="B35" s="196" t="s">
        <v>52</v>
      </c>
      <c r="C35" s="159">
        <v>0.80194100000000001</v>
      </c>
      <c r="D35" s="159">
        <v>0.73817699999999997</v>
      </c>
      <c r="E35" s="159">
        <v>0.87121199999999999</v>
      </c>
      <c r="F35" s="159">
        <v>0.88632599999999995</v>
      </c>
      <c r="G35" s="159">
        <v>0.90185400000000004</v>
      </c>
      <c r="H35" s="159">
        <v>0.91625999999999996</v>
      </c>
      <c r="I35" s="159">
        <v>0.92889299999999997</v>
      </c>
      <c r="J35" s="159">
        <v>0.94165399999999999</v>
      </c>
      <c r="K35" s="159">
        <v>0.95411599999999996</v>
      </c>
      <c r="L35" s="159">
        <v>0.96709000000000001</v>
      </c>
      <c r="M35" s="159">
        <v>0.98088399999999998</v>
      </c>
      <c r="N35" s="159">
        <v>0.995919</v>
      </c>
      <c r="O35" s="159">
        <v>1.0117069999999999</v>
      </c>
      <c r="P35" s="159">
        <v>1.0280320000000001</v>
      </c>
      <c r="Q35" s="159">
        <v>1.0466040000000001</v>
      </c>
      <c r="R35" s="159">
        <v>1.0669979999999999</v>
      </c>
      <c r="S35" s="159">
        <v>1.0890029999999999</v>
      </c>
      <c r="T35" s="159">
        <v>1.1106450000000001</v>
      </c>
      <c r="U35" s="159">
        <v>1.1324430000000001</v>
      </c>
      <c r="V35" s="159">
        <v>1.153438</v>
      </c>
      <c r="W35" s="159">
        <v>1.17479</v>
      </c>
      <c r="X35" s="159">
        <v>1.196499</v>
      </c>
      <c r="Y35" s="159">
        <v>1.2191209999999999</v>
      </c>
      <c r="Z35" s="159">
        <v>1.24247</v>
      </c>
      <c r="AA35" s="159">
        <v>1.2654479999999999</v>
      </c>
      <c r="AB35" s="159">
        <v>1.28959</v>
      </c>
      <c r="AC35" s="159">
        <v>1.3136810000000001</v>
      </c>
      <c r="AD35" s="159">
        <v>1.338233</v>
      </c>
      <c r="AE35" s="159">
        <v>1.3627050000000001</v>
      </c>
      <c r="AF35" s="159">
        <v>1.3878250000000001</v>
      </c>
      <c r="AG35" s="198">
        <v>1.9092000000000001E-2</v>
      </c>
    </row>
    <row r="36" spans="1:33" x14ac:dyDescent="0.25">
      <c r="A36" s="154" t="s">
        <v>53</v>
      </c>
      <c r="B36" s="196" t="s">
        <v>54</v>
      </c>
      <c r="C36" s="159">
        <v>0.60017100000000001</v>
      </c>
      <c r="D36" s="159">
        <v>0.60204400000000002</v>
      </c>
      <c r="E36" s="159">
        <v>0.602989</v>
      </c>
      <c r="F36" s="159">
        <v>0.60469700000000004</v>
      </c>
      <c r="G36" s="159">
        <v>0.60580199999999995</v>
      </c>
      <c r="H36" s="159">
        <v>0.60523000000000005</v>
      </c>
      <c r="I36" s="159">
        <v>0.60414000000000001</v>
      </c>
      <c r="J36" s="159">
        <v>0.60311300000000001</v>
      </c>
      <c r="K36" s="159">
        <v>0.60209199999999996</v>
      </c>
      <c r="L36" s="159">
        <v>0.60127399999999998</v>
      </c>
      <c r="M36" s="159">
        <v>0.60072199999999998</v>
      </c>
      <c r="N36" s="159">
        <v>0.60066299999999995</v>
      </c>
      <c r="O36" s="159">
        <v>0.6008</v>
      </c>
      <c r="P36" s="159">
        <v>0.60121000000000002</v>
      </c>
      <c r="Q36" s="159">
        <v>0.60289099999999995</v>
      </c>
      <c r="R36" s="159">
        <v>0.60538099999999995</v>
      </c>
      <c r="S36" s="159">
        <v>0.60822299999999996</v>
      </c>
      <c r="T36" s="159">
        <v>0.61105799999999999</v>
      </c>
      <c r="U36" s="159">
        <v>0.61357300000000004</v>
      </c>
      <c r="V36" s="159">
        <v>0.615456</v>
      </c>
      <c r="W36" s="159">
        <v>0.61726400000000003</v>
      </c>
      <c r="X36" s="159">
        <v>0.61887599999999998</v>
      </c>
      <c r="Y36" s="159">
        <v>0.62087999999999999</v>
      </c>
      <c r="Z36" s="159">
        <v>0.62304899999999996</v>
      </c>
      <c r="AA36" s="159">
        <v>0.625031</v>
      </c>
      <c r="AB36" s="159">
        <v>0.62755899999999998</v>
      </c>
      <c r="AC36" s="159">
        <v>0.629942</v>
      </c>
      <c r="AD36" s="159">
        <v>0.63244699999999998</v>
      </c>
      <c r="AE36" s="159">
        <v>0.63505500000000004</v>
      </c>
      <c r="AF36" s="159">
        <v>0.63812800000000003</v>
      </c>
      <c r="AG36" s="198">
        <v>2.117E-3</v>
      </c>
    </row>
    <row r="37" spans="1:33" x14ac:dyDescent="0.25">
      <c r="A37" s="154" t="s">
        <v>55</v>
      </c>
      <c r="B37" s="196" t="s">
        <v>56</v>
      </c>
      <c r="C37" s="159">
        <v>0.29633300000000001</v>
      </c>
      <c r="D37" s="159">
        <v>0.294545</v>
      </c>
      <c r="E37" s="159">
        <v>0.29242699999999999</v>
      </c>
      <c r="F37" s="159">
        <v>0.29052699999999998</v>
      </c>
      <c r="G37" s="159">
        <v>0.288802</v>
      </c>
      <c r="H37" s="159">
        <v>0.28720200000000001</v>
      </c>
      <c r="I37" s="159">
        <v>0.285773</v>
      </c>
      <c r="J37" s="159">
        <v>0.284609</v>
      </c>
      <c r="K37" s="159">
        <v>0.28368599999999999</v>
      </c>
      <c r="L37" s="159">
        <v>0.28299099999999999</v>
      </c>
      <c r="M37" s="159">
        <v>0.28257300000000002</v>
      </c>
      <c r="N37" s="159">
        <v>0.28259699999999999</v>
      </c>
      <c r="O37" s="159">
        <v>0.28294999999999998</v>
      </c>
      <c r="P37" s="159">
        <v>0.28357199999999999</v>
      </c>
      <c r="Q37" s="159">
        <v>0.284499</v>
      </c>
      <c r="R37" s="159">
        <v>0.285744</v>
      </c>
      <c r="S37" s="159">
        <v>0.28731299999999999</v>
      </c>
      <c r="T37" s="159">
        <v>0.28921599999999997</v>
      </c>
      <c r="U37" s="159">
        <v>0.29142499999999999</v>
      </c>
      <c r="V37" s="159">
        <v>0.29393900000000001</v>
      </c>
      <c r="W37" s="159">
        <v>0.29672999999999999</v>
      </c>
      <c r="X37" s="159">
        <v>0.299757</v>
      </c>
      <c r="Y37" s="159">
        <v>0.30272900000000003</v>
      </c>
      <c r="Z37" s="159">
        <v>0.305641</v>
      </c>
      <c r="AA37" s="159">
        <v>0.30848599999999998</v>
      </c>
      <c r="AB37" s="159">
        <v>0.31125799999999998</v>
      </c>
      <c r="AC37" s="159">
        <v>0.31395200000000001</v>
      </c>
      <c r="AD37" s="159">
        <v>0.31654700000000002</v>
      </c>
      <c r="AE37" s="159">
        <v>0.31905</v>
      </c>
      <c r="AF37" s="159">
        <v>0.32145000000000001</v>
      </c>
      <c r="AG37" s="198">
        <v>2.8089999999999999E-3</v>
      </c>
    </row>
    <row r="38" spans="1:33" x14ac:dyDescent="0.25">
      <c r="A38" s="154" t="s">
        <v>57</v>
      </c>
      <c r="B38" s="196" t="s">
        <v>58</v>
      </c>
      <c r="C38" s="159">
        <v>5.5350999999999997E-2</v>
      </c>
      <c r="D38" s="159">
        <v>5.5617E-2</v>
      </c>
      <c r="E38" s="159">
        <v>5.5842000000000003E-2</v>
      </c>
      <c r="F38" s="159">
        <v>5.6061E-2</v>
      </c>
      <c r="G38" s="159">
        <v>5.6271000000000002E-2</v>
      </c>
      <c r="H38" s="159">
        <v>5.6460999999999997E-2</v>
      </c>
      <c r="I38" s="159">
        <v>5.6638000000000001E-2</v>
      </c>
      <c r="J38" s="159">
        <v>5.6813000000000002E-2</v>
      </c>
      <c r="K38" s="159">
        <v>5.6966000000000003E-2</v>
      </c>
      <c r="L38" s="159">
        <v>5.7085999999999998E-2</v>
      </c>
      <c r="M38" s="159">
        <v>5.7166000000000002E-2</v>
      </c>
      <c r="N38" s="159">
        <v>5.7228000000000001E-2</v>
      </c>
      <c r="O38" s="159">
        <v>5.7304000000000001E-2</v>
      </c>
      <c r="P38" s="159">
        <v>5.7396999999999997E-2</v>
      </c>
      <c r="Q38" s="159">
        <v>5.7515999999999998E-2</v>
      </c>
      <c r="R38" s="159">
        <v>5.7669999999999999E-2</v>
      </c>
      <c r="S38" s="159">
        <v>5.7868999999999997E-2</v>
      </c>
      <c r="T38" s="159">
        <v>5.8062000000000002E-2</v>
      </c>
      <c r="U38" s="159">
        <v>5.8250000000000003E-2</v>
      </c>
      <c r="V38" s="159">
        <v>5.8432999999999999E-2</v>
      </c>
      <c r="W38" s="159">
        <v>5.8604000000000003E-2</v>
      </c>
      <c r="X38" s="159">
        <v>5.876E-2</v>
      </c>
      <c r="Y38" s="159">
        <v>5.8902999999999997E-2</v>
      </c>
      <c r="Z38" s="159">
        <v>5.9033000000000002E-2</v>
      </c>
      <c r="AA38" s="159">
        <v>5.9153999999999998E-2</v>
      </c>
      <c r="AB38" s="159">
        <v>5.9264999999999998E-2</v>
      </c>
      <c r="AC38" s="159">
        <v>5.9371E-2</v>
      </c>
      <c r="AD38" s="159">
        <v>5.9470000000000002E-2</v>
      </c>
      <c r="AE38" s="159">
        <v>5.9568000000000003E-2</v>
      </c>
      <c r="AF38" s="159">
        <v>5.9666999999999998E-2</v>
      </c>
      <c r="AG38" s="198">
        <v>2.5920000000000001E-3</v>
      </c>
    </row>
    <row r="39" spans="1:33" x14ac:dyDescent="0.25">
      <c r="A39" s="154" t="s">
        <v>59</v>
      </c>
      <c r="B39" s="196" t="s">
        <v>60</v>
      </c>
      <c r="C39" s="159">
        <v>0.219114</v>
      </c>
      <c r="D39" s="159">
        <v>0.223334</v>
      </c>
      <c r="E39" s="159">
        <v>0.226963</v>
      </c>
      <c r="F39" s="159">
        <v>0.23058100000000001</v>
      </c>
      <c r="G39" s="159">
        <v>0.23405799999999999</v>
      </c>
      <c r="H39" s="159">
        <v>0.236929</v>
      </c>
      <c r="I39" s="159">
        <v>0.23946799999999999</v>
      </c>
      <c r="J39" s="159">
        <v>0.242087</v>
      </c>
      <c r="K39" s="159">
        <v>0.24473500000000001</v>
      </c>
      <c r="L39" s="159">
        <v>0.24743499999999999</v>
      </c>
      <c r="M39" s="159">
        <v>0.25009500000000001</v>
      </c>
      <c r="N39" s="159">
        <v>0.252863</v>
      </c>
      <c r="O39" s="159">
        <v>0.25564700000000001</v>
      </c>
      <c r="P39" s="159">
        <v>0.258579</v>
      </c>
      <c r="Q39" s="159">
        <v>0.26196399999999997</v>
      </c>
      <c r="R39" s="159">
        <v>0.26566200000000001</v>
      </c>
      <c r="S39" s="159">
        <v>0.26936199999999999</v>
      </c>
      <c r="T39" s="159">
        <v>0.27294600000000002</v>
      </c>
      <c r="U39" s="159">
        <v>0.27649200000000002</v>
      </c>
      <c r="V39" s="159">
        <v>0.27982200000000002</v>
      </c>
      <c r="W39" s="159">
        <v>0.28312100000000001</v>
      </c>
      <c r="X39" s="159">
        <v>0.28630699999999998</v>
      </c>
      <c r="Y39" s="159">
        <v>0.28962100000000002</v>
      </c>
      <c r="Z39" s="159">
        <v>0.29295599999999999</v>
      </c>
      <c r="AA39" s="159">
        <v>0.296128</v>
      </c>
      <c r="AB39" s="159">
        <v>0.29947600000000002</v>
      </c>
      <c r="AC39" s="159">
        <v>0.30269200000000002</v>
      </c>
      <c r="AD39" s="159">
        <v>0.30591000000000002</v>
      </c>
      <c r="AE39" s="159">
        <v>0.30911899999999998</v>
      </c>
      <c r="AF39" s="159">
        <v>0.31248500000000001</v>
      </c>
      <c r="AG39" s="198">
        <v>1.2315E-2</v>
      </c>
    </row>
    <row r="40" spans="1:33" x14ac:dyDescent="0.25">
      <c r="A40" s="154" t="s">
        <v>61</v>
      </c>
      <c r="B40" s="196" t="s">
        <v>62</v>
      </c>
      <c r="C40" s="159">
        <v>6.9045999999999996E-2</v>
      </c>
      <c r="D40" s="159">
        <v>6.8857000000000002E-2</v>
      </c>
      <c r="E40" s="159">
        <v>6.8612999999999993E-2</v>
      </c>
      <c r="F40" s="159">
        <v>6.8351999999999996E-2</v>
      </c>
      <c r="G40" s="159">
        <v>6.8066000000000002E-2</v>
      </c>
      <c r="H40" s="159">
        <v>6.7743999999999999E-2</v>
      </c>
      <c r="I40" s="159">
        <v>6.7393999999999996E-2</v>
      </c>
      <c r="J40" s="159">
        <v>6.7074999999999996E-2</v>
      </c>
      <c r="K40" s="159">
        <v>6.6782999999999995E-2</v>
      </c>
      <c r="L40" s="159">
        <v>6.651E-2</v>
      </c>
      <c r="M40" s="159">
        <v>6.6253999999999993E-2</v>
      </c>
      <c r="N40" s="159">
        <v>6.6043000000000004E-2</v>
      </c>
      <c r="O40" s="159">
        <v>6.5856999999999999E-2</v>
      </c>
      <c r="P40" s="159">
        <v>6.5687999999999996E-2</v>
      </c>
      <c r="Q40" s="159">
        <v>6.5540000000000001E-2</v>
      </c>
      <c r="R40" s="159">
        <v>6.5424999999999997E-2</v>
      </c>
      <c r="S40" s="159">
        <v>6.5340999999999996E-2</v>
      </c>
      <c r="T40" s="159">
        <v>6.5294000000000005E-2</v>
      </c>
      <c r="U40" s="159">
        <v>6.5282999999999994E-2</v>
      </c>
      <c r="V40" s="159">
        <v>6.5309000000000006E-2</v>
      </c>
      <c r="W40" s="159">
        <v>6.5374000000000002E-2</v>
      </c>
      <c r="X40" s="159">
        <v>6.5471000000000001E-2</v>
      </c>
      <c r="Y40" s="159">
        <v>6.5610000000000002E-2</v>
      </c>
      <c r="Z40" s="159">
        <v>6.5795999999999993E-2</v>
      </c>
      <c r="AA40" s="159">
        <v>6.6031000000000006E-2</v>
      </c>
      <c r="AB40" s="159">
        <v>6.6314999999999999E-2</v>
      </c>
      <c r="AC40" s="159">
        <v>6.6638000000000003E-2</v>
      </c>
      <c r="AD40" s="159">
        <v>6.6954E-2</v>
      </c>
      <c r="AE40" s="159">
        <v>6.7264000000000004E-2</v>
      </c>
      <c r="AF40" s="159">
        <v>6.7567000000000002E-2</v>
      </c>
      <c r="AG40" s="198">
        <v>-7.4700000000000005E-4</v>
      </c>
    </row>
    <row r="41" spans="1:33" x14ac:dyDescent="0.25">
      <c r="A41" s="154" t="s">
        <v>63</v>
      </c>
      <c r="B41" s="196" t="s">
        <v>64</v>
      </c>
      <c r="C41" s="159">
        <v>0.20247000000000001</v>
      </c>
      <c r="D41" s="159">
        <v>0.200929</v>
      </c>
      <c r="E41" s="159">
        <v>0.20061300000000001</v>
      </c>
      <c r="F41" s="159">
        <v>0.20100100000000001</v>
      </c>
      <c r="G41" s="159">
        <v>0.199933</v>
      </c>
      <c r="H41" s="159">
        <v>0.19875300000000001</v>
      </c>
      <c r="I41" s="159">
        <v>0.198154</v>
      </c>
      <c r="J41" s="159">
        <v>0.198273</v>
      </c>
      <c r="K41" s="159">
        <v>0.19869400000000001</v>
      </c>
      <c r="L41" s="159">
        <v>0.196717</v>
      </c>
      <c r="M41" s="159">
        <v>0.19527900000000001</v>
      </c>
      <c r="N41" s="159">
        <v>0.19428300000000001</v>
      </c>
      <c r="O41" s="159">
        <v>0.19358500000000001</v>
      </c>
      <c r="P41" s="159">
        <v>0.193249</v>
      </c>
      <c r="Q41" s="159">
        <v>0.19348499999999999</v>
      </c>
      <c r="R41" s="159">
        <v>0.193991</v>
      </c>
      <c r="S41" s="159">
        <v>0.19454299999999999</v>
      </c>
      <c r="T41" s="159">
        <v>0.19508400000000001</v>
      </c>
      <c r="U41" s="159">
        <v>0.195661</v>
      </c>
      <c r="V41" s="159">
        <v>0.19287699999999999</v>
      </c>
      <c r="W41" s="159">
        <v>0.19070699999999999</v>
      </c>
      <c r="X41" s="159">
        <v>0.18893599999999999</v>
      </c>
      <c r="Y41" s="159">
        <v>0.187697</v>
      </c>
      <c r="Z41" s="159">
        <v>0.186858</v>
      </c>
      <c r="AA41" s="159">
        <v>0.18615999999999999</v>
      </c>
      <c r="AB41" s="159">
        <v>0.185692</v>
      </c>
      <c r="AC41" s="159">
        <v>0.18520400000000001</v>
      </c>
      <c r="AD41" s="159">
        <v>0.18476899999999999</v>
      </c>
      <c r="AE41" s="159">
        <v>0.18436900000000001</v>
      </c>
      <c r="AF41" s="159">
        <v>0.18429899999999999</v>
      </c>
      <c r="AG41" s="198">
        <v>-3.2369999999999999E-3</v>
      </c>
    </row>
    <row r="42" spans="1:33" x14ac:dyDescent="0.25">
      <c r="A42" s="154" t="s">
        <v>65</v>
      </c>
      <c r="B42" s="196" t="s">
        <v>2743</v>
      </c>
      <c r="C42" s="159">
        <v>3.6983000000000002E-2</v>
      </c>
      <c r="D42" s="159">
        <v>3.7259E-2</v>
      </c>
      <c r="E42" s="159">
        <v>3.7506999999999999E-2</v>
      </c>
      <c r="F42" s="159">
        <v>3.7760000000000002E-2</v>
      </c>
      <c r="G42" s="159">
        <v>3.8008E-2</v>
      </c>
      <c r="H42" s="159">
        <v>3.8244E-2</v>
      </c>
      <c r="I42" s="159">
        <v>3.8471999999999999E-2</v>
      </c>
      <c r="J42" s="159">
        <v>3.8712999999999997E-2</v>
      </c>
      <c r="K42" s="159">
        <v>3.8960000000000002E-2</v>
      </c>
      <c r="L42" s="159">
        <v>3.9227999999999999E-2</v>
      </c>
      <c r="M42" s="159">
        <v>3.9495000000000002E-2</v>
      </c>
      <c r="N42" s="159">
        <v>3.9780999999999997E-2</v>
      </c>
      <c r="O42" s="159">
        <v>4.0072000000000003E-2</v>
      </c>
      <c r="P42" s="159">
        <v>4.0356000000000003E-2</v>
      </c>
      <c r="Q42" s="159">
        <v>4.0635999999999999E-2</v>
      </c>
      <c r="R42" s="159">
        <v>4.0911999999999997E-2</v>
      </c>
      <c r="S42" s="159">
        <v>4.1188000000000002E-2</v>
      </c>
      <c r="T42" s="159">
        <v>4.1466000000000003E-2</v>
      </c>
      <c r="U42" s="159">
        <v>4.1744000000000003E-2</v>
      </c>
      <c r="V42" s="159">
        <v>4.2023999999999999E-2</v>
      </c>
      <c r="W42" s="159">
        <v>4.2299999999999997E-2</v>
      </c>
      <c r="X42" s="159">
        <v>4.2569000000000003E-2</v>
      </c>
      <c r="Y42" s="159">
        <v>4.2833000000000003E-2</v>
      </c>
      <c r="Z42" s="159">
        <v>4.3091999999999998E-2</v>
      </c>
      <c r="AA42" s="159">
        <v>4.3347999999999998E-2</v>
      </c>
      <c r="AB42" s="159">
        <v>4.36E-2</v>
      </c>
      <c r="AC42" s="159">
        <v>4.3848999999999999E-2</v>
      </c>
      <c r="AD42" s="159">
        <v>4.4091999999999999E-2</v>
      </c>
      <c r="AE42" s="159">
        <v>4.4331000000000002E-2</v>
      </c>
      <c r="AF42" s="159">
        <v>4.4566000000000001E-2</v>
      </c>
      <c r="AG42" s="198">
        <v>6.4520000000000003E-3</v>
      </c>
    </row>
    <row r="43" spans="1:33" x14ac:dyDescent="0.25">
      <c r="A43" s="154" t="s">
        <v>66</v>
      </c>
      <c r="B43" s="196" t="s">
        <v>2744</v>
      </c>
      <c r="C43" s="159">
        <v>2.7088999999999998E-2</v>
      </c>
      <c r="D43" s="159">
        <v>2.7503E-2</v>
      </c>
      <c r="E43" s="159">
        <v>2.7888E-2</v>
      </c>
      <c r="F43" s="159">
        <v>2.8265999999999999E-2</v>
      </c>
      <c r="G43" s="159">
        <v>2.8629999999999999E-2</v>
      </c>
      <c r="H43" s="159">
        <v>2.8972000000000001E-2</v>
      </c>
      <c r="I43" s="159">
        <v>2.9294000000000001E-2</v>
      </c>
      <c r="J43" s="159">
        <v>2.9659999999999999E-2</v>
      </c>
      <c r="K43" s="159">
        <v>3.0065000000000001E-2</v>
      </c>
      <c r="L43" s="159">
        <v>3.0504E-2</v>
      </c>
      <c r="M43" s="159">
        <v>3.0976E-2</v>
      </c>
      <c r="N43" s="159">
        <v>3.1502000000000002E-2</v>
      </c>
      <c r="O43" s="159">
        <v>3.2071000000000002E-2</v>
      </c>
      <c r="P43" s="159">
        <v>3.2677999999999999E-2</v>
      </c>
      <c r="Q43" s="159">
        <v>3.3278000000000002E-2</v>
      </c>
      <c r="R43" s="159">
        <v>3.3873E-2</v>
      </c>
      <c r="S43" s="159">
        <v>3.4467999999999999E-2</v>
      </c>
      <c r="T43" s="159">
        <v>3.5062999999999997E-2</v>
      </c>
      <c r="U43" s="159">
        <v>3.5658000000000002E-2</v>
      </c>
      <c r="V43" s="159">
        <v>3.6253000000000001E-2</v>
      </c>
      <c r="W43" s="159">
        <v>3.6844000000000002E-2</v>
      </c>
      <c r="X43" s="159">
        <v>3.7429999999999998E-2</v>
      </c>
      <c r="Y43" s="159">
        <v>3.8011999999999997E-2</v>
      </c>
      <c r="Z43" s="159">
        <v>3.8589999999999999E-2</v>
      </c>
      <c r="AA43" s="159">
        <v>3.9163999999999997E-2</v>
      </c>
      <c r="AB43" s="159">
        <v>3.9734999999999999E-2</v>
      </c>
      <c r="AC43" s="159">
        <v>4.0302999999999999E-2</v>
      </c>
      <c r="AD43" s="159">
        <v>4.0866E-2</v>
      </c>
      <c r="AE43" s="159">
        <v>4.1425999999999998E-2</v>
      </c>
      <c r="AF43" s="159">
        <v>4.1980000000000003E-2</v>
      </c>
      <c r="AG43" s="198">
        <v>1.5221E-2</v>
      </c>
    </row>
    <row r="44" spans="1:33" x14ac:dyDescent="0.25">
      <c r="A44" s="154" t="s">
        <v>67</v>
      </c>
      <c r="B44" s="196" t="s">
        <v>2745</v>
      </c>
      <c r="C44" s="159">
        <v>0.19058900000000001</v>
      </c>
      <c r="D44" s="159">
        <v>0.18588499999999999</v>
      </c>
      <c r="E44" s="159">
        <v>0.18157300000000001</v>
      </c>
      <c r="F44" s="159">
        <v>0.177533</v>
      </c>
      <c r="G44" s="159">
        <v>0.173564</v>
      </c>
      <c r="H44" s="159">
        <v>0.16933100000000001</v>
      </c>
      <c r="I44" s="159">
        <v>0.16511300000000001</v>
      </c>
      <c r="J44" s="159">
        <v>0.16119700000000001</v>
      </c>
      <c r="K44" s="159">
        <v>0.15751399999999999</v>
      </c>
      <c r="L44" s="159">
        <v>0.15406400000000001</v>
      </c>
      <c r="M44" s="159">
        <v>0.15079200000000001</v>
      </c>
      <c r="N44" s="159">
        <v>0.147725</v>
      </c>
      <c r="O44" s="159">
        <v>0.14485999999999999</v>
      </c>
      <c r="P44" s="159">
        <v>0.142206</v>
      </c>
      <c r="Q44" s="159">
        <v>0.14000699999999999</v>
      </c>
      <c r="R44" s="159">
        <v>0.13813600000000001</v>
      </c>
      <c r="S44" s="159">
        <v>0.136488</v>
      </c>
      <c r="T44" s="159">
        <v>0.135023</v>
      </c>
      <c r="U44" s="159">
        <v>0.13378000000000001</v>
      </c>
      <c r="V44" s="159">
        <v>0.13266700000000001</v>
      </c>
      <c r="W44" s="159">
        <v>0.13175500000000001</v>
      </c>
      <c r="X44" s="159">
        <v>0.13100999999999999</v>
      </c>
      <c r="Y44" s="159">
        <v>0.13051299999999999</v>
      </c>
      <c r="Z44" s="159">
        <v>0.130242</v>
      </c>
      <c r="AA44" s="159">
        <v>0.130137</v>
      </c>
      <c r="AB44" s="159">
        <v>0.13028100000000001</v>
      </c>
      <c r="AC44" s="159">
        <v>0.13052900000000001</v>
      </c>
      <c r="AD44" s="159">
        <v>0.13089000000000001</v>
      </c>
      <c r="AE44" s="159">
        <v>0.131355</v>
      </c>
      <c r="AF44" s="159">
        <v>0.131991</v>
      </c>
      <c r="AG44" s="198">
        <v>-1.2588999999999999E-2</v>
      </c>
    </row>
    <row r="45" spans="1:33" x14ac:dyDescent="0.25">
      <c r="A45" s="154" t="s">
        <v>68</v>
      </c>
      <c r="B45" s="196" t="s">
        <v>2746</v>
      </c>
      <c r="C45" s="159">
        <v>0.12254</v>
      </c>
      <c r="D45" s="159">
        <v>0.120642</v>
      </c>
      <c r="E45" s="159">
        <v>0.118626</v>
      </c>
      <c r="F45" s="159">
        <v>0.11645999999999999</v>
      </c>
      <c r="G45" s="159">
        <v>0.11401799999999999</v>
      </c>
      <c r="H45" s="159">
        <v>0.111151</v>
      </c>
      <c r="I45" s="159">
        <v>0.108074</v>
      </c>
      <c r="J45" s="159">
        <v>0.105006</v>
      </c>
      <c r="K45" s="159">
        <v>0.101909</v>
      </c>
      <c r="L45" s="159">
        <v>9.8815E-2</v>
      </c>
      <c r="M45" s="159">
        <v>9.5691999999999999E-2</v>
      </c>
      <c r="N45" s="159">
        <v>9.2605000000000007E-2</v>
      </c>
      <c r="O45" s="159">
        <v>8.9555999999999997E-2</v>
      </c>
      <c r="P45" s="159">
        <v>8.6572999999999997E-2</v>
      </c>
      <c r="Q45" s="159">
        <v>8.3811999999999998E-2</v>
      </c>
      <c r="R45" s="159">
        <v>8.1226999999999994E-2</v>
      </c>
      <c r="S45" s="159">
        <v>7.8728999999999993E-2</v>
      </c>
      <c r="T45" s="159">
        <v>7.6351000000000002E-2</v>
      </c>
      <c r="U45" s="159">
        <v>7.4117000000000002E-2</v>
      </c>
      <c r="V45" s="159">
        <v>7.1984999999999993E-2</v>
      </c>
      <c r="W45" s="159">
        <v>7.0014999999999994E-2</v>
      </c>
      <c r="X45" s="159">
        <v>6.8220000000000003E-2</v>
      </c>
      <c r="Y45" s="159">
        <v>6.6650000000000001E-2</v>
      </c>
      <c r="Z45" s="159">
        <v>6.5319000000000002E-2</v>
      </c>
      <c r="AA45" s="159">
        <v>6.4184000000000005E-2</v>
      </c>
      <c r="AB45" s="159">
        <v>6.3372999999999999E-2</v>
      </c>
      <c r="AC45" s="159">
        <v>6.2765000000000001E-2</v>
      </c>
      <c r="AD45" s="159">
        <v>6.2357000000000003E-2</v>
      </c>
      <c r="AE45" s="159">
        <v>6.2153E-2</v>
      </c>
      <c r="AF45" s="159">
        <v>6.2146E-2</v>
      </c>
      <c r="AG45" s="198">
        <v>-2.3140000000000001E-2</v>
      </c>
    </row>
    <row r="46" spans="1:33" x14ac:dyDescent="0.25">
      <c r="A46" s="154" t="s">
        <v>69</v>
      </c>
      <c r="B46" s="196" t="s">
        <v>70</v>
      </c>
      <c r="C46" s="159">
        <v>8.1726999999999994E-2</v>
      </c>
      <c r="D46" s="159">
        <v>8.6350999999999997E-2</v>
      </c>
      <c r="E46" s="159">
        <v>8.1643999999999994E-2</v>
      </c>
      <c r="F46" s="159">
        <v>8.2217999999999999E-2</v>
      </c>
      <c r="G46" s="159">
        <v>8.2794999999999994E-2</v>
      </c>
      <c r="H46" s="159">
        <v>8.3181000000000005E-2</v>
      </c>
      <c r="I46" s="159">
        <v>8.3486000000000005E-2</v>
      </c>
      <c r="J46" s="159">
        <v>8.3602999999999997E-2</v>
      </c>
      <c r="K46" s="159">
        <v>8.3548999999999998E-2</v>
      </c>
      <c r="L46" s="159">
        <v>8.3384E-2</v>
      </c>
      <c r="M46" s="159">
        <v>8.3085999999999993E-2</v>
      </c>
      <c r="N46" s="159">
        <v>8.2588999999999996E-2</v>
      </c>
      <c r="O46" s="159">
        <v>8.1886E-2</v>
      </c>
      <c r="P46" s="159">
        <v>8.1034999999999996E-2</v>
      </c>
      <c r="Q46" s="159">
        <v>8.0085000000000003E-2</v>
      </c>
      <c r="R46" s="159">
        <v>7.9031000000000004E-2</v>
      </c>
      <c r="S46" s="159">
        <v>7.7850000000000003E-2</v>
      </c>
      <c r="T46" s="159">
        <v>7.6550000000000007E-2</v>
      </c>
      <c r="U46" s="159">
        <v>7.5212000000000001E-2</v>
      </c>
      <c r="V46" s="159">
        <v>7.3925000000000005E-2</v>
      </c>
      <c r="W46" s="159">
        <v>7.2672E-2</v>
      </c>
      <c r="X46" s="159">
        <v>7.1480000000000002E-2</v>
      </c>
      <c r="Y46" s="159">
        <v>7.0406999999999997E-2</v>
      </c>
      <c r="Z46" s="159">
        <v>6.9449999999999998E-2</v>
      </c>
      <c r="AA46" s="159">
        <v>6.8598000000000006E-2</v>
      </c>
      <c r="AB46" s="159">
        <v>6.7849999999999994E-2</v>
      </c>
      <c r="AC46" s="159">
        <v>6.7191000000000001E-2</v>
      </c>
      <c r="AD46" s="159">
        <v>6.6628000000000007E-2</v>
      </c>
      <c r="AE46" s="159">
        <v>6.6155000000000005E-2</v>
      </c>
      <c r="AF46" s="159">
        <v>6.5777000000000002E-2</v>
      </c>
      <c r="AG46" s="198">
        <v>-7.4590000000000004E-3</v>
      </c>
    </row>
    <row r="47" spans="1:33" x14ac:dyDescent="0.25">
      <c r="A47" s="154" t="s">
        <v>71</v>
      </c>
      <c r="B47" s="196" t="s">
        <v>82</v>
      </c>
      <c r="C47" s="159">
        <v>1.7743500000000001</v>
      </c>
      <c r="D47" s="159">
        <v>1.7344580000000001</v>
      </c>
      <c r="E47" s="159">
        <v>1.777666</v>
      </c>
      <c r="F47" s="159">
        <v>1.8093250000000001</v>
      </c>
      <c r="G47" s="159">
        <v>1.8407819999999999</v>
      </c>
      <c r="H47" s="159">
        <v>1.8691070000000001</v>
      </c>
      <c r="I47" s="159">
        <v>1.894396</v>
      </c>
      <c r="J47" s="159">
        <v>1.9228449999999999</v>
      </c>
      <c r="K47" s="159">
        <v>1.9517800000000001</v>
      </c>
      <c r="L47" s="159">
        <v>1.981412</v>
      </c>
      <c r="M47" s="159">
        <v>2.0101019999999998</v>
      </c>
      <c r="N47" s="159">
        <v>2.039863</v>
      </c>
      <c r="O47" s="159">
        <v>2.070373</v>
      </c>
      <c r="P47" s="159">
        <v>2.099307</v>
      </c>
      <c r="Q47" s="159">
        <v>2.1305209999999999</v>
      </c>
      <c r="R47" s="159">
        <v>2.1637360000000001</v>
      </c>
      <c r="S47" s="159">
        <v>2.1984300000000001</v>
      </c>
      <c r="T47" s="159">
        <v>2.2334939999999999</v>
      </c>
      <c r="U47" s="159">
        <v>2.2694209999999999</v>
      </c>
      <c r="V47" s="159">
        <v>2.304824</v>
      </c>
      <c r="W47" s="159">
        <v>2.3393660000000001</v>
      </c>
      <c r="X47" s="159">
        <v>2.374844</v>
      </c>
      <c r="Y47" s="159">
        <v>2.4114089999999999</v>
      </c>
      <c r="Z47" s="159">
        <v>2.448985</v>
      </c>
      <c r="AA47" s="159">
        <v>2.4874350000000001</v>
      </c>
      <c r="AB47" s="159">
        <v>2.5285839999999999</v>
      </c>
      <c r="AC47" s="159">
        <v>2.570128</v>
      </c>
      <c r="AD47" s="159">
        <v>2.6128070000000001</v>
      </c>
      <c r="AE47" s="159">
        <v>2.657311</v>
      </c>
      <c r="AF47" s="159">
        <v>2.7062970000000002</v>
      </c>
      <c r="AG47" s="198">
        <v>1.4663000000000001E-2</v>
      </c>
    </row>
    <row r="48" spans="1:33" ht="12" x14ac:dyDescent="0.2">
      <c r="A48" s="154" t="s">
        <v>73</v>
      </c>
      <c r="B48" s="190" t="s">
        <v>2747</v>
      </c>
      <c r="C48" s="191">
        <v>5.1819819999999996</v>
      </c>
      <c r="D48" s="191">
        <v>5.0957290000000004</v>
      </c>
      <c r="E48" s="191">
        <v>5.2193449999999997</v>
      </c>
      <c r="F48" s="191">
        <v>5.2613969999999997</v>
      </c>
      <c r="G48" s="191">
        <v>5.3007140000000001</v>
      </c>
      <c r="H48" s="191">
        <v>5.3308200000000001</v>
      </c>
      <c r="I48" s="191">
        <v>5.3546300000000002</v>
      </c>
      <c r="J48" s="191">
        <v>5.3833929999999999</v>
      </c>
      <c r="K48" s="191">
        <v>5.4128280000000002</v>
      </c>
      <c r="L48" s="191">
        <v>5.4417260000000001</v>
      </c>
      <c r="M48" s="191">
        <v>5.471546</v>
      </c>
      <c r="N48" s="191">
        <v>5.5053789999999996</v>
      </c>
      <c r="O48" s="191">
        <v>5.5416819999999998</v>
      </c>
      <c r="P48" s="191">
        <v>5.5784630000000002</v>
      </c>
      <c r="Q48" s="191">
        <v>5.6239520000000001</v>
      </c>
      <c r="R48" s="191">
        <v>5.6760640000000002</v>
      </c>
      <c r="S48" s="191">
        <v>5.7324890000000002</v>
      </c>
      <c r="T48" s="191">
        <v>5.7892169999999998</v>
      </c>
      <c r="U48" s="191">
        <v>5.8471130000000002</v>
      </c>
      <c r="V48" s="191">
        <v>5.8999819999999996</v>
      </c>
      <c r="W48" s="191">
        <v>5.9533360000000002</v>
      </c>
      <c r="X48" s="191">
        <v>6.0086820000000003</v>
      </c>
      <c r="Y48" s="191">
        <v>6.0679559999999997</v>
      </c>
      <c r="Z48" s="191">
        <v>6.1301769999999998</v>
      </c>
      <c r="AA48" s="191">
        <v>6.1928020000000004</v>
      </c>
      <c r="AB48" s="191">
        <v>6.261317</v>
      </c>
      <c r="AC48" s="191">
        <v>6.3299469999999998</v>
      </c>
      <c r="AD48" s="191">
        <v>6.4006420000000004</v>
      </c>
      <c r="AE48" s="191">
        <v>6.4735469999999999</v>
      </c>
      <c r="AF48" s="191">
        <v>6.5532120000000003</v>
      </c>
      <c r="AG48" s="192">
        <v>8.1279999999999998E-3</v>
      </c>
    </row>
    <row r="49" spans="1:33" x14ac:dyDescent="0.25">
      <c r="A49" s="154" t="s">
        <v>2748</v>
      </c>
      <c r="B49" s="196" t="s">
        <v>2749</v>
      </c>
      <c r="C49" s="159">
        <v>9.6773999999999999E-2</v>
      </c>
      <c r="D49" s="159">
        <v>0.10704900000000001</v>
      </c>
      <c r="E49" s="159">
        <v>0.117365</v>
      </c>
      <c r="F49" s="159">
        <v>0.125197</v>
      </c>
      <c r="G49" s="159">
        <v>0.13267799999999999</v>
      </c>
      <c r="H49" s="159">
        <v>0.14006299999999999</v>
      </c>
      <c r="I49" s="159">
        <v>0.14744599999999999</v>
      </c>
      <c r="J49" s="159">
        <v>0.15514800000000001</v>
      </c>
      <c r="K49" s="159">
        <v>0.16309000000000001</v>
      </c>
      <c r="L49" s="159">
        <v>0.17113300000000001</v>
      </c>
      <c r="M49" s="159">
        <v>0.179503</v>
      </c>
      <c r="N49" s="159">
        <v>0.18815100000000001</v>
      </c>
      <c r="O49" s="159">
        <v>0.19745199999999999</v>
      </c>
      <c r="P49" s="159">
        <v>0.20738100000000001</v>
      </c>
      <c r="Q49" s="159">
        <v>0.21725800000000001</v>
      </c>
      <c r="R49" s="159">
        <v>0.227242</v>
      </c>
      <c r="S49" s="159">
        <v>0.23796500000000001</v>
      </c>
      <c r="T49" s="159">
        <v>0.2487</v>
      </c>
      <c r="U49" s="159">
        <v>0.25990799999999997</v>
      </c>
      <c r="V49" s="159">
        <v>0.27201700000000001</v>
      </c>
      <c r="W49" s="159">
        <v>0.28448499999999999</v>
      </c>
      <c r="X49" s="159">
        <v>0.29792400000000002</v>
      </c>
      <c r="Y49" s="159">
        <v>0.31203399999999998</v>
      </c>
      <c r="Z49" s="159">
        <v>0.326403</v>
      </c>
      <c r="AA49" s="159">
        <v>0.34159400000000001</v>
      </c>
      <c r="AB49" s="159">
        <v>0.35733300000000001</v>
      </c>
      <c r="AC49" s="159">
        <v>0.37381300000000001</v>
      </c>
      <c r="AD49" s="159">
        <v>0.39113999999999999</v>
      </c>
      <c r="AE49" s="159">
        <v>0.40933199999999997</v>
      </c>
      <c r="AF49" s="159">
        <v>0.42791299999999999</v>
      </c>
      <c r="AG49" s="198">
        <v>5.2596999999999998E-2</v>
      </c>
    </row>
    <row r="50" spans="1:33" ht="15" customHeight="1" x14ac:dyDescent="0.2">
      <c r="A50" s="154" t="s">
        <v>2750</v>
      </c>
      <c r="B50" s="190" t="s">
        <v>2751</v>
      </c>
      <c r="C50" s="191">
        <v>5.0852079999999997</v>
      </c>
      <c r="D50" s="191">
        <v>4.9886799999999996</v>
      </c>
      <c r="E50" s="191">
        <v>5.1019800000000002</v>
      </c>
      <c r="F50" s="191">
        <v>5.1361999999999997</v>
      </c>
      <c r="G50" s="191">
        <v>5.1680349999999997</v>
      </c>
      <c r="H50" s="191">
        <v>5.1907569999999996</v>
      </c>
      <c r="I50" s="191">
        <v>5.2071839999999998</v>
      </c>
      <c r="J50" s="191">
        <v>5.2282460000000004</v>
      </c>
      <c r="K50" s="191">
        <v>5.2497379999999998</v>
      </c>
      <c r="L50" s="191">
        <v>5.2705929999999999</v>
      </c>
      <c r="M50" s="191">
        <v>5.2920429999999996</v>
      </c>
      <c r="N50" s="191">
        <v>5.3172280000000001</v>
      </c>
      <c r="O50" s="191">
        <v>5.3442309999999997</v>
      </c>
      <c r="P50" s="191">
        <v>5.3710820000000004</v>
      </c>
      <c r="Q50" s="191">
        <v>5.4066929999999997</v>
      </c>
      <c r="R50" s="191">
        <v>5.4488219999999998</v>
      </c>
      <c r="S50" s="191">
        <v>5.4945240000000002</v>
      </c>
      <c r="T50" s="191">
        <v>5.5405170000000004</v>
      </c>
      <c r="U50" s="191">
        <v>5.5872039999999998</v>
      </c>
      <c r="V50" s="191">
        <v>5.6279659999999998</v>
      </c>
      <c r="W50" s="191">
        <v>5.6688510000000001</v>
      </c>
      <c r="X50" s="191">
        <v>5.7107580000000002</v>
      </c>
      <c r="Y50" s="191">
        <v>5.755922</v>
      </c>
      <c r="Z50" s="191">
        <v>5.8037739999999998</v>
      </c>
      <c r="AA50" s="191">
        <v>5.8512089999999999</v>
      </c>
      <c r="AB50" s="191">
        <v>5.9039840000000003</v>
      </c>
      <c r="AC50" s="191">
        <v>5.9561339999999996</v>
      </c>
      <c r="AD50" s="191">
        <v>6.0095029999999996</v>
      </c>
      <c r="AE50" s="191">
        <v>6.0642149999999999</v>
      </c>
      <c r="AF50" s="191">
        <v>6.125299</v>
      </c>
      <c r="AG50" s="192">
        <v>6.4380000000000001E-3</v>
      </c>
    </row>
    <row r="51" spans="1:33" ht="15" customHeight="1" x14ac:dyDescent="0.25">
      <c r="B51" s="185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</row>
    <row r="52" spans="1:33" ht="15" customHeight="1" x14ac:dyDescent="0.25">
      <c r="B52" s="190" t="s">
        <v>75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  <c r="AG52" s="185"/>
    </row>
    <row r="53" spans="1:33" ht="15" customHeight="1" x14ac:dyDescent="0.25">
      <c r="A53" s="154" t="s">
        <v>76</v>
      </c>
      <c r="B53" s="196" t="s">
        <v>50</v>
      </c>
      <c r="C53" s="159">
        <v>3.5826090000000002</v>
      </c>
      <c r="D53" s="159">
        <v>3.6539090000000001</v>
      </c>
      <c r="E53" s="159">
        <v>3.5638010000000002</v>
      </c>
      <c r="F53" s="159">
        <v>3.5655670000000002</v>
      </c>
      <c r="G53" s="159">
        <v>3.5666760000000002</v>
      </c>
      <c r="H53" s="159">
        <v>3.5590609999999998</v>
      </c>
      <c r="I53" s="159">
        <v>3.54636</v>
      </c>
      <c r="J53" s="159">
        <v>3.5272049999999999</v>
      </c>
      <c r="K53" s="159">
        <v>3.5034510000000001</v>
      </c>
      <c r="L53" s="159">
        <v>3.4796740000000002</v>
      </c>
      <c r="M53" s="159">
        <v>3.457192</v>
      </c>
      <c r="N53" s="159">
        <v>3.4345560000000002</v>
      </c>
      <c r="O53" s="159">
        <v>3.41188</v>
      </c>
      <c r="P53" s="159">
        <v>3.391613</v>
      </c>
      <c r="Q53" s="159">
        <v>3.3750499999999999</v>
      </c>
      <c r="R53" s="159">
        <v>3.3605010000000002</v>
      </c>
      <c r="S53" s="159">
        <v>3.3456640000000002</v>
      </c>
      <c r="T53" s="159">
        <v>3.3309380000000002</v>
      </c>
      <c r="U53" s="159">
        <v>3.3162180000000001</v>
      </c>
      <c r="V53" s="159">
        <v>3.302915</v>
      </c>
      <c r="W53" s="159">
        <v>3.288789</v>
      </c>
      <c r="X53" s="159">
        <v>3.275674</v>
      </c>
      <c r="Y53" s="159">
        <v>3.2639529999999999</v>
      </c>
      <c r="Z53" s="159">
        <v>3.25278</v>
      </c>
      <c r="AA53" s="159">
        <v>3.2411940000000001</v>
      </c>
      <c r="AB53" s="159">
        <v>3.228952</v>
      </c>
      <c r="AC53" s="159">
        <v>3.2157650000000002</v>
      </c>
      <c r="AD53" s="159">
        <v>3.201775</v>
      </c>
      <c r="AE53" s="159">
        <v>3.1866300000000001</v>
      </c>
      <c r="AF53" s="159">
        <v>3.1708769999999999</v>
      </c>
      <c r="AG53" s="198">
        <v>-4.2009999999999999E-3</v>
      </c>
    </row>
    <row r="54" spans="1:33" ht="15" customHeight="1" x14ac:dyDescent="0.25">
      <c r="A54" s="154" t="s">
        <v>77</v>
      </c>
      <c r="B54" s="196" t="s">
        <v>52</v>
      </c>
      <c r="C54" s="159">
        <v>5.6049000000000002E-2</v>
      </c>
      <c r="D54" s="159">
        <v>5.2447000000000001E-2</v>
      </c>
      <c r="E54" s="159">
        <v>5.9926E-2</v>
      </c>
      <c r="F54" s="159">
        <v>6.0000999999999999E-2</v>
      </c>
      <c r="G54" s="159">
        <v>6.0075999999999997E-2</v>
      </c>
      <c r="H54" s="159">
        <v>6.0092E-2</v>
      </c>
      <c r="I54" s="159">
        <v>6.0003000000000001E-2</v>
      </c>
      <c r="J54" s="159">
        <v>5.9853999999999997E-2</v>
      </c>
      <c r="K54" s="159">
        <v>5.9641E-2</v>
      </c>
      <c r="L54" s="159">
        <v>5.9434000000000001E-2</v>
      </c>
      <c r="M54" s="159">
        <v>5.9221999999999997E-2</v>
      </c>
      <c r="N54" s="159">
        <v>5.8951000000000003E-2</v>
      </c>
      <c r="O54" s="159">
        <v>5.8714000000000002E-2</v>
      </c>
      <c r="P54" s="159">
        <v>5.8524E-2</v>
      </c>
      <c r="Q54" s="159">
        <v>5.8457000000000002E-2</v>
      </c>
      <c r="R54" s="159">
        <v>5.8520000000000003E-2</v>
      </c>
      <c r="S54" s="159">
        <v>5.8701999999999997E-2</v>
      </c>
      <c r="T54" s="159">
        <v>5.8900000000000001E-2</v>
      </c>
      <c r="U54" s="159">
        <v>5.9114E-2</v>
      </c>
      <c r="V54" s="159">
        <v>5.9310000000000002E-2</v>
      </c>
      <c r="W54" s="159">
        <v>5.9503E-2</v>
      </c>
      <c r="X54" s="159">
        <v>5.9704E-2</v>
      </c>
      <c r="Y54" s="159">
        <v>5.9915000000000003E-2</v>
      </c>
      <c r="Z54" s="159">
        <v>6.0152999999999998E-2</v>
      </c>
      <c r="AA54" s="159">
        <v>6.0398E-2</v>
      </c>
      <c r="AB54" s="159">
        <v>6.0630999999999997E-2</v>
      </c>
      <c r="AC54" s="159">
        <v>6.0880999999999998E-2</v>
      </c>
      <c r="AD54" s="159">
        <v>6.1128000000000002E-2</v>
      </c>
      <c r="AE54" s="159">
        <v>6.1364000000000002E-2</v>
      </c>
      <c r="AF54" s="159">
        <v>6.1579000000000002E-2</v>
      </c>
      <c r="AG54" s="198">
        <v>3.2499999999999999E-3</v>
      </c>
    </row>
    <row r="55" spans="1:33" ht="15" customHeight="1" x14ac:dyDescent="0.25">
      <c r="A55" s="154" t="s">
        <v>78</v>
      </c>
      <c r="B55" s="196" t="s">
        <v>54</v>
      </c>
      <c r="C55" s="159">
        <v>0.99475999999999998</v>
      </c>
      <c r="D55" s="159">
        <v>0.99115799999999998</v>
      </c>
      <c r="E55" s="159">
        <v>0.99432100000000001</v>
      </c>
      <c r="F55" s="159">
        <v>1.0041020000000001</v>
      </c>
      <c r="G55" s="159">
        <v>1.0158389999999999</v>
      </c>
      <c r="H55" s="159">
        <v>1.0271490000000001</v>
      </c>
      <c r="I55" s="159">
        <v>1.0381050000000001</v>
      </c>
      <c r="J55" s="159">
        <v>1.04741</v>
      </c>
      <c r="K55" s="159">
        <v>1.055631</v>
      </c>
      <c r="L55" s="159">
        <v>1.0640499999999999</v>
      </c>
      <c r="M55" s="159">
        <v>1.071957</v>
      </c>
      <c r="N55" s="159">
        <v>1.077596</v>
      </c>
      <c r="O55" s="159">
        <v>1.0831040000000001</v>
      </c>
      <c r="P55" s="159">
        <v>1.089137</v>
      </c>
      <c r="Q55" s="159">
        <v>1.09581</v>
      </c>
      <c r="R55" s="159">
        <v>1.1024860000000001</v>
      </c>
      <c r="S55" s="159">
        <v>1.1084039999999999</v>
      </c>
      <c r="T55" s="159">
        <v>1.1135349999999999</v>
      </c>
      <c r="U55" s="159">
        <v>1.1181639999999999</v>
      </c>
      <c r="V55" s="159">
        <v>1.12266</v>
      </c>
      <c r="W55" s="159">
        <v>1.1265609999999999</v>
      </c>
      <c r="X55" s="159">
        <v>1.1306830000000001</v>
      </c>
      <c r="Y55" s="159">
        <v>1.135351</v>
      </c>
      <c r="Z55" s="159">
        <v>1.1403350000000001</v>
      </c>
      <c r="AA55" s="159">
        <v>1.1456189999999999</v>
      </c>
      <c r="AB55" s="159">
        <v>1.1508910000000001</v>
      </c>
      <c r="AC55" s="159">
        <v>1.156156</v>
      </c>
      <c r="AD55" s="159">
        <v>1.1613439999999999</v>
      </c>
      <c r="AE55" s="159">
        <v>1.1662790000000001</v>
      </c>
      <c r="AF55" s="159">
        <v>1.1710229999999999</v>
      </c>
      <c r="AG55" s="198">
        <v>5.6410000000000002E-3</v>
      </c>
    </row>
    <row r="56" spans="1:33" ht="15" customHeight="1" x14ac:dyDescent="0.25">
      <c r="A56" s="154" t="s">
        <v>79</v>
      </c>
      <c r="B56" s="196" t="s">
        <v>58</v>
      </c>
      <c r="C56" s="159">
        <v>0.103405</v>
      </c>
      <c r="D56" s="159">
        <v>0.103508</v>
      </c>
      <c r="E56" s="159">
        <v>0.103562</v>
      </c>
      <c r="F56" s="159">
        <v>0.103635</v>
      </c>
      <c r="G56" s="159">
        <v>0.103716</v>
      </c>
      <c r="H56" s="159">
        <v>0.10377400000000001</v>
      </c>
      <c r="I56" s="159">
        <v>0.103822</v>
      </c>
      <c r="J56" s="159">
        <v>0.103907</v>
      </c>
      <c r="K56" s="159">
        <v>0.104072</v>
      </c>
      <c r="L56" s="159">
        <v>0.10431</v>
      </c>
      <c r="M56" s="159">
        <v>0.104629</v>
      </c>
      <c r="N56" s="159">
        <v>0.105071</v>
      </c>
      <c r="O56" s="159">
        <v>0.10562000000000001</v>
      </c>
      <c r="P56" s="159">
        <v>0.106207</v>
      </c>
      <c r="Q56" s="159">
        <v>0.10684399999999999</v>
      </c>
      <c r="R56" s="159">
        <v>0.107526</v>
      </c>
      <c r="S56" s="159">
        <v>0.108255</v>
      </c>
      <c r="T56" s="159">
        <v>0.109012</v>
      </c>
      <c r="U56" s="159">
        <v>0.109796</v>
      </c>
      <c r="V56" s="159">
        <v>0.11061</v>
      </c>
      <c r="W56" s="159">
        <v>0.111447</v>
      </c>
      <c r="X56" s="159">
        <v>0.112306</v>
      </c>
      <c r="Y56" s="159">
        <v>0.11318599999999999</v>
      </c>
      <c r="Z56" s="159">
        <v>0.11408799999999999</v>
      </c>
      <c r="AA56" s="159">
        <v>0.115007</v>
      </c>
      <c r="AB56" s="159">
        <v>0.115935</v>
      </c>
      <c r="AC56" s="159">
        <v>0.116865</v>
      </c>
      <c r="AD56" s="159">
        <v>0.117784</v>
      </c>
      <c r="AE56" s="159">
        <v>0.118685</v>
      </c>
      <c r="AF56" s="159">
        <v>0.119559</v>
      </c>
      <c r="AG56" s="198">
        <v>5.0179999999999999E-3</v>
      </c>
    </row>
    <row r="57" spans="1:33" ht="15" customHeight="1" x14ac:dyDescent="0.25">
      <c r="A57" s="154" t="s">
        <v>80</v>
      </c>
      <c r="B57" s="196" t="s">
        <v>60</v>
      </c>
      <c r="C57" s="159">
        <v>3.9669999999999997E-2</v>
      </c>
      <c r="D57" s="159">
        <v>3.9942999999999999E-2</v>
      </c>
      <c r="E57" s="159">
        <v>4.0480000000000002E-2</v>
      </c>
      <c r="F57" s="159">
        <v>4.1263000000000001E-2</v>
      </c>
      <c r="G57" s="159">
        <v>4.2118000000000003E-2</v>
      </c>
      <c r="H57" s="159">
        <v>4.2955E-2</v>
      </c>
      <c r="I57" s="159">
        <v>4.3791999999999998E-2</v>
      </c>
      <c r="J57" s="159">
        <v>4.4510000000000001E-2</v>
      </c>
      <c r="K57" s="159">
        <v>4.5144999999999998E-2</v>
      </c>
      <c r="L57" s="159">
        <v>4.5762999999999998E-2</v>
      </c>
      <c r="M57" s="159">
        <v>4.6392999999999997E-2</v>
      </c>
      <c r="N57" s="159">
        <v>4.6927000000000003E-2</v>
      </c>
      <c r="O57" s="159">
        <v>4.7469999999999998E-2</v>
      </c>
      <c r="P57" s="159">
        <v>4.8056000000000001E-2</v>
      </c>
      <c r="Q57" s="159">
        <v>4.8680000000000001E-2</v>
      </c>
      <c r="R57" s="159">
        <v>4.9311000000000001E-2</v>
      </c>
      <c r="S57" s="159">
        <v>4.9953999999999998E-2</v>
      </c>
      <c r="T57" s="159">
        <v>5.0604999999999997E-2</v>
      </c>
      <c r="U57" s="159">
        <v>5.1264999999999998E-2</v>
      </c>
      <c r="V57" s="159">
        <v>5.1942000000000002E-2</v>
      </c>
      <c r="W57" s="159">
        <v>5.2610999999999998E-2</v>
      </c>
      <c r="X57" s="159">
        <v>5.33E-2</v>
      </c>
      <c r="Y57" s="159">
        <v>5.4015000000000001E-2</v>
      </c>
      <c r="Z57" s="159">
        <v>5.4737000000000001E-2</v>
      </c>
      <c r="AA57" s="159">
        <v>5.5459000000000001E-2</v>
      </c>
      <c r="AB57" s="159">
        <v>5.6162999999999998E-2</v>
      </c>
      <c r="AC57" s="159">
        <v>5.6853000000000001E-2</v>
      </c>
      <c r="AD57" s="159">
        <v>5.7528000000000003E-2</v>
      </c>
      <c r="AE57" s="159">
        <v>5.8180999999999997E-2</v>
      </c>
      <c r="AF57" s="159">
        <v>5.8823E-2</v>
      </c>
      <c r="AG57" s="198">
        <v>1.3676000000000001E-2</v>
      </c>
    </row>
    <row r="58" spans="1:33" ht="15" customHeight="1" x14ac:dyDescent="0.25">
      <c r="A58" s="154" t="s">
        <v>81</v>
      </c>
      <c r="B58" s="196" t="s">
        <v>2662</v>
      </c>
      <c r="C58" s="159">
        <v>0.230883</v>
      </c>
      <c r="D58" s="159">
        <v>0.22923199999999999</v>
      </c>
      <c r="E58" s="159">
        <v>0.22867999999999999</v>
      </c>
      <c r="F58" s="159">
        <v>0.229301</v>
      </c>
      <c r="G58" s="159">
        <v>0.23025699999999999</v>
      </c>
      <c r="H58" s="159">
        <v>0.231045</v>
      </c>
      <c r="I58" s="159">
        <v>0.23161599999999999</v>
      </c>
      <c r="J58" s="159">
        <v>0.231519</v>
      </c>
      <c r="K58" s="159">
        <v>0.230958</v>
      </c>
      <c r="L58" s="159">
        <v>0.230297</v>
      </c>
      <c r="M58" s="159">
        <v>0.22970599999999999</v>
      </c>
      <c r="N58" s="159">
        <v>0.228467</v>
      </c>
      <c r="O58" s="159">
        <v>0.22737399999999999</v>
      </c>
      <c r="P58" s="159">
        <v>0.226629</v>
      </c>
      <c r="Q58" s="159">
        <v>0.226192</v>
      </c>
      <c r="R58" s="159">
        <v>0.22590399999999999</v>
      </c>
      <c r="S58" s="159">
        <v>0.22559399999999999</v>
      </c>
      <c r="T58" s="159">
        <v>0.22525100000000001</v>
      </c>
      <c r="U58" s="159">
        <v>0.22487799999999999</v>
      </c>
      <c r="V58" s="159">
        <v>0.22451499999999999</v>
      </c>
      <c r="W58" s="159">
        <v>0.22409000000000001</v>
      </c>
      <c r="X58" s="159">
        <v>0.223721</v>
      </c>
      <c r="Y58" s="159">
        <v>0.22345699999999999</v>
      </c>
      <c r="Z58" s="159">
        <v>0.22323799999999999</v>
      </c>
      <c r="AA58" s="159">
        <v>0.22303999999999999</v>
      </c>
      <c r="AB58" s="159">
        <v>0.22281200000000001</v>
      </c>
      <c r="AC58" s="159">
        <v>0.222557</v>
      </c>
      <c r="AD58" s="159">
        <v>0.22228400000000001</v>
      </c>
      <c r="AE58" s="159">
        <v>0.221969</v>
      </c>
      <c r="AF58" s="159">
        <v>0.22164500000000001</v>
      </c>
      <c r="AG58" s="198">
        <v>-1.407E-3</v>
      </c>
    </row>
    <row r="59" spans="1:33" ht="15" customHeight="1" x14ac:dyDescent="0.2">
      <c r="A59" s="154" t="s">
        <v>83</v>
      </c>
      <c r="B59" s="190" t="s">
        <v>74</v>
      </c>
      <c r="C59" s="191">
        <v>5.0073759999999998</v>
      </c>
      <c r="D59" s="191">
        <v>5.0701960000000001</v>
      </c>
      <c r="E59" s="191">
        <v>4.9907700000000004</v>
      </c>
      <c r="F59" s="191">
        <v>5.0038710000000002</v>
      </c>
      <c r="G59" s="191">
        <v>5.0186830000000002</v>
      </c>
      <c r="H59" s="191">
        <v>5.0240770000000001</v>
      </c>
      <c r="I59" s="191">
        <v>5.0236980000000004</v>
      </c>
      <c r="J59" s="191">
        <v>5.014405</v>
      </c>
      <c r="K59" s="191">
        <v>4.9988989999999998</v>
      </c>
      <c r="L59" s="191">
        <v>4.9835289999999999</v>
      </c>
      <c r="M59" s="191">
        <v>4.9690989999999999</v>
      </c>
      <c r="N59" s="191">
        <v>4.951568</v>
      </c>
      <c r="O59" s="191">
        <v>4.9341609999999996</v>
      </c>
      <c r="P59" s="191">
        <v>4.9201649999999999</v>
      </c>
      <c r="Q59" s="191">
        <v>4.911035</v>
      </c>
      <c r="R59" s="191">
        <v>4.9042500000000002</v>
      </c>
      <c r="S59" s="191">
        <v>4.8965740000000002</v>
      </c>
      <c r="T59" s="191">
        <v>4.8882409999999998</v>
      </c>
      <c r="U59" s="191">
        <v>4.879435</v>
      </c>
      <c r="V59" s="191">
        <v>4.8719530000000004</v>
      </c>
      <c r="W59" s="191">
        <v>4.8630019999999998</v>
      </c>
      <c r="X59" s="191">
        <v>4.8553889999999997</v>
      </c>
      <c r="Y59" s="191">
        <v>4.8498780000000004</v>
      </c>
      <c r="Z59" s="191">
        <v>4.845332</v>
      </c>
      <c r="AA59" s="191">
        <v>4.8407159999999996</v>
      </c>
      <c r="AB59" s="191">
        <v>4.8353849999999996</v>
      </c>
      <c r="AC59" s="191">
        <v>4.8290759999999997</v>
      </c>
      <c r="AD59" s="191">
        <v>4.8218430000000003</v>
      </c>
      <c r="AE59" s="191">
        <v>4.8131089999999999</v>
      </c>
      <c r="AF59" s="191">
        <v>4.8035059999999996</v>
      </c>
      <c r="AG59" s="192">
        <v>-1.4319999999999999E-3</v>
      </c>
    </row>
    <row r="60" spans="1:33" ht="15" customHeight="1" x14ac:dyDescent="0.25"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</row>
    <row r="61" spans="1:33" ht="15" customHeight="1" x14ac:dyDescent="0.25">
      <c r="B61" s="190" t="s">
        <v>2752</v>
      </c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</row>
    <row r="62" spans="1:33" ht="15" customHeight="1" x14ac:dyDescent="0.25">
      <c r="A62" s="154" t="s">
        <v>84</v>
      </c>
      <c r="B62" s="196" t="s">
        <v>50</v>
      </c>
      <c r="C62" s="159">
        <v>0.36505799999999999</v>
      </c>
      <c r="D62" s="159">
        <v>0.38913999999999999</v>
      </c>
      <c r="E62" s="159">
        <v>0.36434</v>
      </c>
      <c r="F62" s="159">
        <v>0.35612899999999997</v>
      </c>
      <c r="G62" s="159">
        <v>0.34764899999999999</v>
      </c>
      <c r="H62" s="159">
        <v>0.33928900000000001</v>
      </c>
      <c r="I62" s="159">
        <v>0.33138200000000001</v>
      </c>
      <c r="J62" s="159">
        <v>0.32439499999999999</v>
      </c>
      <c r="K62" s="159">
        <v>0.31809999999999999</v>
      </c>
      <c r="L62" s="159">
        <v>0.31240000000000001</v>
      </c>
      <c r="M62" s="159">
        <v>0.30679000000000001</v>
      </c>
      <c r="N62" s="159">
        <v>0.30127700000000002</v>
      </c>
      <c r="O62" s="159">
        <v>0.29595700000000003</v>
      </c>
      <c r="P62" s="159">
        <v>0.29095599999999999</v>
      </c>
      <c r="Q62" s="159">
        <v>0.28611900000000001</v>
      </c>
      <c r="R62" s="159">
        <v>0.28138099999999999</v>
      </c>
      <c r="S62" s="159">
        <v>0.27668199999999998</v>
      </c>
      <c r="T62" s="159">
        <v>0.27211200000000002</v>
      </c>
      <c r="U62" s="159">
        <v>0.26768599999999998</v>
      </c>
      <c r="V62" s="159">
        <v>0.26330999999999999</v>
      </c>
      <c r="W62" s="159">
        <v>0.25894499999999998</v>
      </c>
      <c r="X62" s="159">
        <v>0.25467800000000002</v>
      </c>
      <c r="Y62" s="159">
        <v>0.25026599999999999</v>
      </c>
      <c r="Z62" s="159">
        <v>0.24578</v>
      </c>
      <c r="AA62" s="159">
        <v>0.24150099999999999</v>
      </c>
      <c r="AB62" s="159">
        <v>0.23723900000000001</v>
      </c>
      <c r="AC62" s="159">
        <v>0.23309299999999999</v>
      </c>
      <c r="AD62" s="159">
        <v>0.22903899999999999</v>
      </c>
      <c r="AE62" s="159">
        <v>0.22495699999999999</v>
      </c>
      <c r="AF62" s="159">
        <v>0.22097700000000001</v>
      </c>
      <c r="AG62" s="198">
        <v>-1.7160999999999999E-2</v>
      </c>
    </row>
    <row r="63" spans="1:33" ht="15" customHeight="1" x14ac:dyDescent="0.25">
      <c r="A63" s="154" t="s">
        <v>85</v>
      </c>
      <c r="B63" s="196" t="s">
        <v>54</v>
      </c>
      <c r="C63" s="159">
        <v>4.6672999999999999E-2</v>
      </c>
      <c r="D63" s="159">
        <v>4.4477000000000003E-2</v>
      </c>
      <c r="E63" s="159">
        <v>4.2646999999999997E-2</v>
      </c>
      <c r="F63" s="159">
        <v>4.0967000000000003E-2</v>
      </c>
      <c r="G63" s="159">
        <v>3.9448999999999998E-2</v>
      </c>
      <c r="H63" s="159">
        <v>3.8122999999999997E-2</v>
      </c>
      <c r="I63" s="159">
        <v>3.7006999999999998E-2</v>
      </c>
      <c r="J63" s="159">
        <v>3.6151999999999997E-2</v>
      </c>
      <c r="K63" s="159">
        <v>3.5534999999999997E-2</v>
      </c>
      <c r="L63" s="159">
        <v>3.5140999999999999E-2</v>
      </c>
      <c r="M63" s="159">
        <v>3.4687000000000003E-2</v>
      </c>
      <c r="N63" s="159">
        <v>3.4202999999999997E-2</v>
      </c>
      <c r="O63" s="159">
        <v>3.3702000000000003E-2</v>
      </c>
      <c r="P63" s="159">
        <v>3.3202000000000002E-2</v>
      </c>
      <c r="Q63" s="159">
        <v>3.2689999999999997E-2</v>
      </c>
      <c r="R63" s="159">
        <v>3.2163999999999998E-2</v>
      </c>
      <c r="S63" s="159">
        <v>3.1626000000000001E-2</v>
      </c>
      <c r="T63" s="159">
        <v>3.1085000000000002E-2</v>
      </c>
      <c r="U63" s="159">
        <v>3.0557000000000001E-2</v>
      </c>
      <c r="V63" s="159">
        <v>3.0027000000000002E-2</v>
      </c>
      <c r="W63" s="159">
        <v>2.9505E-2</v>
      </c>
      <c r="X63" s="159">
        <v>2.9010999999999999E-2</v>
      </c>
      <c r="Y63" s="159">
        <v>2.8523E-2</v>
      </c>
      <c r="Z63" s="159">
        <v>2.8049000000000001E-2</v>
      </c>
      <c r="AA63" s="159">
        <v>2.7616999999999999E-2</v>
      </c>
      <c r="AB63" s="159">
        <v>2.7202E-2</v>
      </c>
      <c r="AC63" s="159">
        <v>2.6817000000000001E-2</v>
      </c>
      <c r="AD63" s="159">
        <v>2.6457000000000001E-2</v>
      </c>
      <c r="AE63" s="159">
        <v>2.6103999999999999E-2</v>
      </c>
      <c r="AF63" s="159">
        <v>2.5767000000000002E-2</v>
      </c>
      <c r="AG63" s="198">
        <v>-2.0275999999999999E-2</v>
      </c>
    </row>
    <row r="64" spans="1:33" ht="15" customHeight="1" x14ac:dyDescent="0.25">
      <c r="A64" s="154" t="s">
        <v>86</v>
      </c>
      <c r="B64" s="196" t="s">
        <v>2753</v>
      </c>
      <c r="C64" s="159">
        <v>7.8150000000000008E-3</v>
      </c>
      <c r="D64" s="159">
        <v>7.7609999999999997E-3</v>
      </c>
      <c r="E64" s="159">
        <v>7.7320000000000002E-3</v>
      </c>
      <c r="F64" s="159">
        <v>7.6930000000000002E-3</v>
      </c>
      <c r="G64" s="159">
        <v>7.6449999999999999E-3</v>
      </c>
      <c r="H64" s="159">
        <v>7.5960000000000003E-3</v>
      </c>
      <c r="I64" s="159">
        <v>7.5510000000000004E-3</v>
      </c>
      <c r="J64" s="159">
        <v>7.5180000000000004E-3</v>
      </c>
      <c r="K64" s="159">
        <v>7.4939999999999998E-3</v>
      </c>
      <c r="L64" s="159">
        <v>7.4770000000000001E-3</v>
      </c>
      <c r="M64" s="159">
        <v>7.4580000000000002E-3</v>
      </c>
      <c r="N64" s="159">
        <v>7.437E-3</v>
      </c>
      <c r="O64" s="159">
        <v>7.417E-3</v>
      </c>
      <c r="P64" s="159">
        <v>7.4000000000000003E-3</v>
      </c>
      <c r="Q64" s="159">
        <v>7.3850000000000001E-3</v>
      </c>
      <c r="R64" s="159">
        <v>7.3699999999999998E-3</v>
      </c>
      <c r="S64" s="159">
        <v>7.352E-3</v>
      </c>
      <c r="T64" s="159">
        <v>7.3330000000000001E-3</v>
      </c>
      <c r="U64" s="159">
        <v>7.3159999999999996E-3</v>
      </c>
      <c r="V64" s="159">
        <v>7.2960000000000004E-3</v>
      </c>
      <c r="W64" s="159">
        <v>7.2750000000000002E-3</v>
      </c>
      <c r="X64" s="159">
        <v>7.2560000000000003E-3</v>
      </c>
      <c r="Y64" s="159">
        <v>7.2350000000000001E-3</v>
      </c>
      <c r="Z64" s="159">
        <v>7.2110000000000004E-3</v>
      </c>
      <c r="AA64" s="159">
        <v>7.1929999999999997E-3</v>
      </c>
      <c r="AB64" s="159">
        <v>7.1739999999999998E-3</v>
      </c>
      <c r="AC64" s="159">
        <v>7.1599999999999997E-3</v>
      </c>
      <c r="AD64" s="159">
        <v>7.1479999999999998E-3</v>
      </c>
      <c r="AE64" s="159">
        <v>7.1349999999999998E-3</v>
      </c>
      <c r="AF64" s="159">
        <v>7.1240000000000001E-3</v>
      </c>
      <c r="AG64" s="198">
        <v>-3.186E-3</v>
      </c>
    </row>
    <row r="65" spans="1:33" ht="15" customHeight="1" x14ac:dyDescent="0.2">
      <c r="A65" s="154" t="s">
        <v>88</v>
      </c>
      <c r="B65" s="190" t="s">
        <v>74</v>
      </c>
      <c r="C65" s="191">
        <v>0.41954599999999997</v>
      </c>
      <c r="D65" s="191">
        <v>0.44137799999999999</v>
      </c>
      <c r="E65" s="191">
        <v>0.414719</v>
      </c>
      <c r="F65" s="191">
        <v>0.40478900000000001</v>
      </c>
      <c r="G65" s="191">
        <v>0.39474300000000001</v>
      </c>
      <c r="H65" s="191">
        <v>0.38500800000000002</v>
      </c>
      <c r="I65" s="191">
        <v>0.37594100000000003</v>
      </c>
      <c r="J65" s="191">
        <v>0.368066</v>
      </c>
      <c r="K65" s="191">
        <v>0.36113000000000001</v>
      </c>
      <c r="L65" s="191">
        <v>0.355018</v>
      </c>
      <c r="M65" s="191">
        <v>0.348935</v>
      </c>
      <c r="N65" s="191">
        <v>0.34291700000000003</v>
      </c>
      <c r="O65" s="191">
        <v>0.33707500000000001</v>
      </c>
      <c r="P65" s="191">
        <v>0.33155800000000002</v>
      </c>
      <c r="Q65" s="191">
        <v>0.32619399999999998</v>
      </c>
      <c r="R65" s="191">
        <v>0.32091500000000001</v>
      </c>
      <c r="S65" s="191">
        <v>0.31565900000000002</v>
      </c>
      <c r="T65" s="191">
        <v>0.31052999999999997</v>
      </c>
      <c r="U65" s="191">
        <v>0.30555900000000003</v>
      </c>
      <c r="V65" s="191">
        <v>0.30063299999999998</v>
      </c>
      <c r="W65" s="191">
        <v>0.29572500000000002</v>
      </c>
      <c r="X65" s="191">
        <v>0.29094500000000001</v>
      </c>
      <c r="Y65" s="191">
        <v>0.286024</v>
      </c>
      <c r="Z65" s="191">
        <v>0.28104099999999999</v>
      </c>
      <c r="AA65" s="191">
        <v>0.27631099999999997</v>
      </c>
      <c r="AB65" s="191">
        <v>0.27161600000000002</v>
      </c>
      <c r="AC65" s="191">
        <v>0.26706999999999997</v>
      </c>
      <c r="AD65" s="191">
        <v>0.26264399999999999</v>
      </c>
      <c r="AE65" s="191">
        <v>0.25819500000000001</v>
      </c>
      <c r="AF65" s="191">
        <v>0.25387799999999999</v>
      </c>
      <c r="AG65" s="192">
        <v>-1.7172E-2</v>
      </c>
    </row>
    <row r="66" spans="1:33" x14ac:dyDescent="0.25"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</row>
    <row r="67" spans="1:33" ht="15" customHeight="1" x14ac:dyDescent="0.25">
      <c r="B67" s="190" t="s">
        <v>89</v>
      </c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</row>
    <row r="68" spans="1:33" ht="15" customHeight="1" x14ac:dyDescent="0.25">
      <c r="A68" s="154" t="s">
        <v>90</v>
      </c>
      <c r="B68" s="196" t="s">
        <v>50</v>
      </c>
      <c r="C68" s="159">
        <v>0.325206</v>
      </c>
      <c r="D68" s="159">
        <v>0.33110499999999998</v>
      </c>
      <c r="E68" s="159">
        <v>0.31375199999999998</v>
      </c>
      <c r="F68" s="159">
        <v>0.31013400000000002</v>
      </c>
      <c r="G68" s="159">
        <v>0.30696699999999999</v>
      </c>
      <c r="H68" s="159">
        <v>0.30363299999999999</v>
      </c>
      <c r="I68" s="159">
        <v>0.30011900000000002</v>
      </c>
      <c r="J68" s="159">
        <v>0.296431</v>
      </c>
      <c r="K68" s="159">
        <v>0.29259499999999999</v>
      </c>
      <c r="L68" s="159">
        <v>0.288823</v>
      </c>
      <c r="M68" s="159">
        <v>0.28520200000000001</v>
      </c>
      <c r="N68" s="159">
        <v>0.281692</v>
      </c>
      <c r="O68" s="159">
        <v>0.27834399999999998</v>
      </c>
      <c r="P68" s="159">
        <v>0.27527699999999999</v>
      </c>
      <c r="Q68" s="159">
        <v>0.27251700000000001</v>
      </c>
      <c r="R68" s="159">
        <v>0.26999099999999998</v>
      </c>
      <c r="S68" s="159">
        <v>0.267538</v>
      </c>
      <c r="T68" s="159">
        <v>0.26513999999999999</v>
      </c>
      <c r="U68" s="159">
        <v>0.26279799999999998</v>
      </c>
      <c r="V68" s="159">
        <v>0.260515</v>
      </c>
      <c r="W68" s="159">
        <v>0.258239</v>
      </c>
      <c r="X68" s="159">
        <v>0.25594</v>
      </c>
      <c r="Y68" s="159">
        <v>0.253577</v>
      </c>
      <c r="Z68" s="159">
        <v>0.25120999999999999</v>
      </c>
      <c r="AA68" s="159">
        <v>0.24895100000000001</v>
      </c>
      <c r="AB68" s="159">
        <v>0.24688099999999999</v>
      </c>
      <c r="AC68" s="159">
        <v>0.24496899999999999</v>
      </c>
      <c r="AD68" s="159">
        <v>0.243116</v>
      </c>
      <c r="AE68" s="159">
        <v>0.241254</v>
      </c>
      <c r="AF68" s="159">
        <v>0.239429</v>
      </c>
      <c r="AG68" s="198">
        <v>-1.0503E-2</v>
      </c>
    </row>
    <row r="69" spans="1:33" ht="15" customHeight="1" x14ac:dyDescent="0.25">
      <c r="A69" s="154" t="s">
        <v>91</v>
      </c>
      <c r="B69" s="196" t="s">
        <v>54</v>
      </c>
      <c r="C69" s="159">
        <v>6.3187999999999994E-2</v>
      </c>
      <c r="D69" s="159">
        <v>6.0481E-2</v>
      </c>
      <c r="E69" s="159">
        <v>5.8305000000000003E-2</v>
      </c>
      <c r="F69" s="159">
        <v>5.6653000000000002E-2</v>
      </c>
      <c r="G69" s="159">
        <v>5.5284E-2</v>
      </c>
      <c r="H69" s="159">
        <v>5.4059999999999997E-2</v>
      </c>
      <c r="I69" s="159">
        <v>5.2935000000000003E-2</v>
      </c>
      <c r="J69" s="159">
        <v>5.1905E-2</v>
      </c>
      <c r="K69" s="159">
        <v>5.0991000000000002E-2</v>
      </c>
      <c r="L69" s="159">
        <v>5.0228000000000002E-2</v>
      </c>
      <c r="M69" s="159">
        <v>4.9378999999999999E-2</v>
      </c>
      <c r="N69" s="159">
        <v>4.8453000000000003E-2</v>
      </c>
      <c r="O69" s="159">
        <v>4.7503999999999998E-2</v>
      </c>
      <c r="P69" s="159">
        <v>4.6557000000000001E-2</v>
      </c>
      <c r="Q69" s="159">
        <v>4.5630999999999998E-2</v>
      </c>
      <c r="R69" s="159">
        <v>4.4726000000000002E-2</v>
      </c>
      <c r="S69" s="159">
        <v>4.3829E-2</v>
      </c>
      <c r="T69" s="159">
        <v>4.2937999999999997E-2</v>
      </c>
      <c r="U69" s="159">
        <v>4.2074E-2</v>
      </c>
      <c r="V69" s="159">
        <v>4.1237999999999997E-2</v>
      </c>
      <c r="W69" s="159">
        <v>4.0431000000000002E-2</v>
      </c>
      <c r="X69" s="159">
        <v>3.9662000000000003E-2</v>
      </c>
      <c r="Y69" s="159">
        <v>3.8927999999999997E-2</v>
      </c>
      <c r="Z69" s="159">
        <v>3.8238000000000001E-2</v>
      </c>
      <c r="AA69" s="159">
        <v>3.7615000000000003E-2</v>
      </c>
      <c r="AB69" s="159">
        <v>3.7062999999999999E-2</v>
      </c>
      <c r="AC69" s="159">
        <v>3.6569999999999998E-2</v>
      </c>
      <c r="AD69" s="159">
        <v>3.6110000000000003E-2</v>
      </c>
      <c r="AE69" s="159">
        <v>3.5671000000000001E-2</v>
      </c>
      <c r="AF69" s="159">
        <v>3.5249999999999997E-2</v>
      </c>
      <c r="AG69" s="198">
        <v>-1.9924999999999998E-2</v>
      </c>
    </row>
    <row r="70" spans="1:33" ht="15" customHeight="1" x14ac:dyDescent="0.25">
      <c r="A70" s="154" t="s">
        <v>92</v>
      </c>
      <c r="B70" s="196" t="s">
        <v>58</v>
      </c>
      <c r="C70" s="159">
        <v>1.6974E-2</v>
      </c>
      <c r="D70" s="159">
        <v>1.6801E-2</v>
      </c>
      <c r="E70" s="159">
        <v>1.6618000000000001E-2</v>
      </c>
      <c r="F70" s="159">
        <v>1.6431000000000001E-2</v>
      </c>
      <c r="G70" s="159">
        <v>1.6239E-2</v>
      </c>
      <c r="H70" s="159">
        <v>1.6036000000000002E-2</v>
      </c>
      <c r="I70" s="159">
        <v>1.5817999999999999E-2</v>
      </c>
      <c r="J70" s="159">
        <v>1.559E-2</v>
      </c>
      <c r="K70" s="159">
        <v>1.5353E-2</v>
      </c>
      <c r="L70" s="159">
        <v>1.5106E-2</v>
      </c>
      <c r="M70" s="159">
        <v>1.4852000000000001E-2</v>
      </c>
      <c r="N70" s="159">
        <v>1.4593E-2</v>
      </c>
      <c r="O70" s="159">
        <v>1.4376E-2</v>
      </c>
      <c r="P70" s="159">
        <v>1.4196E-2</v>
      </c>
      <c r="Q70" s="159">
        <v>1.4057999999999999E-2</v>
      </c>
      <c r="R70" s="159">
        <v>1.3963E-2</v>
      </c>
      <c r="S70" s="159">
        <v>1.3908999999999999E-2</v>
      </c>
      <c r="T70" s="159">
        <v>1.3849999999999999E-2</v>
      </c>
      <c r="U70" s="159">
        <v>1.3786E-2</v>
      </c>
      <c r="V70" s="159">
        <v>1.3716000000000001E-2</v>
      </c>
      <c r="W70" s="159">
        <v>1.3639999999999999E-2</v>
      </c>
      <c r="X70" s="159">
        <v>1.3559999999999999E-2</v>
      </c>
      <c r="Y70" s="159">
        <v>1.3476E-2</v>
      </c>
      <c r="Z70" s="159">
        <v>1.3391E-2</v>
      </c>
      <c r="AA70" s="159">
        <v>1.3309E-2</v>
      </c>
      <c r="AB70" s="159">
        <v>1.323E-2</v>
      </c>
      <c r="AC70" s="159">
        <v>1.3157E-2</v>
      </c>
      <c r="AD70" s="159">
        <v>1.3088000000000001E-2</v>
      </c>
      <c r="AE70" s="159">
        <v>1.3024000000000001E-2</v>
      </c>
      <c r="AF70" s="159">
        <v>1.2962E-2</v>
      </c>
      <c r="AG70" s="198">
        <v>-9.2569999999999996E-3</v>
      </c>
    </row>
    <row r="71" spans="1:33" ht="15" customHeight="1" x14ac:dyDescent="0.25">
      <c r="A71" s="154" t="s">
        <v>93</v>
      </c>
      <c r="B71" s="196" t="s">
        <v>2754</v>
      </c>
      <c r="C71" s="159">
        <v>7.3318999999999995E-2</v>
      </c>
      <c r="D71" s="159">
        <v>7.4316999999999994E-2</v>
      </c>
      <c r="E71" s="159">
        <v>7.5613E-2</v>
      </c>
      <c r="F71" s="159">
        <v>7.7313999999999994E-2</v>
      </c>
      <c r="G71" s="159">
        <v>7.9147999999999996E-2</v>
      </c>
      <c r="H71" s="159">
        <v>8.0949999999999994E-2</v>
      </c>
      <c r="I71" s="159">
        <v>8.2686999999999997E-2</v>
      </c>
      <c r="J71" s="159">
        <v>8.4347000000000005E-2</v>
      </c>
      <c r="K71" s="159">
        <v>8.5945999999999995E-2</v>
      </c>
      <c r="L71" s="159">
        <v>8.7522000000000003E-2</v>
      </c>
      <c r="M71" s="159">
        <v>8.9096999999999996E-2</v>
      </c>
      <c r="N71" s="159">
        <v>9.0658000000000002E-2</v>
      </c>
      <c r="O71" s="159">
        <v>9.2254000000000003E-2</v>
      </c>
      <c r="P71" s="159">
        <v>9.3904000000000001E-2</v>
      </c>
      <c r="Q71" s="159">
        <v>9.5626000000000003E-2</v>
      </c>
      <c r="R71" s="159">
        <v>9.7406000000000006E-2</v>
      </c>
      <c r="S71" s="159">
        <v>9.9199999999999997E-2</v>
      </c>
      <c r="T71" s="159">
        <v>0.10098699999999999</v>
      </c>
      <c r="U71" s="159">
        <v>0.102788</v>
      </c>
      <c r="V71" s="159">
        <v>0.10458199999999999</v>
      </c>
      <c r="W71" s="159">
        <v>0.106361</v>
      </c>
      <c r="X71" s="159">
        <v>0.10813300000000001</v>
      </c>
      <c r="Y71" s="159">
        <v>0.109885</v>
      </c>
      <c r="Z71" s="159">
        <v>0.111636</v>
      </c>
      <c r="AA71" s="159">
        <v>0.11344600000000001</v>
      </c>
      <c r="AB71" s="159">
        <v>0.11534999999999999</v>
      </c>
      <c r="AC71" s="159">
        <v>0.117329</v>
      </c>
      <c r="AD71" s="159">
        <v>0.11933100000000001</v>
      </c>
      <c r="AE71" s="159">
        <v>0.121325</v>
      </c>
      <c r="AF71" s="159">
        <v>0.123316</v>
      </c>
      <c r="AG71" s="198">
        <v>1.8089999999999998E-2</v>
      </c>
    </row>
    <row r="72" spans="1:33" ht="15" customHeight="1" x14ac:dyDescent="0.2">
      <c r="A72" s="154" t="s">
        <v>94</v>
      </c>
      <c r="B72" s="190" t="s">
        <v>74</v>
      </c>
      <c r="C72" s="191">
        <v>0.478688</v>
      </c>
      <c r="D72" s="191">
        <v>0.48270299999999999</v>
      </c>
      <c r="E72" s="191">
        <v>0.46428799999999998</v>
      </c>
      <c r="F72" s="191">
        <v>0.46053100000000002</v>
      </c>
      <c r="G72" s="191">
        <v>0.45763900000000002</v>
      </c>
      <c r="H72" s="191">
        <v>0.454679</v>
      </c>
      <c r="I72" s="191">
        <v>0.45155899999999999</v>
      </c>
      <c r="J72" s="191">
        <v>0.44827299999999998</v>
      </c>
      <c r="K72" s="191">
        <v>0.444886</v>
      </c>
      <c r="L72" s="191">
        <v>0.44168000000000002</v>
      </c>
      <c r="M72" s="191">
        <v>0.438529</v>
      </c>
      <c r="N72" s="191">
        <v>0.43539699999999998</v>
      </c>
      <c r="O72" s="191">
        <v>0.432479</v>
      </c>
      <c r="P72" s="191">
        <v>0.42993500000000001</v>
      </c>
      <c r="Q72" s="191">
        <v>0.42783199999999999</v>
      </c>
      <c r="R72" s="191">
        <v>0.42608699999999999</v>
      </c>
      <c r="S72" s="191">
        <v>0.42447600000000002</v>
      </c>
      <c r="T72" s="191">
        <v>0.42291499999999999</v>
      </c>
      <c r="U72" s="191">
        <v>0.42144599999999999</v>
      </c>
      <c r="V72" s="191">
        <v>0.42004999999999998</v>
      </c>
      <c r="W72" s="191">
        <v>0.41867199999999999</v>
      </c>
      <c r="X72" s="191">
        <v>0.41729500000000003</v>
      </c>
      <c r="Y72" s="191">
        <v>0.41586600000000001</v>
      </c>
      <c r="Z72" s="191">
        <v>0.41447600000000001</v>
      </c>
      <c r="AA72" s="191">
        <v>0.41332099999999999</v>
      </c>
      <c r="AB72" s="191">
        <v>0.41252299999999997</v>
      </c>
      <c r="AC72" s="191">
        <v>0.41202299999999997</v>
      </c>
      <c r="AD72" s="191">
        <v>0.41164600000000001</v>
      </c>
      <c r="AE72" s="191">
        <v>0.411273</v>
      </c>
      <c r="AF72" s="191">
        <v>0.41095599999999999</v>
      </c>
      <c r="AG72" s="192">
        <v>-5.2469999999999999E-3</v>
      </c>
    </row>
    <row r="73" spans="1:33" x14ac:dyDescent="0.25">
      <c r="B73" s="185"/>
      <c r="C73" s="185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  <c r="AG73" s="185"/>
    </row>
    <row r="74" spans="1:33" ht="15" customHeight="1" x14ac:dyDescent="0.25">
      <c r="A74" s="154" t="s">
        <v>95</v>
      </c>
      <c r="B74" s="196" t="s">
        <v>2755</v>
      </c>
      <c r="C74" s="159">
        <v>0.463756</v>
      </c>
      <c r="D74" s="159">
        <v>0.48347000000000001</v>
      </c>
      <c r="E74" s="159">
        <v>0.45056499999999999</v>
      </c>
      <c r="F74" s="159">
        <v>0.44564500000000001</v>
      </c>
      <c r="G74" s="159">
        <v>0.44262699999999999</v>
      </c>
      <c r="H74" s="159">
        <v>0.43996499999999999</v>
      </c>
      <c r="I74" s="159">
        <v>0.43640200000000001</v>
      </c>
      <c r="J74" s="159">
        <v>0.43136099999999999</v>
      </c>
      <c r="K74" s="159">
        <v>0.42503099999999999</v>
      </c>
      <c r="L74" s="159">
        <v>0.41720099999999999</v>
      </c>
      <c r="M74" s="159">
        <v>0.40995500000000001</v>
      </c>
      <c r="N74" s="159">
        <v>0.40315299999999998</v>
      </c>
      <c r="O74" s="159">
        <v>0.395951</v>
      </c>
      <c r="P74" s="159">
        <v>0.38813300000000001</v>
      </c>
      <c r="Q74" s="159">
        <v>0.38009500000000002</v>
      </c>
      <c r="R74" s="159">
        <v>0.37219799999999997</v>
      </c>
      <c r="S74" s="159">
        <v>0.365149</v>
      </c>
      <c r="T74" s="159">
        <v>0.35866100000000001</v>
      </c>
      <c r="U74" s="159">
        <v>0.352049</v>
      </c>
      <c r="V74" s="159">
        <v>0.34626299999999999</v>
      </c>
      <c r="W74" s="159">
        <v>0.34099299999999999</v>
      </c>
      <c r="X74" s="159">
        <v>0.335841</v>
      </c>
      <c r="Y74" s="159">
        <v>0.331453</v>
      </c>
      <c r="Z74" s="159">
        <v>0.32778600000000002</v>
      </c>
      <c r="AA74" s="159">
        <v>0.32377099999999998</v>
      </c>
      <c r="AB74" s="159">
        <v>0.320077</v>
      </c>
      <c r="AC74" s="159">
        <v>0.31587799999999999</v>
      </c>
      <c r="AD74" s="159">
        <v>0.311247</v>
      </c>
      <c r="AE74" s="159">
        <v>0.30682100000000001</v>
      </c>
      <c r="AF74" s="159">
        <v>0.30205900000000002</v>
      </c>
      <c r="AG74" s="198">
        <v>-1.4675000000000001E-2</v>
      </c>
    </row>
    <row r="75" spans="1:33" ht="15" customHeight="1" x14ac:dyDescent="0.25"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  <c r="AG75" s="185"/>
    </row>
    <row r="76" spans="1:33" ht="15" customHeight="1" x14ac:dyDescent="0.25">
      <c r="B76" s="190" t="s">
        <v>2756</v>
      </c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  <c r="AG76" s="185"/>
    </row>
    <row r="77" spans="1:33" ht="15" customHeight="1" x14ac:dyDescent="0.25">
      <c r="A77" s="154" t="s">
        <v>96</v>
      </c>
      <c r="B77" s="196" t="s">
        <v>97</v>
      </c>
      <c r="C77" s="159">
        <v>5.440906</v>
      </c>
      <c r="D77" s="159">
        <v>5.5777520000000003</v>
      </c>
      <c r="E77" s="159">
        <v>5.3682379999999998</v>
      </c>
      <c r="F77" s="159">
        <v>5.3497669999999999</v>
      </c>
      <c r="G77" s="159">
        <v>5.3320489999999996</v>
      </c>
      <c r="H77" s="159">
        <v>5.3042040000000004</v>
      </c>
      <c r="I77" s="159">
        <v>5.2695970000000001</v>
      </c>
      <c r="J77" s="159">
        <v>5.2281360000000001</v>
      </c>
      <c r="K77" s="159">
        <v>5.1811550000000004</v>
      </c>
      <c r="L77" s="159">
        <v>5.1333140000000004</v>
      </c>
      <c r="M77" s="159">
        <v>5.0875690000000002</v>
      </c>
      <c r="N77" s="159">
        <v>5.0423970000000002</v>
      </c>
      <c r="O77" s="159">
        <v>4.997147</v>
      </c>
      <c r="P77" s="159">
        <v>4.9545589999999997</v>
      </c>
      <c r="Q77" s="159">
        <v>4.916893</v>
      </c>
      <c r="R77" s="159">
        <v>4.8823499999999997</v>
      </c>
      <c r="S77" s="159">
        <v>4.8487159999999996</v>
      </c>
      <c r="T77" s="159">
        <v>4.8158180000000002</v>
      </c>
      <c r="U77" s="159">
        <v>4.7828039999999996</v>
      </c>
      <c r="V77" s="159">
        <v>4.7520360000000004</v>
      </c>
      <c r="W77" s="159">
        <v>4.720758</v>
      </c>
      <c r="X77" s="159">
        <v>4.6906569999999999</v>
      </c>
      <c r="Y77" s="159">
        <v>4.6628210000000001</v>
      </c>
      <c r="Z77" s="159">
        <v>4.6362509999999997</v>
      </c>
      <c r="AA77" s="159">
        <v>4.6089140000000004</v>
      </c>
      <c r="AB77" s="159">
        <v>4.5818880000000002</v>
      </c>
      <c r="AC77" s="159">
        <v>4.5534059999999998</v>
      </c>
      <c r="AD77" s="159">
        <v>4.5238490000000002</v>
      </c>
      <c r="AE77" s="159">
        <v>4.4933500000000004</v>
      </c>
      <c r="AF77" s="159">
        <v>4.4623759999999999</v>
      </c>
      <c r="AG77" s="198">
        <v>-6.8129999999999996E-3</v>
      </c>
    </row>
    <row r="78" spans="1:33" ht="15" customHeight="1" x14ac:dyDescent="0.25">
      <c r="A78" s="154" t="s">
        <v>98</v>
      </c>
      <c r="B78" s="196" t="s">
        <v>99</v>
      </c>
      <c r="C78" s="159">
        <v>0.857989</v>
      </c>
      <c r="D78" s="159">
        <v>0.79062399999999999</v>
      </c>
      <c r="E78" s="159">
        <v>0.93113800000000002</v>
      </c>
      <c r="F78" s="159">
        <v>0.94632799999999995</v>
      </c>
      <c r="G78" s="159">
        <v>0.96193099999999998</v>
      </c>
      <c r="H78" s="159">
        <v>0.976352</v>
      </c>
      <c r="I78" s="159">
        <v>0.988896</v>
      </c>
      <c r="J78" s="159">
        <v>1.0015080000000001</v>
      </c>
      <c r="K78" s="159">
        <v>1.013757</v>
      </c>
      <c r="L78" s="159">
        <v>1.026524</v>
      </c>
      <c r="M78" s="159">
        <v>1.040106</v>
      </c>
      <c r="N78" s="159">
        <v>1.05487</v>
      </c>
      <c r="O78" s="159">
        <v>1.0704210000000001</v>
      </c>
      <c r="P78" s="159">
        <v>1.0865560000000001</v>
      </c>
      <c r="Q78" s="159">
        <v>1.105062</v>
      </c>
      <c r="R78" s="159">
        <v>1.125518</v>
      </c>
      <c r="S78" s="159">
        <v>1.147705</v>
      </c>
      <c r="T78" s="159">
        <v>1.1695439999999999</v>
      </c>
      <c r="U78" s="159">
        <v>1.1915560000000001</v>
      </c>
      <c r="V78" s="159">
        <v>1.212747</v>
      </c>
      <c r="W78" s="159">
        <v>1.234294</v>
      </c>
      <c r="X78" s="159">
        <v>1.2562040000000001</v>
      </c>
      <c r="Y78" s="159">
        <v>1.2790360000000001</v>
      </c>
      <c r="Z78" s="159">
        <v>1.3026219999999999</v>
      </c>
      <c r="AA78" s="159">
        <v>1.3258460000000001</v>
      </c>
      <c r="AB78" s="159">
        <v>1.350222</v>
      </c>
      <c r="AC78" s="159">
        <v>1.3745620000000001</v>
      </c>
      <c r="AD78" s="159">
        <v>1.3993610000000001</v>
      </c>
      <c r="AE78" s="159">
        <v>1.4240699999999999</v>
      </c>
      <c r="AF78" s="159">
        <v>1.4494050000000001</v>
      </c>
      <c r="AG78" s="198">
        <v>1.8244E-2</v>
      </c>
    </row>
    <row r="79" spans="1:33" x14ac:dyDescent="0.25">
      <c r="A79" s="154" t="s">
        <v>100</v>
      </c>
      <c r="B79" s="196" t="s">
        <v>101</v>
      </c>
      <c r="C79" s="159">
        <v>1.7047909999999999</v>
      </c>
      <c r="D79" s="159">
        <v>1.698159</v>
      </c>
      <c r="E79" s="159">
        <v>1.6982619999999999</v>
      </c>
      <c r="F79" s="159">
        <v>1.70642</v>
      </c>
      <c r="G79" s="159">
        <v>1.716375</v>
      </c>
      <c r="H79" s="159">
        <v>1.7245619999999999</v>
      </c>
      <c r="I79" s="159">
        <v>1.7321869999999999</v>
      </c>
      <c r="J79" s="159">
        <v>1.73858</v>
      </c>
      <c r="K79" s="159">
        <v>1.7442489999999999</v>
      </c>
      <c r="L79" s="159">
        <v>1.750694</v>
      </c>
      <c r="M79" s="159">
        <v>1.7567459999999999</v>
      </c>
      <c r="N79" s="159">
        <v>1.760915</v>
      </c>
      <c r="O79" s="159">
        <v>1.76511</v>
      </c>
      <c r="P79" s="159">
        <v>1.770106</v>
      </c>
      <c r="Q79" s="159">
        <v>1.7770220000000001</v>
      </c>
      <c r="R79" s="159">
        <v>1.7847569999999999</v>
      </c>
      <c r="S79" s="159">
        <v>1.792082</v>
      </c>
      <c r="T79" s="159">
        <v>1.798616</v>
      </c>
      <c r="U79" s="159">
        <v>1.8043689999999999</v>
      </c>
      <c r="V79" s="159">
        <v>1.8093809999999999</v>
      </c>
      <c r="W79" s="159">
        <v>1.813761</v>
      </c>
      <c r="X79" s="159">
        <v>1.8182320000000001</v>
      </c>
      <c r="Y79" s="159">
        <v>1.823682</v>
      </c>
      <c r="Z79" s="159">
        <v>1.8296730000000001</v>
      </c>
      <c r="AA79" s="159">
        <v>1.8358829999999999</v>
      </c>
      <c r="AB79" s="159">
        <v>1.8427150000000001</v>
      </c>
      <c r="AC79" s="159">
        <v>1.849485</v>
      </c>
      <c r="AD79" s="159">
        <v>1.856358</v>
      </c>
      <c r="AE79" s="159">
        <v>1.8631089999999999</v>
      </c>
      <c r="AF79" s="159">
        <v>1.8701680000000001</v>
      </c>
      <c r="AG79" s="198">
        <v>3.1979999999999999E-3</v>
      </c>
    </row>
    <row r="80" spans="1:33" ht="15" customHeight="1" x14ac:dyDescent="0.25">
      <c r="A80" s="154" t="s">
        <v>102</v>
      </c>
      <c r="B80" s="196" t="s">
        <v>103</v>
      </c>
      <c r="C80" s="159">
        <v>0.29633300000000001</v>
      </c>
      <c r="D80" s="159">
        <v>0.294545</v>
      </c>
      <c r="E80" s="159">
        <v>0.29242699999999999</v>
      </c>
      <c r="F80" s="159">
        <v>0.29052699999999998</v>
      </c>
      <c r="G80" s="159">
        <v>0.288802</v>
      </c>
      <c r="H80" s="159">
        <v>0.28720200000000001</v>
      </c>
      <c r="I80" s="159">
        <v>0.285773</v>
      </c>
      <c r="J80" s="159">
        <v>0.284609</v>
      </c>
      <c r="K80" s="159">
        <v>0.28368599999999999</v>
      </c>
      <c r="L80" s="159">
        <v>0.28299099999999999</v>
      </c>
      <c r="M80" s="159">
        <v>0.28257300000000002</v>
      </c>
      <c r="N80" s="159">
        <v>0.28259699999999999</v>
      </c>
      <c r="O80" s="159">
        <v>0.28294999999999998</v>
      </c>
      <c r="P80" s="159">
        <v>0.28357199999999999</v>
      </c>
      <c r="Q80" s="159">
        <v>0.284499</v>
      </c>
      <c r="R80" s="159">
        <v>0.285744</v>
      </c>
      <c r="S80" s="159">
        <v>0.28731299999999999</v>
      </c>
      <c r="T80" s="159">
        <v>0.28921599999999997</v>
      </c>
      <c r="U80" s="159">
        <v>0.29142499999999999</v>
      </c>
      <c r="V80" s="159">
        <v>0.29393900000000001</v>
      </c>
      <c r="W80" s="159">
        <v>0.29672999999999999</v>
      </c>
      <c r="X80" s="159">
        <v>0.299757</v>
      </c>
      <c r="Y80" s="159">
        <v>0.30272900000000003</v>
      </c>
      <c r="Z80" s="159">
        <v>0.305641</v>
      </c>
      <c r="AA80" s="159">
        <v>0.30848599999999998</v>
      </c>
      <c r="AB80" s="159">
        <v>0.31125799999999998</v>
      </c>
      <c r="AC80" s="159">
        <v>0.31395200000000001</v>
      </c>
      <c r="AD80" s="159">
        <v>0.31654700000000002</v>
      </c>
      <c r="AE80" s="159">
        <v>0.31905</v>
      </c>
      <c r="AF80" s="159">
        <v>0.32145000000000001</v>
      </c>
      <c r="AG80" s="198">
        <v>2.8089999999999999E-3</v>
      </c>
    </row>
    <row r="81" spans="1:33" x14ac:dyDescent="0.25">
      <c r="A81" s="154" t="s">
        <v>104</v>
      </c>
      <c r="B81" s="196" t="s">
        <v>105</v>
      </c>
      <c r="C81" s="159">
        <v>0.17573</v>
      </c>
      <c r="D81" s="159">
        <v>0.175926</v>
      </c>
      <c r="E81" s="159">
        <v>0.17602200000000001</v>
      </c>
      <c r="F81" s="159">
        <v>0.17612700000000001</v>
      </c>
      <c r="G81" s="159">
        <v>0.17622599999999999</v>
      </c>
      <c r="H81" s="159">
        <v>0.17627200000000001</v>
      </c>
      <c r="I81" s="159">
        <v>0.17627799999999999</v>
      </c>
      <c r="J81" s="159">
        <v>0.17630999999999999</v>
      </c>
      <c r="K81" s="159">
        <v>0.17639099999999999</v>
      </c>
      <c r="L81" s="159">
        <v>0.17650199999999999</v>
      </c>
      <c r="M81" s="159">
        <v>0.176647</v>
      </c>
      <c r="N81" s="159">
        <v>0.17689299999999999</v>
      </c>
      <c r="O81" s="159">
        <v>0.17729900000000001</v>
      </c>
      <c r="P81" s="159">
        <v>0.17780000000000001</v>
      </c>
      <c r="Q81" s="159">
        <v>0.17841899999999999</v>
      </c>
      <c r="R81" s="159">
        <v>0.17915900000000001</v>
      </c>
      <c r="S81" s="159">
        <v>0.180033</v>
      </c>
      <c r="T81" s="159">
        <v>0.180923</v>
      </c>
      <c r="U81" s="159">
        <v>0.18183099999999999</v>
      </c>
      <c r="V81" s="159">
        <v>0.182758</v>
      </c>
      <c r="W81" s="159">
        <v>0.18369199999999999</v>
      </c>
      <c r="X81" s="159">
        <v>0.18462500000000001</v>
      </c>
      <c r="Y81" s="159">
        <v>0.18556500000000001</v>
      </c>
      <c r="Z81" s="159">
        <v>0.18651200000000001</v>
      </c>
      <c r="AA81" s="159">
        <v>0.187469</v>
      </c>
      <c r="AB81" s="159">
        <v>0.18842999999999999</v>
      </c>
      <c r="AC81" s="159">
        <v>0.189392</v>
      </c>
      <c r="AD81" s="159">
        <v>0.19034200000000001</v>
      </c>
      <c r="AE81" s="159">
        <v>0.191277</v>
      </c>
      <c r="AF81" s="159">
        <v>0.192188</v>
      </c>
      <c r="AG81" s="198">
        <v>3.0920000000000001E-3</v>
      </c>
    </row>
    <row r="82" spans="1:33" ht="15" customHeight="1" x14ac:dyDescent="0.25">
      <c r="A82" s="154" t="s">
        <v>106</v>
      </c>
      <c r="B82" s="196" t="s">
        <v>107</v>
      </c>
      <c r="C82" s="159">
        <v>0.25878499999999999</v>
      </c>
      <c r="D82" s="159">
        <v>0.26327699999999998</v>
      </c>
      <c r="E82" s="159">
        <v>0.26744299999999999</v>
      </c>
      <c r="F82" s="159">
        <v>0.27184399999999997</v>
      </c>
      <c r="G82" s="159">
        <v>0.276175</v>
      </c>
      <c r="H82" s="159">
        <v>0.27988400000000002</v>
      </c>
      <c r="I82" s="159">
        <v>0.28326000000000001</v>
      </c>
      <c r="J82" s="159">
        <v>0.28659699999999999</v>
      </c>
      <c r="K82" s="159">
        <v>0.28988000000000003</v>
      </c>
      <c r="L82" s="159">
        <v>0.29319800000000001</v>
      </c>
      <c r="M82" s="159">
        <v>0.296487</v>
      </c>
      <c r="N82" s="159">
        <v>0.29978900000000003</v>
      </c>
      <c r="O82" s="159">
        <v>0.30311700000000003</v>
      </c>
      <c r="P82" s="159">
        <v>0.30663499999999999</v>
      </c>
      <c r="Q82" s="159">
        <v>0.31064399999999998</v>
      </c>
      <c r="R82" s="159">
        <v>0.31497399999999998</v>
      </c>
      <c r="S82" s="159">
        <v>0.31931599999999999</v>
      </c>
      <c r="T82" s="159">
        <v>0.32355200000000001</v>
      </c>
      <c r="U82" s="159">
        <v>0.32775700000000002</v>
      </c>
      <c r="V82" s="159">
        <v>0.33176499999999998</v>
      </c>
      <c r="W82" s="159">
        <v>0.33573199999999997</v>
      </c>
      <c r="X82" s="159">
        <v>0.33960699999999999</v>
      </c>
      <c r="Y82" s="159">
        <v>0.343636</v>
      </c>
      <c r="Z82" s="159">
        <v>0.34769299999999997</v>
      </c>
      <c r="AA82" s="159">
        <v>0.35158699999999998</v>
      </c>
      <c r="AB82" s="159">
        <v>0.35564000000000001</v>
      </c>
      <c r="AC82" s="159">
        <v>0.359545</v>
      </c>
      <c r="AD82" s="159">
        <v>0.36343799999999998</v>
      </c>
      <c r="AE82" s="159">
        <v>0.36730099999999999</v>
      </c>
      <c r="AF82" s="159">
        <v>0.371307</v>
      </c>
      <c r="AG82" s="198">
        <v>1.2527E-2</v>
      </c>
    </row>
    <row r="83" spans="1:33" ht="15" customHeight="1" x14ac:dyDescent="0.25">
      <c r="A83" s="154" t="s">
        <v>108</v>
      </c>
      <c r="B83" s="196" t="s">
        <v>109</v>
      </c>
      <c r="C83" s="159">
        <v>6.9045999999999996E-2</v>
      </c>
      <c r="D83" s="159">
        <v>6.8857000000000002E-2</v>
      </c>
      <c r="E83" s="159">
        <v>6.8612999999999993E-2</v>
      </c>
      <c r="F83" s="159">
        <v>6.8351999999999996E-2</v>
      </c>
      <c r="G83" s="159">
        <v>6.8066000000000002E-2</v>
      </c>
      <c r="H83" s="159">
        <v>6.7743999999999999E-2</v>
      </c>
      <c r="I83" s="159">
        <v>6.7393999999999996E-2</v>
      </c>
      <c r="J83" s="159">
        <v>6.7074999999999996E-2</v>
      </c>
      <c r="K83" s="159">
        <v>6.6782999999999995E-2</v>
      </c>
      <c r="L83" s="159">
        <v>6.651E-2</v>
      </c>
      <c r="M83" s="159">
        <v>6.6253999999999993E-2</v>
      </c>
      <c r="N83" s="159">
        <v>6.6043000000000004E-2</v>
      </c>
      <c r="O83" s="159">
        <v>6.5856999999999999E-2</v>
      </c>
      <c r="P83" s="159">
        <v>6.5687999999999996E-2</v>
      </c>
      <c r="Q83" s="159">
        <v>6.5540000000000001E-2</v>
      </c>
      <c r="R83" s="159">
        <v>6.5424999999999997E-2</v>
      </c>
      <c r="S83" s="159">
        <v>6.5340999999999996E-2</v>
      </c>
      <c r="T83" s="159">
        <v>6.5294000000000005E-2</v>
      </c>
      <c r="U83" s="159">
        <v>6.5282999999999994E-2</v>
      </c>
      <c r="V83" s="159">
        <v>6.5309000000000006E-2</v>
      </c>
      <c r="W83" s="159">
        <v>6.5374000000000002E-2</v>
      </c>
      <c r="X83" s="159">
        <v>6.5471000000000001E-2</v>
      </c>
      <c r="Y83" s="159">
        <v>6.5610000000000002E-2</v>
      </c>
      <c r="Z83" s="159">
        <v>6.5795999999999993E-2</v>
      </c>
      <c r="AA83" s="159">
        <v>6.6031000000000006E-2</v>
      </c>
      <c r="AB83" s="159">
        <v>6.6314999999999999E-2</v>
      </c>
      <c r="AC83" s="159">
        <v>6.6638000000000003E-2</v>
      </c>
      <c r="AD83" s="159">
        <v>6.6954E-2</v>
      </c>
      <c r="AE83" s="159">
        <v>6.7264000000000004E-2</v>
      </c>
      <c r="AF83" s="159">
        <v>6.7567000000000002E-2</v>
      </c>
      <c r="AG83" s="198">
        <v>-7.4700000000000005E-4</v>
      </c>
    </row>
    <row r="84" spans="1:33" ht="15" customHeight="1" x14ac:dyDescent="0.25">
      <c r="A84" s="154" t="s">
        <v>110</v>
      </c>
      <c r="B84" s="196" t="s">
        <v>111</v>
      </c>
      <c r="C84" s="159">
        <v>0.20247000000000001</v>
      </c>
      <c r="D84" s="159">
        <v>0.200929</v>
      </c>
      <c r="E84" s="159">
        <v>0.20061300000000001</v>
      </c>
      <c r="F84" s="159">
        <v>0.20100100000000001</v>
      </c>
      <c r="G84" s="159">
        <v>0.199933</v>
      </c>
      <c r="H84" s="159">
        <v>0.19875300000000001</v>
      </c>
      <c r="I84" s="159">
        <v>0.198154</v>
      </c>
      <c r="J84" s="159">
        <v>0.198273</v>
      </c>
      <c r="K84" s="159">
        <v>0.19869400000000001</v>
      </c>
      <c r="L84" s="159">
        <v>0.196717</v>
      </c>
      <c r="M84" s="159">
        <v>0.19527900000000001</v>
      </c>
      <c r="N84" s="159">
        <v>0.19428300000000001</v>
      </c>
      <c r="O84" s="159">
        <v>0.19358500000000001</v>
      </c>
      <c r="P84" s="159">
        <v>0.193249</v>
      </c>
      <c r="Q84" s="159">
        <v>0.19348499999999999</v>
      </c>
      <c r="R84" s="159">
        <v>0.193991</v>
      </c>
      <c r="S84" s="159">
        <v>0.19454299999999999</v>
      </c>
      <c r="T84" s="159">
        <v>0.19508400000000001</v>
      </c>
      <c r="U84" s="159">
        <v>0.195661</v>
      </c>
      <c r="V84" s="159">
        <v>0.19287699999999999</v>
      </c>
      <c r="W84" s="159">
        <v>0.19070699999999999</v>
      </c>
      <c r="X84" s="159">
        <v>0.18893599999999999</v>
      </c>
      <c r="Y84" s="159">
        <v>0.187697</v>
      </c>
      <c r="Z84" s="159">
        <v>0.186858</v>
      </c>
      <c r="AA84" s="159">
        <v>0.18615999999999999</v>
      </c>
      <c r="AB84" s="159">
        <v>0.185692</v>
      </c>
      <c r="AC84" s="159">
        <v>0.18520400000000001</v>
      </c>
      <c r="AD84" s="159">
        <v>0.18476899999999999</v>
      </c>
      <c r="AE84" s="159">
        <v>0.18436900000000001</v>
      </c>
      <c r="AF84" s="159">
        <v>0.18429899999999999</v>
      </c>
      <c r="AG84" s="198">
        <v>-3.2369999999999999E-3</v>
      </c>
    </row>
    <row r="85" spans="1:33" ht="15" customHeight="1" x14ac:dyDescent="0.25">
      <c r="A85" s="154" t="s">
        <v>112</v>
      </c>
      <c r="B85" s="196" t="s">
        <v>2757</v>
      </c>
      <c r="C85" s="159">
        <v>3.6983000000000002E-2</v>
      </c>
      <c r="D85" s="159">
        <v>3.7259E-2</v>
      </c>
      <c r="E85" s="159">
        <v>3.7506999999999999E-2</v>
      </c>
      <c r="F85" s="159">
        <v>3.7760000000000002E-2</v>
      </c>
      <c r="G85" s="159">
        <v>3.8008E-2</v>
      </c>
      <c r="H85" s="159">
        <v>3.8244E-2</v>
      </c>
      <c r="I85" s="159">
        <v>3.8471999999999999E-2</v>
      </c>
      <c r="J85" s="159">
        <v>3.8712999999999997E-2</v>
      </c>
      <c r="K85" s="159">
        <v>3.8960000000000002E-2</v>
      </c>
      <c r="L85" s="159">
        <v>3.9227999999999999E-2</v>
      </c>
      <c r="M85" s="159">
        <v>3.9495000000000002E-2</v>
      </c>
      <c r="N85" s="159">
        <v>3.9780999999999997E-2</v>
      </c>
      <c r="O85" s="159">
        <v>4.0072000000000003E-2</v>
      </c>
      <c r="P85" s="159">
        <v>4.0356000000000003E-2</v>
      </c>
      <c r="Q85" s="159">
        <v>4.0635999999999999E-2</v>
      </c>
      <c r="R85" s="159">
        <v>4.0911999999999997E-2</v>
      </c>
      <c r="S85" s="159">
        <v>4.1188000000000002E-2</v>
      </c>
      <c r="T85" s="159">
        <v>4.1466000000000003E-2</v>
      </c>
      <c r="U85" s="159">
        <v>4.1744000000000003E-2</v>
      </c>
      <c r="V85" s="159">
        <v>4.2023999999999999E-2</v>
      </c>
      <c r="W85" s="159">
        <v>4.2299999999999997E-2</v>
      </c>
      <c r="X85" s="159">
        <v>4.2569000000000003E-2</v>
      </c>
      <c r="Y85" s="159">
        <v>4.2833000000000003E-2</v>
      </c>
      <c r="Z85" s="159">
        <v>4.3091999999999998E-2</v>
      </c>
      <c r="AA85" s="159">
        <v>4.3347999999999998E-2</v>
      </c>
      <c r="AB85" s="159">
        <v>4.36E-2</v>
      </c>
      <c r="AC85" s="159">
        <v>4.3848999999999999E-2</v>
      </c>
      <c r="AD85" s="159">
        <v>4.4091999999999999E-2</v>
      </c>
      <c r="AE85" s="159">
        <v>4.4331000000000002E-2</v>
      </c>
      <c r="AF85" s="159">
        <v>4.4566000000000001E-2</v>
      </c>
      <c r="AG85" s="198">
        <v>6.4520000000000003E-3</v>
      </c>
    </row>
    <row r="86" spans="1:33" ht="15" customHeight="1" x14ac:dyDescent="0.25">
      <c r="A86" s="154" t="s">
        <v>113</v>
      </c>
      <c r="B86" s="196" t="s">
        <v>2758</v>
      </c>
      <c r="C86" s="159">
        <v>2.7088999999999998E-2</v>
      </c>
      <c r="D86" s="159">
        <v>2.7503E-2</v>
      </c>
      <c r="E86" s="159">
        <v>2.7888E-2</v>
      </c>
      <c r="F86" s="159">
        <v>2.8265999999999999E-2</v>
      </c>
      <c r="G86" s="159">
        <v>2.8629999999999999E-2</v>
      </c>
      <c r="H86" s="159">
        <v>2.8972000000000001E-2</v>
      </c>
      <c r="I86" s="159">
        <v>2.9294000000000001E-2</v>
      </c>
      <c r="J86" s="159">
        <v>2.9659999999999999E-2</v>
      </c>
      <c r="K86" s="159">
        <v>3.0065000000000001E-2</v>
      </c>
      <c r="L86" s="159">
        <v>3.0504E-2</v>
      </c>
      <c r="M86" s="159">
        <v>3.0976E-2</v>
      </c>
      <c r="N86" s="159">
        <v>3.1502000000000002E-2</v>
      </c>
      <c r="O86" s="159">
        <v>3.2071000000000002E-2</v>
      </c>
      <c r="P86" s="159">
        <v>3.2677999999999999E-2</v>
      </c>
      <c r="Q86" s="159">
        <v>3.3278000000000002E-2</v>
      </c>
      <c r="R86" s="159">
        <v>3.3873E-2</v>
      </c>
      <c r="S86" s="159">
        <v>3.4467999999999999E-2</v>
      </c>
      <c r="T86" s="159">
        <v>3.5062999999999997E-2</v>
      </c>
      <c r="U86" s="159">
        <v>3.5658000000000002E-2</v>
      </c>
      <c r="V86" s="159">
        <v>3.6253000000000001E-2</v>
      </c>
      <c r="W86" s="159">
        <v>3.6844000000000002E-2</v>
      </c>
      <c r="X86" s="159">
        <v>3.7429999999999998E-2</v>
      </c>
      <c r="Y86" s="159">
        <v>3.8011999999999997E-2</v>
      </c>
      <c r="Z86" s="159">
        <v>3.8589999999999999E-2</v>
      </c>
      <c r="AA86" s="159">
        <v>3.9163999999999997E-2</v>
      </c>
      <c r="AB86" s="159">
        <v>3.9734999999999999E-2</v>
      </c>
      <c r="AC86" s="159">
        <v>4.0302999999999999E-2</v>
      </c>
      <c r="AD86" s="159">
        <v>4.0866E-2</v>
      </c>
      <c r="AE86" s="159">
        <v>4.1425999999999998E-2</v>
      </c>
      <c r="AF86" s="159">
        <v>4.1980000000000003E-2</v>
      </c>
      <c r="AG86" s="198">
        <v>1.5221E-2</v>
      </c>
    </row>
    <row r="87" spans="1:33" ht="15" customHeight="1" x14ac:dyDescent="0.25">
      <c r="A87" s="154" t="s">
        <v>114</v>
      </c>
      <c r="B87" s="196" t="s">
        <v>2759</v>
      </c>
      <c r="C87" s="159">
        <v>0.19058900000000001</v>
      </c>
      <c r="D87" s="159">
        <v>0.18588499999999999</v>
      </c>
      <c r="E87" s="159">
        <v>0.18157300000000001</v>
      </c>
      <c r="F87" s="159">
        <v>0.177533</v>
      </c>
      <c r="G87" s="159">
        <v>0.173564</v>
      </c>
      <c r="H87" s="159">
        <v>0.16933100000000001</v>
      </c>
      <c r="I87" s="159">
        <v>0.16511300000000001</v>
      </c>
      <c r="J87" s="159">
        <v>0.16119700000000001</v>
      </c>
      <c r="K87" s="159">
        <v>0.15751399999999999</v>
      </c>
      <c r="L87" s="159">
        <v>0.15406400000000001</v>
      </c>
      <c r="M87" s="159">
        <v>0.15079200000000001</v>
      </c>
      <c r="N87" s="159">
        <v>0.147725</v>
      </c>
      <c r="O87" s="159">
        <v>0.14485999999999999</v>
      </c>
      <c r="P87" s="159">
        <v>0.142206</v>
      </c>
      <c r="Q87" s="159">
        <v>0.14000699999999999</v>
      </c>
      <c r="R87" s="159">
        <v>0.13813600000000001</v>
      </c>
      <c r="S87" s="159">
        <v>0.136488</v>
      </c>
      <c r="T87" s="159">
        <v>0.135023</v>
      </c>
      <c r="U87" s="159">
        <v>0.13378000000000001</v>
      </c>
      <c r="V87" s="159">
        <v>0.13266700000000001</v>
      </c>
      <c r="W87" s="159">
        <v>0.13175500000000001</v>
      </c>
      <c r="X87" s="159">
        <v>0.13100999999999999</v>
      </c>
      <c r="Y87" s="159">
        <v>0.13051299999999999</v>
      </c>
      <c r="Z87" s="159">
        <v>0.130242</v>
      </c>
      <c r="AA87" s="159">
        <v>0.130137</v>
      </c>
      <c r="AB87" s="159">
        <v>0.13028100000000001</v>
      </c>
      <c r="AC87" s="159">
        <v>0.13052900000000001</v>
      </c>
      <c r="AD87" s="159">
        <v>0.13089000000000001</v>
      </c>
      <c r="AE87" s="159">
        <v>0.131355</v>
      </c>
      <c r="AF87" s="159">
        <v>0.131991</v>
      </c>
      <c r="AG87" s="198">
        <v>-1.2588999999999999E-2</v>
      </c>
    </row>
    <row r="88" spans="1:33" ht="15" customHeight="1" x14ac:dyDescent="0.25">
      <c r="A88" s="154" t="s">
        <v>115</v>
      </c>
      <c r="B88" s="196" t="s">
        <v>2760</v>
      </c>
      <c r="C88" s="159">
        <v>0.12254</v>
      </c>
      <c r="D88" s="159">
        <v>0.120642</v>
      </c>
      <c r="E88" s="159">
        <v>0.118626</v>
      </c>
      <c r="F88" s="159">
        <v>0.11645999999999999</v>
      </c>
      <c r="G88" s="159">
        <v>0.11401799999999999</v>
      </c>
      <c r="H88" s="159">
        <v>0.111151</v>
      </c>
      <c r="I88" s="159">
        <v>0.108074</v>
      </c>
      <c r="J88" s="159">
        <v>0.105006</v>
      </c>
      <c r="K88" s="159">
        <v>0.101909</v>
      </c>
      <c r="L88" s="159">
        <v>9.8815E-2</v>
      </c>
      <c r="M88" s="159">
        <v>9.5691999999999999E-2</v>
      </c>
      <c r="N88" s="159">
        <v>9.2605000000000007E-2</v>
      </c>
      <c r="O88" s="159">
        <v>8.9555999999999997E-2</v>
      </c>
      <c r="P88" s="159">
        <v>8.6572999999999997E-2</v>
      </c>
      <c r="Q88" s="159">
        <v>8.3811999999999998E-2</v>
      </c>
      <c r="R88" s="159">
        <v>8.1226999999999994E-2</v>
      </c>
      <c r="S88" s="159">
        <v>7.8728999999999993E-2</v>
      </c>
      <c r="T88" s="159">
        <v>7.6351000000000002E-2</v>
      </c>
      <c r="U88" s="159">
        <v>7.4117000000000002E-2</v>
      </c>
      <c r="V88" s="159">
        <v>7.1984999999999993E-2</v>
      </c>
      <c r="W88" s="159">
        <v>7.0014999999999994E-2</v>
      </c>
      <c r="X88" s="159">
        <v>6.8220000000000003E-2</v>
      </c>
      <c r="Y88" s="159">
        <v>6.6650000000000001E-2</v>
      </c>
      <c r="Z88" s="159">
        <v>6.5319000000000002E-2</v>
      </c>
      <c r="AA88" s="159">
        <v>6.4184000000000005E-2</v>
      </c>
      <c r="AB88" s="159">
        <v>6.3372999999999999E-2</v>
      </c>
      <c r="AC88" s="159">
        <v>6.2765000000000001E-2</v>
      </c>
      <c r="AD88" s="159">
        <v>6.2357000000000003E-2</v>
      </c>
      <c r="AE88" s="159">
        <v>6.2153E-2</v>
      </c>
      <c r="AF88" s="159">
        <v>6.2146E-2</v>
      </c>
      <c r="AG88" s="198">
        <v>-2.3140000000000001E-2</v>
      </c>
    </row>
    <row r="89" spans="1:33" ht="15" customHeight="1" x14ac:dyDescent="0.25">
      <c r="A89" s="154" t="s">
        <v>116</v>
      </c>
      <c r="B89" s="196" t="s">
        <v>117</v>
      </c>
      <c r="C89" s="159">
        <v>8.1726999999999994E-2</v>
      </c>
      <c r="D89" s="159">
        <v>8.6350999999999997E-2</v>
      </c>
      <c r="E89" s="159">
        <v>8.1643999999999994E-2</v>
      </c>
      <c r="F89" s="159">
        <v>8.2217999999999999E-2</v>
      </c>
      <c r="G89" s="159">
        <v>8.2794999999999994E-2</v>
      </c>
      <c r="H89" s="159">
        <v>8.3181000000000005E-2</v>
      </c>
      <c r="I89" s="159">
        <v>8.3486000000000005E-2</v>
      </c>
      <c r="J89" s="159">
        <v>8.3602999999999997E-2</v>
      </c>
      <c r="K89" s="159">
        <v>8.3548999999999998E-2</v>
      </c>
      <c r="L89" s="159">
        <v>8.3384E-2</v>
      </c>
      <c r="M89" s="159">
        <v>8.3085999999999993E-2</v>
      </c>
      <c r="N89" s="159">
        <v>8.2588999999999996E-2</v>
      </c>
      <c r="O89" s="159">
        <v>8.1886E-2</v>
      </c>
      <c r="P89" s="159">
        <v>8.1034999999999996E-2</v>
      </c>
      <c r="Q89" s="159">
        <v>8.0085000000000003E-2</v>
      </c>
      <c r="R89" s="159">
        <v>7.9031000000000004E-2</v>
      </c>
      <c r="S89" s="159">
        <v>7.7850000000000003E-2</v>
      </c>
      <c r="T89" s="159">
        <v>7.6550000000000007E-2</v>
      </c>
      <c r="U89" s="159">
        <v>7.5212000000000001E-2</v>
      </c>
      <c r="V89" s="159">
        <v>7.3925000000000005E-2</v>
      </c>
      <c r="W89" s="159">
        <v>7.2672E-2</v>
      </c>
      <c r="X89" s="159">
        <v>7.1480000000000002E-2</v>
      </c>
      <c r="Y89" s="159">
        <v>7.0406999999999997E-2</v>
      </c>
      <c r="Z89" s="159">
        <v>6.9449999999999998E-2</v>
      </c>
      <c r="AA89" s="159">
        <v>6.8598000000000006E-2</v>
      </c>
      <c r="AB89" s="159">
        <v>6.7849999999999994E-2</v>
      </c>
      <c r="AC89" s="159">
        <v>6.7191000000000001E-2</v>
      </c>
      <c r="AD89" s="159">
        <v>6.6628000000000007E-2</v>
      </c>
      <c r="AE89" s="159">
        <v>6.6155000000000005E-2</v>
      </c>
      <c r="AF89" s="159">
        <v>6.5777000000000002E-2</v>
      </c>
      <c r="AG89" s="198">
        <v>-7.4590000000000004E-3</v>
      </c>
    </row>
    <row r="90" spans="1:33" ht="15" customHeight="1" x14ac:dyDescent="0.25">
      <c r="A90" s="154" t="s">
        <v>118</v>
      </c>
      <c r="B90" s="196" t="s">
        <v>2761</v>
      </c>
      <c r="C90" s="159">
        <v>2.0863679999999998</v>
      </c>
      <c r="D90" s="159">
        <v>2.0457679999999998</v>
      </c>
      <c r="E90" s="159">
        <v>2.0896919999999999</v>
      </c>
      <c r="F90" s="159">
        <v>2.1236329999999999</v>
      </c>
      <c r="G90" s="159">
        <v>2.1578330000000001</v>
      </c>
      <c r="H90" s="159">
        <v>2.1886969999999999</v>
      </c>
      <c r="I90" s="159">
        <v>2.2162510000000002</v>
      </c>
      <c r="J90" s="159">
        <v>2.2462300000000002</v>
      </c>
      <c r="K90" s="159">
        <v>2.2761779999999998</v>
      </c>
      <c r="L90" s="159">
        <v>2.3067069999999998</v>
      </c>
      <c r="M90" s="159">
        <v>2.3363619999999998</v>
      </c>
      <c r="N90" s="159">
        <v>2.366425</v>
      </c>
      <c r="O90" s="159">
        <v>2.397418</v>
      </c>
      <c r="P90" s="159">
        <v>2.4272399999999998</v>
      </c>
      <c r="Q90" s="159">
        <v>2.459724</v>
      </c>
      <c r="R90" s="159">
        <v>2.4944160000000002</v>
      </c>
      <c r="S90" s="159">
        <v>2.5305749999999998</v>
      </c>
      <c r="T90" s="159">
        <v>2.5670660000000001</v>
      </c>
      <c r="U90" s="159">
        <v>2.604403</v>
      </c>
      <c r="V90" s="159">
        <v>2.6412170000000001</v>
      </c>
      <c r="W90" s="159">
        <v>2.6770930000000002</v>
      </c>
      <c r="X90" s="159">
        <v>2.7139540000000002</v>
      </c>
      <c r="Y90" s="159">
        <v>2.751986</v>
      </c>
      <c r="Z90" s="159">
        <v>2.7910699999999999</v>
      </c>
      <c r="AA90" s="159">
        <v>2.8311139999999999</v>
      </c>
      <c r="AB90" s="159">
        <v>2.87392</v>
      </c>
      <c r="AC90" s="159">
        <v>2.917173</v>
      </c>
      <c r="AD90" s="159">
        <v>2.96157</v>
      </c>
      <c r="AE90" s="159">
        <v>3.0077389999999999</v>
      </c>
      <c r="AF90" s="159">
        <v>3.0583819999999999</v>
      </c>
      <c r="AG90" s="198">
        <v>1.3276E-2</v>
      </c>
    </row>
    <row r="91" spans="1:33" ht="15" customHeight="1" x14ac:dyDescent="0.2">
      <c r="A91" s="154" t="s">
        <v>2762</v>
      </c>
      <c r="B91" s="190" t="s">
        <v>2763</v>
      </c>
      <c r="C91" s="191">
        <v>11.551346000000001</v>
      </c>
      <c r="D91" s="191">
        <v>11.573475999999999</v>
      </c>
      <c r="E91" s="191">
        <v>11.539688</v>
      </c>
      <c r="F91" s="191">
        <v>11.576233999999999</v>
      </c>
      <c r="G91" s="191">
        <v>11.614405</v>
      </c>
      <c r="H91" s="191">
        <v>11.634548000000001</v>
      </c>
      <c r="I91" s="191">
        <v>11.642229</v>
      </c>
      <c r="J91" s="191">
        <v>11.645496</v>
      </c>
      <c r="K91" s="191">
        <v>11.642771</v>
      </c>
      <c r="L91" s="191">
        <v>11.639153</v>
      </c>
      <c r="M91" s="191">
        <v>11.638062</v>
      </c>
      <c r="N91" s="191">
        <v>11.638413</v>
      </c>
      <c r="O91" s="191">
        <v>11.641349</v>
      </c>
      <c r="P91" s="191">
        <v>11.648254</v>
      </c>
      <c r="Q91" s="191">
        <v>11.669105</v>
      </c>
      <c r="R91" s="191">
        <v>11.699512</v>
      </c>
      <c r="S91" s="191">
        <v>11.734348000000001</v>
      </c>
      <c r="T91" s="191">
        <v>11.769564000000001</v>
      </c>
      <c r="U91" s="191">
        <v>11.8056</v>
      </c>
      <c r="V91" s="191">
        <v>11.838881000000001</v>
      </c>
      <c r="W91" s="191">
        <v>11.871727999999999</v>
      </c>
      <c r="X91" s="191">
        <v>11.908151999999999</v>
      </c>
      <c r="Y91" s="191">
        <v>11.951174999999999</v>
      </c>
      <c r="Z91" s="191">
        <v>11.998811999999999</v>
      </c>
      <c r="AA91" s="191">
        <v>12.046920999999999</v>
      </c>
      <c r="AB91" s="191">
        <v>12.100917000000001</v>
      </c>
      <c r="AC91" s="191">
        <v>12.153995</v>
      </c>
      <c r="AD91" s="191">
        <v>12.208019999999999</v>
      </c>
      <c r="AE91" s="191">
        <v>12.262948</v>
      </c>
      <c r="AF91" s="191">
        <v>12.323603</v>
      </c>
      <c r="AG91" s="192">
        <v>2.2339999999999999E-3</v>
      </c>
    </row>
    <row r="92" spans="1:33" x14ac:dyDescent="0.25">
      <c r="A92" s="154" t="s">
        <v>2764</v>
      </c>
      <c r="B92" s="196" t="s">
        <v>2765</v>
      </c>
      <c r="C92" s="159">
        <v>9.6773999999999999E-2</v>
      </c>
      <c r="D92" s="159">
        <v>0.10704900000000001</v>
      </c>
      <c r="E92" s="159">
        <v>0.117365</v>
      </c>
      <c r="F92" s="159">
        <v>0.125197</v>
      </c>
      <c r="G92" s="159">
        <v>0.13267799999999999</v>
      </c>
      <c r="H92" s="159">
        <v>0.14006299999999999</v>
      </c>
      <c r="I92" s="159">
        <v>0.14744599999999999</v>
      </c>
      <c r="J92" s="159">
        <v>0.15514800000000001</v>
      </c>
      <c r="K92" s="159">
        <v>0.16309000000000001</v>
      </c>
      <c r="L92" s="159">
        <v>0.17113300000000001</v>
      </c>
      <c r="M92" s="159">
        <v>0.179503</v>
      </c>
      <c r="N92" s="159">
        <v>0.18815100000000001</v>
      </c>
      <c r="O92" s="159">
        <v>0.19745199999999999</v>
      </c>
      <c r="P92" s="159">
        <v>0.20738100000000001</v>
      </c>
      <c r="Q92" s="159">
        <v>0.21725800000000001</v>
      </c>
      <c r="R92" s="159">
        <v>0.227242</v>
      </c>
      <c r="S92" s="159">
        <v>0.23796500000000001</v>
      </c>
      <c r="T92" s="159">
        <v>0.2487</v>
      </c>
      <c r="U92" s="159">
        <v>0.25990799999999997</v>
      </c>
      <c r="V92" s="159">
        <v>0.27201700000000001</v>
      </c>
      <c r="W92" s="159">
        <v>0.28448499999999999</v>
      </c>
      <c r="X92" s="159">
        <v>0.29792400000000002</v>
      </c>
      <c r="Y92" s="159">
        <v>0.31203399999999998</v>
      </c>
      <c r="Z92" s="159">
        <v>0.326403</v>
      </c>
      <c r="AA92" s="159">
        <v>0.34159400000000001</v>
      </c>
      <c r="AB92" s="159">
        <v>0.35733300000000001</v>
      </c>
      <c r="AC92" s="159">
        <v>0.37381300000000001</v>
      </c>
      <c r="AD92" s="159">
        <v>0.39113999999999999</v>
      </c>
      <c r="AE92" s="159">
        <v>0.40933199999999997</v>
      </c>
      <c r="AF92" s="159">
        <v>0.42791299999999999</v>
      </c>
      <c r="AG92" s="198">
        <v>5.2596999999999998E-2</v>
      </c>
    </row>
    <row r="93" spans="1:33" ht="15" customHeight="1" x14ac:dyDescent="0.2">
      <c r="A93" s="154" t="s">
        <v>119</v>
      </c>
      <c r="B93" s="190" t="s">
        <v>2766</v>
      </c>
      <c r="C93" s="191">
        <v>11.454572000000001</v>
      </c>
      <c r="D93" s="191">
        <v>11.466426999999999</v>
      </c>
      <c r="E93" s="191">
        <v>11.422323</v>
      </c>
      <c r="F93" s="191">
        <v>11.451036999999999</v>
      </c>
      <c r="G93" s="191">
        <v>11.481726999999999</v>
      </c>
      <c r="H93" s="191">
        <v>11.494484999999999</v>
      </c>
      <c r="I93" s="191">
        <v>11.494783</v>
      </c>
      <c r="J93" s="191">
        <v>11.490349</v>
      </c>
      <c r="K93" s="191">
        <v>11.479680999999999</v>
      </c>
      <c r="L93" s="191">
        <v>11.468021</v>
      </c>
      <c r="M93" s="191">
        <v>11.458558999999999</v>
      </c>
      <c r="N93" s="191">
        <v>11.450262</v>
      </c>
      <c r="O93" s="191">
        <v>11.443897</v>
      </c>
      <c r="P93" s="191">
        <v>11.440873</v>
      </c>
      <c r="Q93" s="191">
        <v>11.451846</v>
      </c>
      <c r="R93" s="191">
        <v>11.47227</v>
      </c>
      <c r="S93" s="191">
        <v>11.496383</v>
      </c>
      <c r="T93" s="191">
        <v>11.520864</v>
      </c>
      <c r="U93" s="191">
        <v>11.545692000000001</v>
      </c>
      <c r="V93" s="191">
        <v>11.566865</v>
      </c>
      <c r="W93" s="191">
        <v>11.587243000000001</v>
      </c>
      <c r="X93" s="191">
        <v>11.610227999999999</v>
      </c>
      <c r="Y93" s="191">
        <v>11.639139999999999</v>
      </c>
      <c r="Z93" s="191">
        <v>11.672408000000001</v>
      </c>
      <c r="AA93" s="191">
        <v>11.705327</v>
      </c>
      <c r="AB93" s="191">
        <v>11.743584999999999</v>
      </c>
      <c r="AC93" s="191">
        <v>11.780181000000001</v>
      </c>
      <c r="AD93" s="191">
        <v>11.816879999999999</v>
      </c>
      <c r="AE93" s="191">
        <v>11.853616000000001</v>
      </c>
      <c r="AF93" s="191">
        <v>11.89569</v>
      </c>
      <c r="AG93" s="192">
        <v>1.304E-3</v>
      </c>
    </row>
    <row r="94" spans="1:33" ht="15" customHeight="1" x14ac:dyDescent="0.25"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  <c r="AD94" s="185"/>
      <c r="AE94" s="185"/>
      <c r="AF94" s="185"/>
      <c r="AG94" s="185"/>
    </row>
    <row r="95" spans="1:33" ht="15" customHeight="1" x14ac:dyDescent="0.2">
      <c r="A95" s="154" t="s">
        <v>120</v>
      </c>
      <c r="B95" s="190" t="s">
        <v>121</v>
      </c>
      <c r="C95" s="191">
        <v>9.377542</v>
      </c>
      <c r="D95" s="191">
        <v>9.1963310000000007</v>
      </c>
      <c r="E95" s="191">
        <v>9.3147649999999995</v>
      </c>
      <c r="F95" s="191">
        <v>9.184469</v>
      </c>
      <c r="G95" s="191">
        <v>9.0870949999999997</v>
      </c>
      <c r="H95" s="191">
        <v>9.0249279999999992</v>
      </c>
      <c r="I95" s="191">
        <v>8.956861</v>
      </c>
      <c r="J95" s="191">
        <v>8.8754849999999994</v>
      </c>
      <c r="K95" s="191">
        <v>8.864312</v>
      </c>
      <c r="L95" s="191">
        <v>8.8607410000000009</v>
      </c>
      <c r="M95" s="191">
        <v>8.8675859999999993</v>
      </c>
      <c r="N95" s="191">
        <v>8.8757260000000002</v>
      </c>
      <c r="O95" s="191">
        <v>8.8423300000000005</v>
      </c>
      <c r="P95" s="191">
        <v>8.8421749999999992</v>
      </c>
      <c r="Q95" s="191">
        <v>8.8506970000000003</v>
      </c>
      <c r="R95" s="191">
        <v>8.8824009999999998</v>
      </c>
      <c r="S95" s="191">
        <v>8.9188469999999995</v>
      </c>
      <c r="T95" s="191">
        <v>8.9518529999999998</v>
      </c>
      <c r="U95" s="191">
        <v>9.0008339999999993</v>
      </c>
      <c r="V95" s="191">
        <v>9.0408740000000005</v>
      </c>
      <c r="W95" s="191">
        <v>9.0822369999999992</v>
      </c>
      <c r="X95" s="191">
        <v>9.1199980000000007</v>
      </c>
      <c r="Y95" s="191">
        <v>9.1570750000000007</v>
      </c>
      <c r="Z95" s="191">
        <v>9.2039639999999991</v>
      </c>
      <c r="AA95" s="191">
        <v>9.2492990000000006</v>
      </c>
      <c r="AB95" s="191">
        <v>9.2903389999999995</v>
      </c>
      <c r="AC95" s="191">
        <v>9.3359839999999998</v>
      </c>
      <c r="AD95" s="191">
        <v>9.39344</v>
      </c>
      <c r="AE95" s="191">
        <v>9.4465240000000001</v>
      </c>
      <c r="AF95" s="191">
        <v>9.5187679999999997</v>
      </c>
      <c r="AG95" s="192">
        <v>5.1599999999999997E-4</v>
      </c>
    </row>
    <row r="96" spans="1:33" ht="15" customHeight="1" x14ac:dyDescent="0.25"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  <c r="AA96" s="185"/>
      <c r="AB96" s="185"/>
      <c r="AC96" s="185"/>
      <c r="AD96" s="185"/>
      <c r="AE96" s="185"/>
      <c r="AF96" s="185"/>
      <c r="AG96" s="185"/>
    </row>
    <row r="97" spans="1:33" ht="15" customHeight="1" x14ac:dyDescent="0.25">
      <c r="B97" s="190" t="s">
        <v>2767</v>
      </c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</row>
    <row r="98" spans="1:33" ht="15" customHeight="1" x14ac:dyDescent="0.25">
      <c r="A98" s="154" t="s">
        <v>123</v>
      </c>
      <c r="B98" s="196" t="s">
        <v>97</v>
      </c>
      <c r="C98" s="159">
        <v>6.7396729999999998</v>
      </c>
      <c r="D98" s="159">
        <v>6.9052930000000003</v>
      </c>
      <c r="E98" s="159">
        <v>6.6020500000000002</v>
      </c>
      <c r="F98" s="159">
        <v>6.5519759999999998</v>
      </c>
      <c r="G98" s="159">
        <v>6.5068700000000002</v>
      </c>
      <c r="H98" s="159">
        <v>6.4556680000000002</v>
      </c>
      <c r="I98" s="159">
        <v>6.3968670000000003</v>
      </c>
      <c r="J98" s="159">
        <v>6.3294779999999999</v>
      </c>
      <c r="K98" s="159">
        <v>6.2651849999999998</v>
      </c>
      <c r="L98" s="159">
        <v>6.2012489999999998</v>
      </c>
      <c r="M98" s="159">
        <v>6.1406330000000002</v>
      </c>
      <c r="N98" s="159">
        <v>6.0802319999999996</v>
      </c>
      <c r="O98" s="159">
        <v>6.0147589999999997</v>
      </c>
      <c r="P98" s="159">
        <v>5.9564769999999996</v>
      </c>
      <c r="Q98" s="159">
        <v>5.9042190000000003</v>
      </c>
      <c r="R98" s="159">
        <v>5.8576750000000004</v>
      </c>
      <c r="S98" s="159">
        <v>5.8124390000000004</v>
      </c>
      <c r="T98" s="159">
        <v>5.7674599999999998</v>
      </c>
      <c r="U98" s="159">
        <v>5.7237419999999997</v>
      </c>
      <c r="V98" s="159">
        <v>5.6822499999999998</v>
      </c>
      <c r="W98" s="159">
        <v>5.6400940000000004</v>
      </c>
      <c r="X98" s="159">
        <v>5.5986269999999996</v>
      </c>
      <c r="Y98" s="159">
        <v>5.5594530000000004</v>
      </c>
      <c r="Z98" s="159">
        <v>5.5223120000000003</v>
      </c>
      <c r="AA98" s="159">
        <v>5.4839060000000002</v>
      </c>
      <c r="AB98" s="159">
        <v>5.4454200000000004</v>
      </c>
      <c r="AC98" s="159">
        <v>5.4056889999999997</v>
      </c>
      <c r="AD98" s="159">
        <v>5.3658999999999999</v>
      </c>
      <c r="AE98" s="159">
        <v>5.3247559999999998</v>
      </c>
      <c r="AF98" s="159">
        <v>5.2845560000000003</v>
      </c>
      <c r="AG98" s="198">
        <v>-8.352E-3</v>
      </c>
    </row>
    <row r="99" spans="1:33" ht="15" customHeight="1" x14ac:dyDescent="0.25">
      <c r="A99" s="154" t="s">
        <v>124</v>
      </c>
      <c r="B99" s="196" t="s">
        <v>99</v>
      </c>
      <c r="C99" s="159">
        <v>2.3368630000000001</v>
      </c>
      <c r="D99" s="159">
        <v>2.1514389999999999</v>
      </c>
      <c r="E99" s="159">
        <v>2.52176</v>
      </c>
      <c r="F99" s="159">
        <v>2.5312800000000002</v>
      </c>
      <c r="G99" s="159">
        <v>2.5477259999999999</v>
      </c>
      <c r="H99" s="159">
        <v>2.5694539999999999</v>
      </c>
      <c r="I99" s="159">
        <v>2.5867260000000001</v>
      </c>
      <c r="J99" s="159">
        <v>2.6001099999999999</v>
      </c>
      <c r="K99" s="159">
        <v>2.6248550000000002</v>
      </c>
      <c r="L99" s="159">
        <v>2.6524160000000001</v>
      </c>
      <c r="M99" s="159">
        <v>2.6837740000000001</v>
      </c>
      <c r="N99" s="159">
        <v>2.717355</v>
      </c>
      <c r="O99" s="159">
        <v>2.7444090000000001</v>
      </c>
      <c r="P99" s="159">
        <v>2.779026</v>
      </c>
      <c r="Q99" s="159">
        <v>2.8184100000000001</v>
      </c>
      <c r="R99" s="159">
        <v>2.8649580000000001</v>
      </c>
      <c r="S99" s="159">
        <v>2.9154779999999998</v>
      </c>
      <c r="T99" s="159">
        <v>2.9641009999999999</v>
      </c>
      <c r="U99" s="159">
        <v>3.0159750000000001</v>
      </c>
      <c r="V99" s="159">
        <v>3.065741</v>
      </c>
      <c r="W99" s="159">
        <v>3.116555</v>
      </c>
      <c r="X99" s="159">
        <v>3.1670950000000002</v>
      </c>
      <c r="Y99" s="159">
        <v>3.2186360000000001</v>
      </c>
      <c r="Z99" s="159">
        <v>3.2731140000000001</v>
      </c>
      <c r="AA99" s="159">
        <v>3.3263199999999999</v>
      </c>
      <c r="AB99" s="159">
        <v>3.3796059999999999</v>
      </c>
      <c r="AC99" s="159">
        <v>3.4338289999999998</v>
      </c>
      <c r="AD99" s="159">
        <v>3.4912860000000001</v>
      </c>
      <c r="AE99" s="159">
        <v>3.5469650000000001</v>
      </c>
      <c r="AF99" s="159">
        <v>3.606249</v>
      </c>
      <c r="AG99" s="198">
        <v>1.5073E-2</v>
      </c>
    </row>
    <row r="100" spans="1:33" ht="15" customHeight="1" x14ac:dyDescent="0.25">
      <c r="A100" s="154" t="s">
        <v>125</v>
      </c>
      <c r="B100" s="196" t="s">
        <v>101</v>
      </c>
      <c r="C100" s="159">
        <v>2.8115770000000002</v>
      </c>
      <c r="D100" s="159">
        <v>2.8080129999999999</v>
      </c>
      <c r="E100" s="159">
        <v>2.7991739999999998</v>
      </c>
      <c r="F100" s="159">
        <v>2.7877550000000002</v>
      </c>
      <c r="G100" s="159">
        <v>2.7816000000000001</v>
      </c>
      <c r="H100" s="159">
        <v>2.7768760000000001</v>
      </c>
      <c r="I100" s="159">
        <v>2.7713960000000002</v>
      </c>
      <c r="J100" s="159">
        <v>2.7624559999999998</v>
      </c>
      <c r="K100" s="159">
        <v>2.7609279999999998</v>
      </c>
      <c r="L100" s="159">
        <v>2.761568</v>
      </c>
      <c r="M100" s="159">
        <v>2.7633760000000001</v>
      </c>
      <c r="N100" s="159">
        <v>2.7635999999999998</v>
      </c>
      <c r="O100" s="159">
        <v>2.759204</v>
      </c>
      <c r="P100" s="159">
        <v>2.7598889999999998</v>
      </c>
      <c r="Q100" s="159">
        <v>2.7639860000000001</v>
      </c>
      <c r="R100" s="159">
        <v>2.7716599999999998</v>
      </c>
      <c r="S100" s="159">
        <v>2.7794080000000001</v>
      </c>
      <c r="T100" s="159">
        <v>2.7859500000000001</v>
      </c>
      <c r="U100" s="159">
        <v>2.7928649999999999</v>
      </c>
      <c r="V100" s="159">
        <v>2.7981099999999999</v>
      </c>
      <c r="W100" s="159">
        <v>2.8027479999999998</v>
      </c>
      <c r="X100" s="159">
        <v>2.8066200000000001</v>
      </c>
      <c r="Y100" s="159">
        <v>2.8114919999999999</v>
      </c>
      <c r="Z100" s="159">
        <v>2.817796</v>
      </c>
      <c r="AA100" s="159">
        <v>2.8239589999999999</v>
      </c>
      <c r="AB100" s="159">
        <v>2.8302830000000001</v>
      </c>
      <c r="AC100" s="159">
        <v>2.836954</v>
      </c>
      <c r="AD100" s="159">
        <v>2.8450000000000002</v>
      </c>
      <c r="AE100" s="159">
        <v>2.8524310000000002</v>
      </c>
      <c r="AF100" s="159">
        <v>2.8618929999999998</v>
      </c>
      <c r="AG100" s="198">
        <v>6.1200000000000002E-4</v>
      </c>
    </row>
    <row r="101" spans="1:33" x14ac:dyDescent="0.25">
      <c r="A101" s="154" t="s">
        <v>126</v>
      </c>
      <c r="B101" s="196" t="s">
        <v>103</v>
      </c>
      <c r="C101" s="159">
        <v>0.84280699999999997</v>
      </c>
      <c r="D101" s="159">
        <v>0.837534</v>
      </c>
      <c r="E101" s="159">
        <v>0.82632799999999995</v>
      </c>
      <c r="F101" s="159">
        <v>0.81005400000000005</v>
      </c>
      <c r="G101" s="159">
        <v>0.796624</v>
      </c>
      <c r="H101" s="159">
        <v>0.78655900000000001</v>
      </c>
      <c r="I101" s="159">
        <v>0.77734400000000003</v>
      </c>
      <c r="J101" s="159">
        <v>0.76777700000000004</v>
      </c>
      <c r="K101" s="159">
        <v>0.76271199999999995</v>
      </c>
      <c r="L101" s="159">
        <v>0.75876200000000005</v>
      </c>
      <c r="M101" s="159">
        <v>0.75608200000000003</v>
      </c>
      <c r="N101" s="159">
        <v>0.75433499999999998</v>
      </c>
      <c r="O101" s="159">
        <v>0.75112400000000001</v>
      </c>
      <c r="P101" s="159">
        <v>0.75042299999999995</v>
      </c>
      <c r="Q101" s="159">
        <v>0.75024000000000002</v>
      </c>
      <c r="R101" s="159">
        <v>0.75156800000000001</v>
      </c>
      <c r="S101" s="159">
        <v>0.75370800000000004</v>
      </c>
      <c r="T101" s="159">
        <v>0.756525</v>
      </c>
      <c r="U101" s="159">
        <v>0.76092400000000004</v>
      </c>
      <c r="V101" s="159">
        <v>0.76615</v>
      </c>
      <c r="W101" s="159">
        <v>0.77215400000000001</v>
      </c>
      <c r="X101" s="159">
        <v>0.77848899999999999</v>
      </c>
      <c r="Y101" s="159">
        <v>0.78436600000000001</v>
      </c>
      <c r="Z101" s="159">
        <v>0.79037199999999996</v>
      </c>
      <c r="AA101" s="159">
        <v>0.79615499999999995</v>
      </c>
      <c r="AB101" s="159">
        <v>0.80107499999999998</v>
      </c>
      <c r="AC101" s="159">
        <v>0.80608800000000003</v>
      </c>
      <c r="AD101" s="159">
        <v>0.81137199999999998</v>
      </c>
      <c r="AE101" s="159">
        <v>0.81608199999999997</v>
      </c>
      <c r="AF101" s="159">
        <v>0.82101999999999997</v>
      </c>
      <c r="AG101" s="198">
        <v>-9.0300000000000005E-4</v>
      </c>
    </row>
    <row r="102" spans="1:33" x14ac:dyDescent="0.25">
      <c r="A102" s="154" t="s">
        <v>127</v>
      </c>
      <c r="B102" s="196" t="s">
        <v>105</v>
      </c>
      <c r="C102" s="159">
        <v>0.277804</v>
      </c>
      <c r="D102" s="159">
        <v>0.27845500000000001</v>
      </c>
      <c r="E102" s="159">
        <v>0.27797500000000003</v>
      </c>
      <c r="F102" s="159">
        <v>0.27637800000000001</v>
      </c>
      <c r="G102" s="159">
        <v>0.275171</v>
      </c>
      <c r="H102" s="159">
        <v>0.27444000000000002</v>
      </c>
      <c r="I102" s="159">
        <v>0.27370299999999997</v>
      </c>
      <c r="J102" s="159">
        <v>0.27275899999999997</v>
      </c>
      <c r="K102" s="159">
        <v>0.27258300000000002</v>
      </c>
      <c r="L102" s="159">
        <v>0.272476</v>
      </c>
      <c r="M102" s="159">
        <v>0.27244000000000002</v>
      </c>
      <c r="N102" s="159">
        <v>0.272424</v>
      </c>
      <c r="O102" s="159">
        <v>0.27211600000000002</v>
      </c>
      <c r="P102" s="159">
        <v>0.27229399999999998</v>
      </c>
      <c r="Q102" s="159">
        <v>0.27257599999999998</v>
      </c>
      <c r="R102" s="159">
        <v>0.27317399999999997</v>
      </c>
      <c r="S102" s="159">
        <v>0.27397100000000002</v>
      </c>
      <c r="T102" s="159">
        <v>0.27473799999999998</v>
      </c>
      <c r="U102" s="159">
        <v>0.275675</v>
      </c>
      <c r="V102" s="159">
        <v>0.27662999999999999</v>
      </c>
      <c r="W102" s="159">
        <v>0.27758699999999997</v>
      </c>
      <c r="X102" s="159">
        <v>0.27846900000000002</v>
      </c>
      <c r="Y102" s="159">
        <v>0.27927800000000003</v>
      </c>
      <c r="Z102" s="159">
        <v>0.280136</v>
      </c>
      <c r="AA102" s="159">
        <v>0.28098099999999998</v>
      </c>
      <c r="AB102" s="159">
        <v>0.28169300000000003</v>
      </c>
      <c r="AC102" s="159">
        <v>0.28245900000000002</v>
      </c>
      <c r="AD102" s="159">
        <v>0.283306</v>
      </c>
      <c r="AE102" s="159">
        <v>0.284076</v>
      </c>
      <c r="AF102" s="159">
        <v>0.284918</v>
      </c>
      <c r="AG102" s="198">
        <v>8.7200000000000005E-4</v>
      </c>
    </row>
    <row r="103" spans="1:33" ht="15" customHeight="1" x14ac:dyDescent="0.25">
      <c r="A103" s="154" t="s">
        <v>128</v>
      </c>
      <c r="B103" s="196" t="s">
        <v>107</v>
      </c>
      <c r="C103" s="159">
        <v>0.66285799999999995</v>
      </c>
      <c r="D103" s="159">
        <v>0.67498899999999995</v>
      </c>
      <c r="E103" s="159">
        <v>0.68182200000000004</v>
      </c>
      <c r="F103" s="159">
        <v>0.68417499999999998</v>
      </c>
      <c r="G103" s="159">
        <v>0.68773600000000001</v>
      </c>
      <c r="H103" s="159">
        <v>0.691832</v>
      </c>
      <c r="I103" s="159">
        <v>0.69518000000000002</v>
      </c>
      <c r="J103" s="159">
        <v>0.69757599999999997</v>
      </c>
      <c r="K103" s="159">
        <v>0.70313300000000001</v>
      </c>
      <c r="L103" s="159">
        <v>0.70919100000000002</v>
      </c>
      <c r="M103" s="159">
        <v>0.71557099999999996</v>
      </c>
      <c r="N103" s="159">
        <v>0.72189199999999998</v>
      </c>
      <c r="O103" s="159">
        <v>0.72611400000000004</v>
      </c>
      <c r="P103" s="159">
        <v>0.73233899999999996</v>
      </c>
      <c r="Q103" s="159">
        <v>0.73949399999999998</v>
      </c>
      <c r="R103" s="159">
        <v>0.74806099999999998</v>
      </c>
      <c r="S103" s="159">
        <v>0.75656999999999996</v>
      </c>
      <c r="T103" s="159">
        <v>0.76457200000000003</v>
      </c>
      <c r="U103" s="159">
        <v>0.77319800000000005</v>
      </c>
      <c r="V103" s="159">
        <v>0.78129800000000005</v>
      </c>
      <c r="W103" s="159">
        <v>0.78935200000000005</v>
      </c>
      <c r="X103" s="159">
        <v>0.79685899999999998</v>
      </c>
      <c r="Y103" s="159">
        <v>0.80441700000000005</v>
      </c>
      <c r="Z103" s="159">
        <v>0.81230500000000005</v>
      </c>
      <c r="AA103" s="159">
        <v>0.81971899999999998</v>
      </c>
      <c r="AB103" s="159">
        <v>0.82691599999999998</v>
      </c>
      <c r="AC103" s="159">
        <v>0.83403099999999997</v>
      </c>
      <c r="AD103" s="159">
        <v>0.84163699999999997</v>
      </c>
      <c r="AE103" s="159">
        <v>0.84886300000000003</v>
      </c>
      <c r="AF103" s="159">
        <v>0.85694499999999996</v>
      </c>
      <c r="AG103" s="198">
        <v>8.8950000000000001E-3</v>
      </c>
    </row>
    <row r="104" spans="1:33" ht="15" customHeight="1" x14ac:dyDescent="0.25">
      <c r="A104" s="154" t="s">
        <v>129</v>
      </c>
      <c r="B104" s="196" t="s">
        <v>109</v>
      </c>
      <c r="C104" s="159">
        <v>0.196376</v>
      </c>
      <c r="D104" s="159">
        <v>0.195794</v>
      </c>
      <c r="E104" s="159">
        <v>0.193883</v>
      </c>
      <c r="F104" s="159">
        <v>0.190581</v>
      </c>
      <c r="G104" s="159">
        <v>0.187752</v>
      </c>
      <c r="H104" s="159">
        <v>0.185532</v>
      </c>
      <c r="I104" s="159">
        <v>0.18332100000000001</v>
      </c>
      <c r="J104" s="159">
        <v>0.180946</v>
      </c>
      <c r="K104" s="159">
        <v>0.17955099999999999</v>
      </c>
      <c r="L104" s="159">
        <v>0.17832899999999999</v>
      </c>
      <c r="M104" s="159">
        <v>0.17727499999999999</v>
      </c>
      <c r="N104" s="159">
        <v>0.176288</v>
      </c>
      <c r="O104" s="159">
        <v>0.17482600000000001</v>
      </c>
      <c r="P104" s="159">
        <v>0.17383100000000001</v>
      </c>
      <c r="Q104" s="159">
        <v>0.17283299999999999</v>
      </c>
      <c r="R104" s="159">
        <v>0.17208100000000001</v>
      </c>
      <c r="S104" s="159">
        <v>0.171408</v>
      </c>
      <c r="T104" s="159">
        <v>0.170794</v>
      </c>
      <c r="U104" s="159">
        <v>0.170457</v>
      </c>
      <c r="V104" s="159">
        <v>0.17022699999999999</v>
      </c>
      <c r="W104" s="159">
        <v>0.17011699999999999</v>
      </c>
      <c r="X104" s="159">
        <v>0.17003299999999999</v>
      </c>
      <c r="Y104" s="159">
        <v>0.16999400000000001</v>
      </c>
      <c r="Z104" s="159">
        <v>0.17014599999999999</v>
      </c>
      <c r="AA104" s="159">
        <v>0.17041600000000001</v>
      </c>
      <c r="AB104" s="159">
        <v>0.17067199999999999</v>
      </c>
      <c r="AC104" s="159">
        <v>0.171097</v>
      </c>
      <c r="AD104" s="159">
        <v>0.17161699999999999</v>
      </c>
      <c r="AE104" s="159">
        <v>0.17205200000000001</v>
      </c>
      <c r="AF104" s="159">
        <v>0.172573</v>
      </c>
      <c r="AG104" s="198">
        <v>-4.4460000000000003E-3</v>
      </c>
    </row>
    <row r="105" spans="1:33" ht="15" customHeight="1" x14ac:dyDescent="0.25">
      <c r="A105" s="154" t="s">
        <v>130</v>
      </c>
      <c r="B105" s="196" t="s">
        <v>111</v>
      </c>
      <c r="C105" s="159">
        <v>0.57584800000000003</v>
      </c>
      <c r="D105" s="159">
        <v>0.57133599999999996</v>
      </c>
      <c r="E105" s="159">
        <v>0.56688400000000005</v>
      </c>
      <c r="F105" s="159">
        <v>0.56043699999999996</v>
      </c>
      <c r="G105" s="159">
        <v>0.55148900000000001</v>
      </c>
      <c r="H105" s="159">
        <v>0.54432400000000003</v>
      </c>
      <c r="I105" s="159">
        <v>0.53900800000000004</v>
      </c>
      <c r="J105" s="159">
        <v>0.53487200000000001</v>
      </c>
      <c r="K105" s="159">
        <v>0.53420400000000001</v>
      </c>
      <c r="L105" s="159">
        <v>0.52744199999999997</v>
      </c>
      <c r="M105" s="159">
        <v>0.522509</v>
      </c>
      <c r="N105" s="159">
        <v>0.518598</v>
      </c>
      <c r="O105" s="159">
        <v>0.51389399999999996</v>
      </c>
      <c r="P105" s="159">
        <v>0.51139999999999997</v>
      </c>
      <c r="Q105" s="159">
        <v>0.51023099999999999</v>
      </c>
      <c r="R105" s="159">
        <v>0.51023799999999997</v>
      </c>
      <c r="S105" s="159">
        <v>0.51034199999999996</v>
      </c>
      <c r="T105" s="159">
        <v>0.510297</v>
      </c>
      <c r="U105" s="159">
        <v>0.51088</v>
      </c>
      <c r="V105" s="159">
        <v>0.50273299999999999</v>
      </c>
      <c r="W105" s="159">
        <v>0.49626100000000001</v>
      </c>
      <c r="X105" s="159">
        <v>0.49067899999999998</v>
      </c>
      <c r="Y105" s="159">
        <v>0.486321</v>
      </c>
      <c r="Z105" s="159">
        <v>0.48320600000000002</v>
      </c>
      <c r="AA105" s="159">
        <v>0.48044999999999999</v>
      </c>
      <c r="AB105" s="159">
        <v>0.47791</v>
      </c>
      <c r="AC105" s="159">
        <v>0.475522</v>
      </c>
      <c r="AD105" s="159">
        <v>0.47360099999999999</v>
      </c>
      <c r="AE105" s="159">
        <v>0.47158899999999998</v>
      </c>
      <c r="AF105" s="159">
        <v>0.47072199999999997</v>
      </c>
      <c r="AG105" s="198">
        <v>-6.927E-3</v>
      </c>
    </row>
    <row r="106" spans="1:33" ht="15" customHeight="1" x14ac:dyDescent="0.25">
      <c r="A106" s="154" t="s">
        <v>131</v>
      </c>
      <c r="B106" s="196" t="s">
        <v>2757</v>
      </c>
      <c r="C106" s="159">
        <v>0.105185</v>
      </c>
      <c r="D106" s="159">
        <v>0.105945</v>
      </c>
      <c r="E106" s="159">
        <v>0.105986</v>
      </c>
      <c r="F106" s="159">
        <v>0.105282</v>
      </c>
      <c r="G106" s="159">
        <v>0.104841</v>
      </c>
      <c r="H106" s="159">
        <v>0.104739</v>
      </c>
      <c r="I106" s="159">
        <v>0.10465000000000001</v>
      </c>
      <c r="J106" s="159">
        <v>0.104433</v>
      </c>
      <c r="K106" s="159">
        <v>0.10474799999999999</v>
      </c>
      <c r="L106" s="159">
        <v>0.10517899999999999</v>
      </c>
      <c r="M106" s="159">
        <v>0.10567600000000001</v>
      </c>
      <c r="N106" s="159">
        <v>0.106188</v>
      </c>
      <c r="O106" s="159">
        <v>0.106375</v>
      </c>
      <c r="P106" s="159">
        <v>0.106796</v>
      </c>
      <c r="Q106" s="159">
        <v>0.107159</v>
      </c>
      <c r="R106" s="159">
        <v>0.10760599999999999</v>
      </c>
      <c r="S106" s="159">
        <v>0.10804800000000001</v>
      </c>
      <c r="T106" s="159">
        <v>0.10846500000000001</v>
      </c>
      <c r="U106" s="159">
        <v>0.108997</v>
      </c>
      <c r="V106" s="159">
        <v>0.10953499999999999</v>
      </c>
      <c r="W106" s="159">
        <v>0.110073</v>
      </c>
      <c r="X106" s="159">
        <v>0.110554</v>
      </c>
      <c r="Y106" s="159">
        <v>0.11097899999999999</v>
      </c>
      <c r="Z106" s="159">
        <v>0.11143400000000001</v>
      </c>
      <c r="AA106" s="159">
        <v>0.111874</v>
      </c>
      <c r="AB106" s="159">
        <v>0.11221200000000001</v>
      </c>
      <c r="AC106" s="159">
        <v>0.112584</v>
      </c>
      <c r="AD106" s="159">
        <v>0.11301600000000001</v>
      </c>
      <c r="AE106" s="159">
        <v>0.11339299999999999</v>
      </c>
      <c r="AF106" s="159">
        <v>0.113827</v>
      </c>
      <c r="AG106" s="198">
        <v>2.7260000000000001E-3</v>
      </c>
    </row>
    <row r="107" spans="1:33" ht="15" customHeight="1" x14ac:dyDescent="0.25">
      <c r="A107" s="154" t="s">
        <v>132</v>
      </c>
      <c r="B107" s="196" t="s">
        <v>2758</v>
      </c>
      <c r="C107" s="159">
        <v>7.7044000000000001E-2</v>
      </c>
      <c r="D107" s="159">
        <v>7.8203999999999996E-2</v>
      </c>
      <c r="E107" s="159">
        <v>7.8805E-2</v>
      </c>
      <c r="F107" s="159">
        <v>7.8811000000000006E-2</v>
      </c>
      <c r="G107" s="159">
        <v>7.8971E-2</v>
      </c>
      <c r="H107" s="159">
        <v>7.9343999999999998E-2</v>
      </c>
      <c r="I107" s="159">
        <v>7.9685000000000006E-2</v>
      </c>
      <c r="J107" s="159">
        <v>8.0013000000000001E-2</v>
      </c>
      <c r="K107" s="159">
        <v>8.0833000000000002E-2</v>
      </c>
      <c r="L107" s="159">
        <v>8.1786999999999999E-2</v>
      </c>
      <c r="M107" s="159">
        <v>8.2882999999999998E-2</v>
      </c>
      <c r="N107" s="159">
        <v>8.4087999999999996E-2</v>
      </c>
      <c r="O107" s="159">
        <v>8.5135000000000002E-2</v>
      </c>
      <c r="P107" s="159">
        <v>8.6474999999999996E-2</v>
      </c>
      <c r="Q107" s="159">
        <v>8.7756000000000001E-2</v>
      </c>
      <c r="R107" s="159">
        <v>8.9094000000000007E-2</v>
      </c>
      <c r="S107" s="159">
        <v>9.042E-2</v>
      </c>
      <c r="T107" s="159">
        <v>9.1716000000000006E-2</v>
      </c>
      <c r="U107" s="159">
        <v>9.3104000000000006E-2</v>
      </c>
      <c r="V107" s="159">
        <v>9.4492000000000007E-2</v>
      </c>
      <c r="W107" s="159">
        <v>9.5877000000000004E-2</v>
      </c>
      <c r="X107" s="159">
        <v>9.7209000000000004E-2</v>
      </c>
      <c r="Y107" s="159">
        <v>9.8488000000000006E-2</v>
      </c>
      <c r="Z107" s="159">
        <v>9.9791000000000005E-2</v>
      </c>
      <c r="AA107" s="159">
        <v>0.101077</v>
      </c>
      <c r="AB107" s="159">
        <v>0.10226499999999999</v>
      </c>
      <c r="AC107" s="159">
        <v>0.103481</v>
      </c>
      <c r="AD107" s="159">
        <v>0.10474899999999999</v>
      </c>
      <c r="AE107" s="159">
        <v>0.105961</v>
      </c>
      <c r="AF107" s="159">
        <v>0.107223</v>
      </c>
      <c r="AG107" s="198">
        <v>1.1462999999999999E-2</v>
      </c>
    </row>
    <row r="108" spans="1:33" ht="15" customHeight="1" x14ac:dyDescent="0.25">
      <c r="A108" s="154" t="s">
        <v>133</v>
      </c>
      <c r="B108" s="196" t="s">
        <v>2759</v>
      </c>
      <c r="C108" s="159">
        <v>0.54205899999999996</v>
      </c>
      <c r="D108" s="159">
        <v>0.52856000000000003</v>
      </c>
      <c r="E108" s="159">
        <v>0.51308299999999996</v>
      </c>
      <c r="F108" s="159">
        <v>0.49500300000000003</v>
      </c>
      <c r="G108" s="159">
        <v>0.47875400000000001</v>
      </c>
      <c r="H108" s="159">
        <v>0.46374599999999999</v>
      </c>
      <c r="I108" s="159">
        <v>0.44913199999999998</v>
      </c>
      <c r="J108" s="159">
        <v>0.43485400000000002</v>
      </c>
      <c r="K108" s="159">
        <v>0.42348799999999998</v>
      </c>
      <c r="L108" s="159">
        <v>0.413078</v>
      </c>
      <c r="M108" s="159">
        <v>0.403474</v>
      </c>
      <c r="N108" s="159">
        <v>0.39432299999999998</v>
      </c>
      <c r="O108" s="159">
        <v>0.384548</v>
      </c>
      <c r="P108" s="159">
        <v>0.37632199999999999</v>
      </c>
      <c r="Q108" s="159">
        <v>0.36920700000000001</v>
      </c>
      <c r="R108" s="159">
        <v>0.36332900000000001</v>
      </c>
      <c r="S108" s="159">
        <v>0.358047</v>
      </c>
      <c r="T108" s="159">
        <v>0.35318899999999998</v>
      </c>
      <c r="U108" s="159">
        <v>0.34930699999999998</v>
      </c>
      <c r="V108" s="159">
        <v>0.34579500000000002</v>
      </c>
      <c r="W108" s="159">
        <v>0.34285399999999999</v>
      </c>
      <c r="X108" s="159">
        <v>0.34024199999999999</v>
      </c>
      <c r="Y108" s="159">
        <v>0.33815800000000001</v>
      </c>
      <c r="Z108" s="159">
        <v>0.33679900000000002</v>
      </c>
      <c r="AA108" s="159">
        <v>0.335864</v>
      </c>
      <c r="AB108" s="159">
        <v>0.33529900000000001</v>
      </c>
      <c r="AC108" s="159">
        <v>0.33514100000000002</v>
      </c>
      <c r="AD108" s="159">
        <v>0.33549699999999999</v>
      </c>
      <c r="AE108" s="159">
        <v>0.33598699999999998</v>
      </c>
      <c r="AF108" s="159">
        <v>0.337121</v>
      </c>
      <c r="AG108" s="198">
        <v>-1.6244000000000001E-2</v>
      </c>
    </row>
    <row r="109" spans="1:33" ht="15" customHeight="1" x14ac:dyDescent="0.25">
      <c r="A109" s="154" t="s">
        <v>134</v>
      </c>
      <c r="B109" s="196" t="s">
        <v>2760</v>
      </c>
      <c r="C109" s="159">
        <v>0.34851799999999999</v>
      </c>
      <c r="D109" s="159">
        <v>0.34304200000000001</v>
      </c>
      <c r="E109" s="159">
        <v>0.33520899999999998</v>
      </c>
      <c r="F109" s="159">
        <v>0.324716</v>
      </c>
      <c r="G109" s="159">
        <v>0.31450499999999998</v>
      </c>
      <c r="H109" s="159">
        <v>0.30441099999999999</v>
      </c>
      <c r="I109" s="159">
        <v>0.29397800000000002</v>
      </c>
      <c r="J109" s="159">
        <v>0.283271</v>
      </c>
      <c r="K109" s="159">
        <v>0.27399099999999998</v>
      </c>
      <c r="L109" s="159">
        <v>0.26494600000000001</v>
      </c>
      <c r="M109" s="159">
        <v>0.25604199999999999</v>
      </c>
      <c r="N109" s="159">
        <v>0.24719099999999999</v>
      </c>
      <c r="O109" s="159">
        <v>0.237736</v>
      </c>
      <c r="P109" s="159">
        <v>0.229099</v>
      </c>
      <c r="Q109" s="159">
        <v>0.22101699999999999</v>
      </c>
      <c r="R109" s="159">
        <v>0.213644</v>
      </c>
      <c r="S109" s="159">
        <v>0.20652899999999999</v>
      </c>
      <c r="T109" s="159">
        <v>0.19971800000000001</v>
      </c>
      <c r="U109" s="159">
        <v>0.193523</v>
      </c>
      <c r="V109" s="159">
        <v>0.18762899999999999</v>
      </c>
      <c r="W109" s="159">
        <v>0.18219299999999999</v>
      </c>
      <c r="X109" s="159">
        <v>0.177173</v>
      </c>
      <c r="Y109" s="159">
        <v>0.17268900000000001</v>
      </c>
      <c r="Z109" s="159">
        <v>0.16891300000000001</v>
      </c>
      <c r="AA109" s="159">
        <v>0.16564799999999999</v>
      </c>
      <c r="AB109" s="159">
        <v>0.163101</v>
      </c>
      <c r="AC109" s="159">
        <v>0.16115299999999999</v>
      </c>
      <c r="AD109" s="159">
        <v>0.159834</v>
      </c>
      <c r="AE109" s="159">
        <v>0.15897800000000001</v>
      </c>
      <c r="AF109" s="159">
        <v>0.15872800000000001</v>
      </c>
      <c r="AG109" s="198">
        <v>-2.6755999999999999E-2</v>
      </c>
    </row>
    <row r="110" spans="1:33" ht="15" customHeight="1" x14ac:dyDescent="0.25">
      <c r="A110" s="154" t="s">
        <v>135</v>
      </c>
      <c r="B110" s="196" t="s">
        <v>117</v>
      </c>
      <c r="C110" s="159">
        <v>0.23244200000000001</v>
      </c>
      <c r="D110" s="159">
        <v>0.24553800000000001</v>
      </c>
      <c r="E110" s="159">
        <v>0.23070599999999999</v>
      </c>
      <c r="F110" s="159">
        <v>0.229242</v>
      </c>
      <c r="G110" s="159">
        <v>0.22838</v>
      </c>
      <c r="H110" s="159">
        <v>0.22780900000000001</v>
      </c>
      <c r="I110" s="159">
        <v>0.22709299999999999</v>
      </c>
      <c r="J110" s="159">
        <v>0.22553100000000001</v>
      </c>
      <c r="K110" s="159">
        <v>0.22462799999999999</v>
      </c>
      <c r="L110" s="159">
        <v>0.22357199999999999</v>
      </c>
      <c r="M110" s="159">
        <v>0.22231200000000001</v>
      </c>
      <c r="N110" s="159">
        <v>0.22045400000000001</v>
      </c>
      <c r="O110" s="159">
        <v>0.21737699999999999</v>
      </c>
      <c r="P110" s="159">
        <v>0.214444</v>
      </c>
      <c r="Q110" s="159">
        <v>0.21118899999999999</v>
      </c>
      <c r="R110" s="159">
        <v>0.20787</v>
      </c>
      <c r="S110" s="159">
        <v>0.20422299999999999</v>
      </c>
      <c r="T110" s="159">
        <v>0.200237</v>
      </c>
      <c r="U110" s="159">
        <v>0.196383</v>
      </c>
      <c r="V110" s="159">
        <v>0.192685</v>
      </c>
      <c r="W110" s="159">
        <v>0.189109</v>
      </c>
      <c r="X110" s="159">
        <v>0.185638</v>
      </c>
      <c r="Y110" s="159">
        <v>0.182423</v>
      </c>
      <c r="Z110" s="159">
        <v>0.179595</v>
      </c>
      <c r="AA110" s="159">
        <v>0.17704</v>
      </c>
      <c r="AB110" s="159">
        <v>0.174623</v>
      </c>
      <c r="AC110" s="159">
        <v>0.172518</v>
      </c>
      <c r="AD110" s="159">
        <v>0.17078099999999999</v>
      </c>
      <c r="AE110" s="159">
        <v>0.169214</v>
      </c>
      <c r="AF110" s="159">
        <v>0.16800300000000001</v>
      </c>
      <c r="AG110" s="198">
        <v>-1.1133000000000001E-2</v>
      </c>
    </row>
    <row r="111" spans="1:33" ht="15" customHeight="1" x14ac:dyDescent="0.25">
      <c r="A111" s="154" t="s">
        <v>136</v>
      </c>
      <c r="B111" s="196" t="s">
        <v>2761</v>
      </c>
      <c r="C111" s="159">
        <v>5.3584769999999997</v>
      </c>
      <c r="D111" s="159">
        <v>5.2432049999999997</v>
      </c>
      <c r="E111" s="159">
        <v>5.3352789999999999</v>
      </c>
      <c r="F111" s="159">
        <v>5.3591160000000002</v>
      </c>
      <c r="G111" s="159">
        <v>5.3946120000000004</v>
      </c>
      <c r="H111" s="159">
        <v>5.4385130000000004</v>
      </c>
      <c r="I111" s="159">
        <v>5.4748869999999998</v>
      </c>
      <c r="J111" s="159">
        <v>5.5105550000000001</v>
      </c>
      <c r="K111" s="159">
        <v>5.5719079999999996</v>
      </c>
      <c r="L111" s="159">
        <v>5.6378969999999997</v>
      </c>
      <c r="M111" s="159">
        <v>5.7046939999999999</v>
      </c>
      <c r="N111" s="159">
        <v>5.7715639999999997</v>
      </c>
      <c r="O111" s="159">
        <v>5.8230940000000002</v>
      </c>
      <c r="P111" s="159">
        <v>5.8833700000000002</v>
      </c>
      <c r="Q111" s="159">
        <v>5.9475020000000001</v>
      </c>
      <c r="R111" s="159">
        <v>6.0217790000000004</v>
      </c>
      <c r="S111" s="159">
        <v>6.0992749999999996</v>
      </c>
      <c r="T111" s="159">
        <v>6.1759000000000004</v>
      </c>
      <c r="U111" s="159">
        <v>6.260548</v>
      </c>
      <c r="V111" s="159">
        <v>6.343909</v>
      </c>
      <c r="W111" s="159">
        <v>6.4252500000000001</v>
      </c>
      <c r="X111" s="159">
        <v>6.506742</v>
      </c>
      <c r="Y111" s="159">
        <v>6.588495</v>
      </c>
      <c r="Z111" s="159">
        <v>6.675033</v>
      </c>
      <c r="AA111" s="159">
        <v>6.7633570000000001</v>
      </c>
      <c r="AB111" s="159">
        <v>6.8530660000000001</v>
      </c>
      <c r="AC111" s="159">
        <v>6.9459910000000002</v>
      </c>
      <c r="AD111" s="159">
        <v>7.0459079999999998</v>
      </c>
      <c r="AE111" s="159">
        <v>7.1474399999999996</v>
      </c>
      <c r="AF111" s="159">
        <v>7.2642860000000002</v>
      </c>
      <c r="AG111" s="198">
        <v>1.0548E-2</v>
      </c>
    </row>
    <row r="112" spans="1:33" ht="15" customHeight="1" x14ac:dyDescent="0.2">
      <c r="A112" s="154" t="s">
        <v>137</v>
      </c>
      <c r="B112" s="190" t="s">
        <v>2768</v>
      </c>
      <c r="C112" s="191">
        <v>21.107531000000002</v>
      </c>
      <c r="D112" s="191">
        <v>20.967345999999999</v>
      </c>
      <c r="E112" s="191">
        <v>21.068943000000001</v>
      </c>
      <c r="F112" s="191">
        <v>20.984804</v>
      </c>
      <c r="G112" s="191">
        <v>20.935032</v>
      </c>
      <c r="H112" s="191">
        <v>20.903248000000001</v>
      </c>
      <c r="I112" s="191">
        <v>20.852969999999999</v>
      </c>
      <c r="J112" s="191">
        <v>20.78463</v>
      </c>
      <c r="K112" s="191">
        <v>20.782748999999999</v>
      </c>
      <c r="L112" s="191">
        <v>20.787890999999998</v>
      </c>
      <c r="M112" s="191">
        <v>20.806743999999998</v>
      </c>
      <c r="N112" s="191">
        <v>20.828531000000002</v>
      </c>
      <c r="O112" s="191">
        <v>20.810711000000001</v>
      </c>
      <c r="P112" s="191">
        <v>20.832186</v>
      </c>
      <c r="Q112" s="191">
        <v>20.875820000000001</v>
      </c>
      <c r="R112" s="191">
        <v>20.952736000000002</v>
      </c>
      <c r="S112" s="191">
        <v>21.039867000000001</v>
      </c>
      <c r="T112" s="191">
        <v>21.123660999999998</v>
      </c>
      <c r="U112" s="191">
        <v>21.225576</v>
      </c>
      <c r="V112" s="191">
        <v>21.317184000000001</v>
      </c>
      <c r="W112" s="191">
        <v>21.410222999999998</v>
      </c>
      <c r="X112" s="191">
        <v>21.504428999999998</v>
      </c>
      <c r="Y112" s="191">
        <v>21.60519</v>
      </c>
      <c r="Z112" s="191">
        <v>21.720953000000002</v>
      </c>
      <c r="AA112" s="191">
        <v>21.836766999999998</v>
      </c>
      <c r="AB112" s="191">
        <v>21.954139999999999</v>
      </c>
      <c r="AC112" s="191">
        <v>22.076533999999999</v>
      </c>
      <c r="AD112" s="191">
        <v>22.213502999999999</v>
      </c>
      <c r="AE112" s="191">
        <v>22.347785999999999</v>
      </c>
      <c r="AF112" s="191">
        <v>22.508064000000001</v>
      </c>
      <c r="AG112" s="192">
        <v>2.2179999999999999E-3</v>
      </c>
    </row>
    <row r="113" spans="1:33" ht="15" customHeight="1" x14ac:dyDescent="0.25">
      <c r="A113" s="154" t="s">
        <v>2769</v>
      </c>
      <c r="B113" s="196" t="s">
        <v>2770</v>
      </c>
      <c r="C113" s="159">
        <v>9.6773999999999999E-2</v>
      </c>
      <c r="D113" s="159">
        <v>0.10704900000000001</v>
      </c>
      <c r="E113" s="159">
        <v>0.117365</v>
      </c>
      <c r="F113" s="159">
        <v>0.125197</v>
      </c>
      <c r="G113" s="159">
        <v>0.13267799999999999</v>
      </c>
      <c r="H113" s="159">
        <v>0.14006299999999999</v>
      </c>
      <c r="I113" s="159">
        <v>0.14744599999999999</v>
      </c>
      <c r="J113" s="159">
        <v>0.15514800000000001</v>
      </c>
      <c r="K113" s="159">
        <v>0.16309000000000001</v>
      </c>
      <c r="L113" s="159">
        <v>0.17113300000000001</v>
      </c>
      <c r="M113" s="159">
        <v>0.179503</v>
      </c>
      <c r="N113" s="159">
        <v>0.18815100000000001</v>
      </c>
      <c r="O113" s="159">
        <v>0.19745199999999999</v>
      </c>
      <c r="P113" s="159">
        <v>0.20738100000000001</v>
      </c>
      <c r="Q113" s="159">
        <v>0.21725800000000001</v>
      </c>
      <c r="R113" s="159">
        <v>0.227242</v>
      </c>
      <c r="S113" s="159">
        <v>0.23796500000000001</v>
      </c>
      <c r="T113" s="159">
        <v>0.2487</v>
      </c>
      <c r="U113" s="159">
        <v>0.25990799999999997</v>
      </c>
      <c r="V113" s="159">
        <v>0.27201700000000001</v>
      </c>
      <c r="W113" s="159">
        <v>0.28448499999999999</v>
      </c>
      <c r="X113" s="159">
        <v>0.29792400000000002</v>
      </c>
      <c r="Y113" s="159">
        <v>0.31203399999999998</v>
      </c>
      <c r="Z113" s="159">
        <v>0.326403</v>
      </c>
      <c r="AA113" s="159">
        <v>0.34159400000000001</v>
      </c>
      <c r="AB113" s="159">
        <v>0.35733300000000001</v>
      </c>
      <c r="AC113" s="159">
        <v>0.37381300000000001</v>
      </c>
      <c r="AD113" s="159">
        <v>0.39113999999999999</v>
      </c>
      <c r="AE113" s="159">
        <v>0.40933199999999997</v>
      </c>
      <c r="AF113" s="159">
        <v>0.42791299999999999</v>
      </c>
      <c r="AG113" s="198">
        <v>5.2596999999999998E-2</v>
      </c>
    </row>
    <row r="114" spans="1:33" ht="15" customHeight="1" x14ac:dyDescent="0.2">
      <c r="A114" s="154" t="s">
        <v>2771</v>
      </c>
      <c r="B114" s="190" t="s">
        <v>2772</v>
      </c>
      <c r="C114" s="191">
        <v>21.010757000000002</v>
      </c>
      <c r="D114" s="191">
        <v>20.860296000000002</v>
      </c>
      <c r="E114" s="191">
        <v>20.951578000000001</v>
      </c>
      <c r="F114" s="191">
        <v>20.859608000000001</v>
      </c>
      <c r="G114" s="191">
        <v>20.802353</v>
      </c>
      <c r="H114" s="191">
        <v>20.763186000000001</v>
      </c>
      <c r="I114" s="191">
        <v>20.705524</v>
      </c>
      <c r="J114" s="191">
        <v>20.629481999999999</v>
      </c>
      <c r="K114" s="191">
        <v>20.619658999999999</v>
      </c>
      <c r="L114" s="191">
        <v>20.616758000000001</v>
      </c>
      <c r="M114" s="191">
        <v>20.627241000000001</v>
      </c>
      <c r="N114" s="191">
        <v>20.640381000000001</v>
      </c>
      <c r="O114" s="191">
        <v>20.61326</v>
      </c>
      <c r="P114" s="191">
        <v>20.624804999999999</v>
      </c>
      <c r="Q114" s="191">
        <v>20.658562</v>
      </c>
      <c r="R114" s="191">
        <v>20.725494000000001</v>
      </c>
      <c r="S114" s="191">
        <v>20.801902999999999</v>
      </c>
      <c r="T114" s="191">
        <v>20.874962</v>
      </c>
      <c r="U114" s="191">
        <v>20.965668000000001</v>
      </c>
      <c r="V114" s="191">
        <v>21.045168</v>
      </c>
      <c r="W114" s="191">
        <v>21.125737999999998</v>
      </c>
      <c r="X114" s="191">
        <v>21.206505</v>
      </c>
      <c r="Y114" s="191">
        <v>21.293156</v>
      </c>
      <c r="Z114" s="191">
        <v>21.394549999999999</v>
      </c>
      <c r="AA114" s="191">
        <v>21.495173999999999</v>
      </c>
      <c r="AB114" s="191">
        <v>21.596806999999998</v>
      </c>
      <c r="AC114" s="191">
        <v>21.702721</v>
      </c>
      <c r="AD114" s="191">
        <v>21.822362999999999</v>
      </c>
      <c r="AE114" s="191">
        <v>21.938454</v>
      </c>
      <c r="AF114" s="191">
        <v>22.080151000000001</v>
      </c>
      <c r="AG114" s="192">
        <v>1.7129999999999999E-3</v>
      </c>
    </row>
    <row r="115" spans="1:33" ht="15" customHeight="1" x14ac:dyDescent="0.25"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  <c r="AD115" s="185"/>
      <c r="AE115" s="185"/>
      <c r="AF115" s="185"/>
      <c r="AG115" s="185"/>
    </row>
    <row r="116" spans="1:33" ht="15" customHeight="1" x14ac:dyDescent="0.25">
      <c r="B116" s="190" t="s">
        <v>2773</v>
      </c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  <c r="AB116" s="185"/>
      <c r="AC116" s="185"/>
      <c r="AD116" s="185"/>
      <c r="AE116" s="185"/>
      <c r="AF116" s="185"/>
      <c r="AG116" s="185"/>
    </row>
    <row r="117" spans="1:33" ht="15" customHeight="1" x14ac:dyDescent="0.25">
      <c r="A117" s="154" t="s">
        <v>138</v>
      </c>
      <c r="B117" s="196" t="s">
        <v>139</v>
      </c>
      <c r="C117" s="159">
        <v>1.3916E-2</v>
      </c>
      <c r="D117" s="159">
        <v>1.5650000000000001E-2</v>
      </c>
      <c r="E117" s="159">
        <v>1.7245E-2</v>
      </c>
      <c r="F117" s="159">
        <v>1.8103999999999999E-2</v>
      </c>
      <c r="G117" s="159">
        <v>1.9044999999999999E-2</v>
      </c>
      <c r="H117" s="159">
        <v>1.9845999999999999E-2</v>
      </c>
      <c r="I117" s="159">
        <v>2.0566000000000001E-2</v>
      </c>
      <c r="J117" s="159">
        <v>2.1271999999999999E-2</v>
      </c>
      <c r="K117" s="159">
        <v>2.197E-2</v>
      </c>
      <c r="L117" s="159">
        <v>2.2662999999999999E-2</v>
      </c>
      <c r="M117" s="159">
        <v>2.3252999999999999E-2</v>
      </c>
      <c r="N117" s="159">
        <v>2.3845000000000002E-2</v>
      </c>
      <c r="O117" s="159">
        <v>2.4421000000000002E-2</v>
      </c>
      <c r="P117" s="159">
        <v>2.4924999999999999E-2</v>
      </c>
      <c r="Q117" s="159">
        <v>2.5409999999999999E-2</v>
      </c>
      <c r="R117" s="159">
        <v>2.5918E-2</v>
      </c>
      <c r="S117" s="159">
        <v>2.6393E-2</v>
      </c>
      <c r="T117" s="159">
        <v>2.6922999999999999E-2</v>
      </c>
      <c r="U117" s="159">
        <v>2.7501999999999999E-2</v>
      </c>
      <c r="V117" s="159">
        <v>2.8138E-2</v>
      </c>
      <c r="W117" s="159">
        <v>2.8794E-2</v>
      </c>
      <c r="X117" s="159">
        <v>2.9492000000000001E-2</v>
      </c>
      <c r="Y117" s="159">
        <v>3.0227E-2</v>
      </c>
      <c r="Z117" s="159">
        <v>3.0984000000000001E-2</v>
      </c>
      <c r="AA117" s="159">
        <v>3.1743E-2</v>
      </c>
      <c r="AB117" s="159">
        <v>3.2532999999999999E-2</v>
      </c>
      <c r="AC117" s="159">
        <v>3.3385999999999999E-2</v>
      </c>
      <c r="AD117" s="159">
        <v>3.4241000000000001E-2</v>
      </c>
      <c r="AE117" s="159">
        <v>3.5097999999999997E-2</v>
      </c>
      <c r="AF117" s="159">
        <v>3.5983000000000001E-2</v>
      </c>
      <c r="AG117" s="198">
        <v>3.3300999999999997E-2</v>
      </c>
    </row>
    <row r="118" spans="1:33" ht="15" customHeight="1" x14ac:dyDescent="0.25">
      <c r="A118" s="154" t="s">
        <v>140</v>
      </c>
      <c r="B118" s="196" t="s">
        <v>141</v>
      </c>
      <c r="C118" s="159">
        <v>4.8445000000000002E-2</v>
      </c>
      <c r="D118" s="159">
        <v>5.4163000000000003E-2</v>
      </c>
      <c r="E118" s="159">
        <v>5.7647999999999998E-2</v>
      </c>
      <c r="F118" s="159">
        <v>5.7015000000000003E-2</v>
      </c>
      <c r="G118" s="159">
        <v>5.6885999999999999E-2</v>
      </c>
      <c r="H118" s="159">
        <v>5.6571999999999997E-2</v>
      </c>
      <c r="I118" s="159">
        <v>5.6569000000000001E-2</v>
      </c>
      <c r="J118" s="159">
        <v>5.6689999999999997E-2</v>
      </c>
      <c r="K118" s="159">
        <v>5.6779000000000003E-2</v>
      </c>
      <c r="L118" s="159">
        <v>5.6772999999999997E-2</v>
      </c>
      <c r="M118" s="159">
        <v>5.6855999999999997E-2</v>
      </c>
      <c r="N118" s="159">
        <v>5.7213E-2</v>
      </c>
      <c r="O118" s="159">
        <v>5.7431000000000003E-2</v>
      </c>
      <c r="P118" s="159">
        <v>5.7514999999999997E-2</v>
      </c>
      <c r="Q118" s="159">
        <v>5.7547000000000001E-2</v>
      </c>
      <c r="R118" s="159">
        <v>5.7618999999999997E-2</v>
      </c>
      <c r="S118" s="159">
        <v>5.7757999999999997E-2</v>
      </c>
      <c r="T118" s="159">
        <v>5.8098999999999998E-2</v>
      </c>
      <c r="U118" s="159">
        <v>5.8430999999999997E-2</v>
      </c>
      <c r="V118" s="159">
        <v>5.8702999999999998E-2</v>
      </c>
      <c r="W118" s="159">
        <v>5.8959999999999999E-2</v>
      </c>
      <c r="X118" s="159">
        <v>5.9111999999999998E-2</v>
      </c>
      <c r="Y118" s="159">
        <v>5.9450999999999997E-2</v>
      </c>
      <c r="Z118" s="159">
        <v>5.9602000000000002E-2</v>
      </c>
      <c r="AA118" s="159">
        <v>5.9852000000000002E-2</v>
      </c>
      <c r="AB118" s="159">
        <v>6.0192000000000002E-2</v>
      </c>
      <c r="AC118" s="159">
        <v>6.0316000000000002E-2</v>
      </c>
      <c r="AD118" s="159">
        <v>6.0858000000000002E-2</v>
      </c>
      <c r="AE118" s="159">
        <v>6.0950999999999998E-2</v>
      </c>
      <c r="AF118" s="159">
        <v>6.1275000000000003E-2</v>
      </c>
      <c r="AG118" s="198">
        <v>8.1349999999999999E-3</v>
      </c>
    </row>
    <row r="119" spans="1:33" ht="15" customHeight="1" x14ac:dyDescent="0.25">
      <c r="A119" s="154" t="s">
        <v>142</v>
      </c>
      <c r="B119" s="196" t="s">
        <v>143</v>
      </c>
      <c r="C119" s="159">
        <v>0.277555</v>
      </c>
      <c r="D119" s="159">
        <v>0.30805700000000003</v>
      </c>
      <c r="E119" s="159">
        <v>0.33670600000000001</v>
      </c>
      <c r="F119" s="159">
        <v>0.35755799999999999</v>
      </c>
      <c r="G119" s="159">
        <v>0.37832300000000002</v>
      </c>
      <c r="H119" s="159">
        <v>0.39463399999999998</v>
      </c>
      <c r="I119" s="159">
        <v>0.41504400000000002</v>
      </c>
      <c r="J119" s="159">
        <v>0.43620300000000001</v>
      </c>
      <c r="K119" s="159">
        <v>0.45814700000000003</v>
      </c>
      <c r="L119" s="159">
        <v>0.47954799999999997</v>
      </c>
      <c r="M119" s="159">
        <v>0.50221400000000005</v>
      </c>
      <c r="N119" s="159">
        <v>0.52819899999999997</v>
      </c>
      <c r="O119" s="159">
        <v>0.55421299999999996</v>
      </c>
      <c r="P119" s="159">
        <v>0.58063399999999998</v>
      </c>
      <c r="Q119" s="159">
        <v>0.60695299999999996</v>
      </c>
      <c r="R119" s="159">
        <v>0.63433300000000004</v>
      </c>
      <c r="S119" s="159">
        <v>0.66400499999999996</v>
      </c>
      <c r="T119" s="159">
        <v>0.69608300000000001</v>
      </c>
      <c r="U119" s="159">
        <v>0.72950300000000001</v>
      </c>
      <c r="V119" s="159">
        <v>0.76487899999999998</v>
      </c>
      <c r="W119" s="159">
        <v>0.800346</v>
      </c>
      <c r="X119" s="159">
        <v>0.83840899999999996</v>
      </c>
      <c r="Y119" s="159">
        <v>0.88090900000000005</v>
      </c>
      <c r="Z119" s="159">
        <v>0.92092300000000005</v>
      </c>
      <c r="AA119" s="159">
        <v>0.96540300000000001</v>
      </c>
      <c r="AB119" s="159">
        <v>1.0121260000000001</v>
      </c>
      <c r="AC119" s="159">
        <v>1.058214</v>
      </c>
      <c r="AD119" s="159">
        <v>1.1136360000000001</v>
      </c>
      <c r="AE119" s="159">
        <v>1.164774</v>
      </c>
      <c r="AF119" s="159">
        <v>1.2198960000000001</v>
      </c>
      <c r="AG119" s="198">
        <v>5.2377E-2</v>
      </c>
    </row>
    <row r="120" spans="1:33" ht="15" customHeight="1" x14ac:dyDescent="0.25">
      <c r="A120" s="154" t="s">
        <v>144</v>
      </c>
      <c r="B120" s="196" t="s">
        <v>145</v>
      </c>
      <c r="C120" s="159">
        <v>1.7200000000000001E-4</v>
      </c>
      <c r="D120" s="159">
        <v>1.7200000000000001E-4</v>
      </c>
      <c r="E120" s="159">
        <v>1.7000000000000001E-4</v>
      </c>
      <c r="F120" s="159">
        <v>1.6799999999999999E-4</v>
      </c>
      <c r="G120" s="159">
        <v>1.6699999999999999E-4</v>
      </c>
      <c r="H120" s="159">
        <v>1.65E-4</v>
      </c>
      <c r="I120" s="159">
        <v>1.64E-4</v>
      </c>
      <c r="J120" s="159">
        <v>1.64E-4</v>
      </c>
      <c r="K120" s="159">
        <v>1.6200000000000001E-4</v>
      </c>
      <c r="L120" s="159">
        <v>1.6200000000000001E-4</v>
      </c>
      <c r="M120" s="159">
        <v>1.6200000000000001E-4</v>
      </c>
      <c r="N120" s="159">
        <v>1.6200000000000001E-4</v>
      </c>
      <c r="O120" s="159">
        <v>1.6100000000000001E-4</v>
      </c>
      <c r="P120" s="159">
        <v>1.6100000000000001E-4</v>
      </c>
      <c r="Q120" s="159">
        <v>1.6000000000000001E-4</v>
      </c>
      <c r="R120" s="159">
        <v>1.6000000000000001E-4</v>
      </c>
      <c r="S120" s="159">
        <v>1.6000000000000001E-4</v>
      </c>
      <c r="T120" s="159">
        <v>1.6000000000000001E-4</v>
      </c>
      <c r="U120" s="159">
        <v>1.6000000000000001E-4</v>
      </c>
      <c r="V120" s="159">
        <v>1.6200000000000001E-4</v>
      </c>
      <c r="W120" s="159">
        <v>1.63E-4</v>
      </c>
      <c r="X120" s="159">
        <v>1.65E-4</v>
      </c>
      <c r="Y120" s="159">
        <v>1.6699999999999999E-4</v>
      </c>
      <c r="Z120" s="159">
        <v>1.6899999999999999E-4</v>
      </c>
      <c r="AA120" s="159">
        <v>1.7100000000000001E-4</v>
      </c>
      <c r="AB120" s="159">
        <v>1.7200000000000001E-4</v>
      </c>
      <c r="AC120" s="159">
        <v>1.74E-4</v>
      </c>
      <c r="AD120" s="159">
        <v>1.76E-4</v>
      </c>
      <c r="AE120" s="159">
        <v>1.7799999999999999E-4</v>
      </c>
      <c r="AF120" s="159">
        <v>1.8000000000000001E-4</v>
      </c>
      <c r="AG120" s="198">
        <v>1.6050000000000001E-3</v>
      </c>
    </row>
    <row r="121" spans="1:33" ht="15" customHeight="1" x14ac:dyDescent="0.2">
      <c r="A121" s="154" t="s">
        <v>146</v>
      </c>
      <c r="B121" s="190" t="s">
        <v>147</v>
      </c>
      <c r="C121" s="191">
        <v>0.34008899999999997</v>
      </c>
      <c r="D121" s="191">
        <v>0.37804300000000002</v>
      </c>
      <c r="E121" s="191">
        <v>0.411769</v>
      </c>
      <c r="F121" s="191">
        <v>0.43284600000000001</v>
      </c>
      <c r="G121" s="191">
        <v>0.45442199999999999</v>
      </c>
      <c r="H121" s="191">
        <v>0.47121800000000003</v>
      </c>
      <c r="I121" s="191">
        <v>0.49234299999999998</v>
      </c>
      <c r="J121" s="191">
        <v>0.51432800000000001</v>
      </c>
      <c r="K121" s="191">
        <v>0.53705800000000004</v>
      </c>
      <c r="L121" s="191">
        <v>0.55914600000000003</v>
      </c>
      <c r="M121" s="191">
        <v>0.58248500000000003</v>
      </c>
      <c r="N121" s="191">
        <v>0.60941900000000004</v>
      </c>
      <c r="O121" s="191">
        <v>0.63622699999999999</v>
      </c>
      <c r="P121" s="191">
        <v>0.66323500000000002</v>
      </c>
      <c r="Q121" s="191">
        <v>0.69007099999999999</v>
      </c>
      <c r="R121" s="191">
        <v>0.71802900000000003</v>
      </c>
      <c r="S121" s="191">
        <v>0.74831499999999995</v>
      </c>
      <c r="T121" s="191">
        <v>0.78126399999999996</v>
      </c>
      <c r="U121" s="191">
        <v>0.81559700000000002</v>
      </c>
      <c r="V121" s="191">
        <v>0.85188200000000003</v>
      </c>
      <c r="W121" s="191">
        <v>0.88826300000000002</v>
      </c>
      <c r="X121" s="191">
        <v>0.92717899999999998</v>
      </c>
      <c r="Y121" s="191">
        <v>0.97075500000000003</v>
      </c>
      <c r="Z121" s="191">
        <v>1.0116780000000001</v>
      </c>
      <c r="AA121" s="191">
        <v>1.057169</v>
      </c>
      <c r="AB121" s="191">
        <v>1.1050230000000001</v>
      </c>
      <c r="AC121" s="191">
        <v>1.1520900000000001</v>
      </c>
      <c r="AD121" s="191">
        <v>1.208912</v>
      </c>
      <c r="AE121" s="191">
        <v>1.261002</v>
      </c>
      <c r="AF121" s="191">
        <v>1.3173349999999999</v>
      </c>
      <c r="AG121" s="192">
        <v>4.7802999999999998E-2</v>
      </c>
    </row>
    <row r="122" spans="1:33" ht="15" customHeight="1" x14ac:dyDescent="0.25"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  <c r="AD122" s="185"/>
      <c r="AE122" s="185"/>
      <c r="AF122" s="185"/>
      <c r="AG122" s="185"/>
    </row>
    <row r="123" spans="1:33" ht="15" customHeight="1" x14ac:dyDescent="0.25">
      <c r="B123" s="190" t="s">
        <v>148</v>
      </c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  <c r="AC123" s="185"/>
      <c r="AD123" s="185"/>
      <c r="AE123" s="185"/>
      <c r="AF123" s="185"/>
      <c r="AG123" s="185"/>
    </row>
    <row r="124" spans="1:33" ht="15" customHeight="1" x14ac:dyDescent="0.25">
      <c r="A124" s="154" t="s">
        <v>149</v>
      </c>
      <c r="B124" s="196" t="s">
        <v>150</v>
      </c>
      <c r="C124" s="197">
        <v>5890</v>
      </c>
      <c r="D124" s="197">
        <v>6269</v>
      </c>
      <c r="E124" s="197">
        <v>6083</v>
      </c>
      <c r="F124" s="197">
        <v>6065</v>
      </c>
      <c r="G124" s="197">
        <v>6048</v>
      </c>
      <c r="H124" s="197">
        <v>6030</v>
      </c>
      <c r="I124" s="197">
        <v>6012</v>
      </c>
      <c r="J124" s="197">
        <v>5994</v>
      </c>
      <c r="K124" s="197">
        <v>5976</v>
      </c>
      <c r="L124" s="197">
        <v>5958</v>
      </c>
      <c r="M124" s="197">
        <v>5940</v>
      </c>
      <c r="N124" s="197">
        <v>5922</v>
      </c>
      <c r="O124" s="197">
        <v>5904</v>
      </c>
      <c r="P124" s="197">
        <v>5886</v>
      </c>
      <c r="Q124" s="197">
        <v>5868</v>
      </c>
      <c r="R124" s="197">
        <v>5850</v>
      </c>
      <c r="S124" s="197">
        <v>5832</v>
      </c>
      <c r="T124" s="197">
        <v>5814</v>
      </c>
      <c r="U124" s="197">
        <v>5795</v>
      </c>
      <c r="V124" s="197">
        <v>5777</v>
      </c>
      <c r="W124" s="197">
        <v>5759</v>
      </c>
      <c r="X124" s="197">
        <v>5741</v>
      </c>
      <c r="Y124" s="197">
        <v>5723</v>
      </c>
      <c r="Z124" s="197">
        <v>5704</v>
      </c>
      <c r="AA124" s="197">
        <v>5686</v>
      </c>
      <c r="AB124" s="197">
        <v>5668</v>
      </c>
      <c r="AC124" s="197">
        <v>5650</v>
      </c>
      <c r="AD124" s="197">
        <v>5632</v>
      </c>
      <c r="AE124" s="197">
        <v>5614</v>
      </c>
      <c r="AF124" s="197">
        <v>5595</v>
      </c>
      <c r="AG124" s="198">
        <v>-1.7700000000000001E-3</v>
      </c>
    </row>
    <row r="125" spans="1:33" ht="15" customHeight="1" x14ac:dyDescent="0.25">
      <c r="A125" s="154" t="s">
        <v>151</v>
      </c>
      <c r="B125" s="196" t="s">
        <v>152</v>
      </c>
      <c r="C125" s="197">
        <v>5356</v>
      </c>
      <c r="D125" s="197">
        <v>5620</v>
      </c>
      <c r="E125" s="197">
        <v>5448</v>
      </c>
      <c r="F125" s="197">
        <v>5431</v>
      </c>
      <c r="G125" s="197">
        <v>5414</v>
      </c>
      <c r="H125" s="197">
        <v>5397</v>
      </c>
      <c r="I125" s="197">
        <v>5380</v>
      </c>
      <c r="J125" s="197">
        <v>5363</v>
      </c>
      <c r="K125" s="197">
        <v>5347</v>
      </c>
      <c r="L125" s="197">
        <v>5330</v>
      </c>
      <c r="M125" s="197">
        <v>5313</v>
      </c>
      <c r="N125" s="197">
        <v>5296</v>
      </c>
      <c r="O125" s="197">
        <v>5279</v>
      </c>
      <c r="P125" s="197">
        <v>5262</v>
      </c>
      <c r="Q125" s="197">
        <v>5245</v>
      </c>
      <c r="R125" s="197">
        <v>5228</v>
      </c>
      <c r="S125" s="197">
        <v>5211</v>
      </c>
      <c r="T125" s="197">
        <v>5194</v>
      </c>
      <c r="U125" s="197">
        <v>5177</v>
      </c>
      <c r="V125" s="197">
        <v>5160</v>
      </c>
      <c r="W125" s="197">
        <v>5143</v>
      </c>
      <c r="X125" s="197">
        <v>5127</v>
      </c>
      <c r="Y125" s="197">
        <v>5110</v>
      </c>
      <c r="Z125" s="197">
        <v>5093</v>
      </c>
      <c r="AA125" s="197">
        <v>5076</v>
      </c>
      <c r="AB125" s="197">
        <v>5059</v>
      </c>
      <c r="AC125" s="197">
        <v>5042</v>
      </c>
      <c r="AD125" s="197">
        <v>5025</v>
      </c>
      <c r="AE125" s="197">
        <v>5008</v>
      </c>
      <c r="AF125" s="197">
        <v>4991</v>
      </c>
      <c r="AG125" s="198">
        <v>-2.431E-3</v>
      </c>
    </row>
    <row r="126" spans="1:33" ht="15" customHeight="1" x14ac:dyDescent="0.25">
      <c r="A126" s="154" t="s">
        <v>153</v>
      </c>
      <c r="B126" s="196" t="s">
        <v>154</v>
      </c>
      <c r="C126" s="197">
        <v>5925</v>
      </c>
      <c r="D126" s="197">
        <v>6246</v>
      </c>
      <c r="E126" s="197">
        <v>6075</v>
      </c>
      <c r="F126" s="197">
        <v>6065</v>
      </c>
      <c r="G126" s="197">
        <v>6055</v>
      </c>
      <c r="H126" s="197">
        <v>6045</v>
      </c>
      <c r="I126" s="197">
        <v>6035</v>
      </c>
      <c r="J126" s="197">
        <v>6026</v>
      </c>
      <c r="K126" s="197">
        <v>6016</v>
      </c>
      <c r="L126" s="197">
        <v>6006</v>
      </c>
      <c r="M126" s="197">
        <v>5996</v>
      </c>
      <c r="N126" s="197">
        <v>5986</v>
      </c>
      <c r="O126" s="197">
        <v>5976</v>
      </c>
      <c r="P126" s="197">
        <v>5966</v>
      </c>
      <c r="Q126" s="197">
        <v>5956</v>
      </c>
      <c r="R126" s="197">
        <v>5946</v>
      </c>
      <c r="S126" s="197">
        <v>5936</v>
      </c>
      <c r="T126" s="197">
        <v>5926</v>
      </c>
      <c r="U126" s="197">
        <v>5916</v>
      </c>
      <c r="V126" s="197">
        <v>5906</v>
      </c>
      <c r="W126" s="197">
        <v>5896</v>
      </c>
      <c r="X126" s="197">
        <v>5886</v>
      </c>
      <c r="Y126" s="197">
        <v>5876</v>
      </c>
      <c r="Z126" s="197">
        <v>5867</v>
      </c>
      <c r="AA126" s="197">
        <v>5857</v>
      </c>
      <c r="AB126" s="197">
        <v>5847</v>
      </c>
      <c r="AC126" s="197">
        <v>5837</v>
      </c>
      <c r="AD126" s="197">
        <v>5827</v>
      </c>
      <c r="AE126" s="197">
        <v>5817</v>
      </c>
      <c r="AF126" s="197">
        <v>5807</v>
      </c>
      <c r="AG126" s="198">
        <v>-6.9300000000000004E-4</v>
      </c>
    </row>
    <row r="127" spans="1:33" ht="15" customHeight="1" x14ac:dyDescent="0.25">
      <c r="A127" s="154" t="s">
        <v>155</v>
      </c>
      <c r="B127" s="196" t="s">
        <v>156</v>
      </c>
      <c r="C127" s="197">
        <v>6356</v>
      </c>
      <c r="D127" s="197">
        <v>6592</v>
      </c>
      <c r="E127" s="197">
        <v>6430</v>
      </c>
      <c r="F127" s="197">
        <v>6425</v>
      </c>
      <c r="G127" s="197">
        <v>6419</v>
      </c>
      <c r="H127" s="197">
        <v>6413</v>
      </c>
      <c r="I127" s="197">
        <v>6407</v>
      </c>
      <c r="J127" s="197">
        <v>6401</v>
      </c>
      <c r="K127" s="197">
        <v>6394</v>
      </c>
      <c r="L127" s="197">
        <v>6388</v>
      </c>
      <c r="M127" s="197">
        <v>6381</v>
      </c>
      <c r="N127" s="197">
        <v>6375</v>
      </c>
      <c r="O127" s="197">
        <v>6368</v>
      </c>
      <c r="P127" s="197">
        <v>6361</v>
      </c>
      <c r="Q127" s="197">
        <v>6355</v>
      </c>
      <c r="R127" s="197">
        <v>6348</v>
      </c>
      <c r="S127" s="197">
        <v>6341</v>
      </c>
      <c r="T127" s="197">
        <v>6334</v>
      </c>
      <c r="U127" s="197">
        <v>6328</v>
      </c>
      <c r="V127" s="197">
        <v>6321</v>
      </c>
      <c r="W127" s="197">
        <v>6314</v>
      </c>
      <c r="X127" s="197">
        <v>6307</v>
      </c>
      <c r="Y127" s="197">
        <v>6300</v>
      </c>
      <c r="Z127" s="197">
        <v>6293</v>
      </c>
      <c r="AA127" s="197">
        <v>6286</v>
      </c>
      <c r="AB127" s="197">
        <v>6279</v>
      </c>
      <c r="AC127" s="197">
        <v>6272</v>
      </c>
      <c r="AD127" s="197">
        <v>6265</v>
      </c>
      <c r="AE127" s="197">
        <v>6257</v>
      </c>
      <c r="AF127" s="197">
        <v>6250</v>
      </c>
      <c r="AG127" s="198">
        <v>-5.8E-4</v>
      </c>
    </row>
    <row r="128" spans="1:33" ht="15" customHeight="1" x14ac:dyDescent="0.25">
      <c r="A128" s="154" t="s">
        <v>157</v>
      </c>
      <c r="B128" s="196" t="s">
        <v>158</v>
      </c>
      <c r="C128" s="197">
        <v>2454</v>
      </c>
      <c r="D128" s="197">
        <v>2507</v>
      </c>
      <c r="E128" s="197">
        <v>2434</v>
      </c>
      <c r="F128" s="197">
        <v>2420</v>
      </c>
      <c r="G128" s="197">
        <v>2406</v>
      </c>
      <c r="H128" s="197">
        <v>2393</v>
      </c>
      <c r="I128" s="197">
        <v>2379</v>
      </c>
      <c r="J128" s="197">
        <v>2366</v>
      </c>
      <c r="K128" s="197">
        <v>2352</v>
      </c>
      <c r="L128" s="197">
        <v>2338</v>
      </c>
      <c r="M128" s="197">
        <v>2325</v>
      </c>
      <c r="N128" s="197">
        <v>2311</v>
      </c>
      <c r="O128" s="197">
        <v>2297</v>
      </c>
      <c r="P128" s="197">
        <v>2284</v>
      </c>
      <c r="Q128" s="197">
        <v>2270</v>
      </c>
      <c r="R128" s="197">
        <v>2257</v>
      </c>
      <c r="S128" s="197">
        <v>2243</v>
      </c>
      <c r="T128" s="197">
        <v>2230</v>
      </c>
      <c r="U128" s="197">
        <v>2216</v>
      </c>
      <c r="V128" s="197">
        <v>2203</v>
      </c>
      <c r="W128" s="197">
        <v>2189</v>
      </c>
      <c r="X128" s="197">
        <v>2176</v>
      </c>
      <c r="Y128" s="197">
        <v>2162</v>
      </c>
      <c r="Z128" s="197">
        <v>2149</v>
      </c>
      <c r="AA128" s="197">
        <v>2136</v>
      </c>
      <c r="AB128" s="197">
        <v>2122</v>
      </c>
      <c r="AC128" s="197">
        <v>2109</v>
      </c>
      <c r="AD128" s="197">
        <v>2096</v>
      </c>
      <c r="AE128" s="197">
        <v>2082</v>
      </c>
      <c r="AF128" s="197">
        <v>2069</v>
      </c>
      <c r="AG128" s="198">
        <v>-5.8669999999999998E-3</v>
      </c>
    </row>
    <row r="129" spans="1:33" ht="15" customHeight="1" x14ac:dyDescent="0.25">
      <c r="A129" s="154" t="s">
        <v>159</v>
      </c>
      <c r="B129" s="196" t="s">
        <v>160</v>
      </c>
      <c r="C129" s="197">
        <v>3318</v>
      </c>
      <c r="D129" s="197">
        <v>3345</v>
      </c>
      <c r="E129" s="197">
        <v>3230</v>
      </c>
      <c r="F129" s="197">
        <v>3221</v>
      </c>
      <c r="G129" s="197">
        <v>3211</v>
      </c>
      <c r="H129" s="197">
        <v>3202</v>
      </c>
      <c r="I129" s="197">
        <v>3192</v>
      </c>
      <c r="J129" s="197">
        <v>3183</v>
      </c>
      <c r="K129" s="197">
        <v>3173</v>
      </c>
      <c r="L129" s="197">
        <v>3163</v>
      </c>
      <c r="M129" s="197">
        <v>3154</v>
      </c>
      <c r="N129" s="197">
        <v>3144</v>
      </c>
      <c r="O129" s="197">
        <v>3134</v>
      </c>
      <c r="P129" s="197">
        <v>3124</v>
      </c>
      <c r="Q129" s="197">
        <v>3114</v>
      </c>
      <c r="R129" s="197">
        <v>3104</v>
      </c>
      <c r="S129" s="197">
        <v>3094</v>
      </c>
      <c r="T129" s="197">
        <v>3084</v>
      </c>
      <c r="U129" s="197">
        <v>3074</v>
      </c>
      <c r="V129" s="197">
        <v>3064</v>
      </c>
      <c r="W129" s="197">
        <v>3054</v>
      </c>
      <c r="X129" s="197">
        <v>3044</v>
      </c>
      <c r="Y129" s="197">
        <v>3034</v>
      </c>
      <c r="Z129" s="197">
        <v>3024</v>
      </c>
      <c r="AA129" s="197">
        <v>3014</v>
      </c>
      <c r="AB129" s="197">
        <v>3004</v>
      </c>
      <c r="AC129" s="197">
        <v>2994</v>
      </c>
      <c r="AD129" s="197">
        <v>2984</v>
      </c>
      <c r="AE129" s="197">
        <v>2974</v>
      </c>
      <c r="AF129" s="197">
        <v>2963</v>
      </c>
      <c r="AG129" s="198">
        <v>-3.8939999999999999E-3</v>
      </c>
    </row>
    <row r="130" spans="1:33" ht="15" customHeight="1" x14ac:dyDescent="0.25">
      <c r="A130" s="154" t="s">
        <v>161</v>
      </c>
      <c r="B130" s="196" t="s">
        <v>162</v>
      </c>
      <c r="C130" s="197">
        <v>2149</v>
      </c>
      <c r="D130" s="197">
        <v>2015</v>
      </c>
      <c r="E130" s="197">
        <v>1961</v>
      </c>
      <c r="F130" s="197">
        <v>1953</v>
      </c>
      <c r="G130" s="197">
        <v>1945</v>
      </c>
      <c r="H130" s="197">
        <v>1937</v>
      </c>
      <c r="I130" s="197">
        <v>1929</v>
      </c>
      <c r="J130" s="197">
        <v>1921</v>
      </c>
      <c r="K130" s="197">
        <v>1913</v>
      </c>
      <c r="L130" s="197">
        <v>1905</v>
      </c>
      <c r="M130" s="197">
        <v>1897</v>
      </c>
      <c r="N130" s="197">
        <v>1889</v>
      </c>
      <c r="O130" s="197">
        <v>1881</v>
      </c>
      <c r="P130" s="197">
        <v>1873</v>
      </c>
      <c r="Q130" s="197">
        <v>1866</v>
      </c>
      <c r="R130" s="197">
        <v>1858</v>
      </c>
      <c r="S130" s="197">
        <v>1850</v>
      </c>
      <c r="T130" s="197">
        <v>1842</v>
      </c>
      <c r="U130" s="197">
        <v>1834</v>
      </c>
      <c r="V130" s="197">
        <v>1827</v>
      </c>
      <c r="W130" s="197">
        <v>1819</v>
      </c>
      <c r="X130" s="197">
        <v>1811</v>
      </c>
      <c r="Y130" s="197">
        <v>1804</v>
      </c>
      <c r="Z130" s="197">
        <v>1796</v>
      </c>
      <c r="AA130" s="197">
        <v>1788</v>
      </c>
      <c r="AB130" s="197">
        <v>1781</v>
      </c>
      <c r="AC130" s="197">
        <v>1773</v>
      </c>
      <c r="AD130" s="197">
        <v>1765</v>
      </c>
      <c r="AE130" s="197">
        <v>1758</v>
      </c>
      <c r="AF130" s="197">
        <v>1750</v>
      </c>
      <c r="AG130" s="198">
        <v>-7.0569999999999999E-3</v>
      </c>
    </row>
    <row r="131" spans="1:33" ht="15" customHeight="1" x14ac:dyDescent="0.25">
      <c r="A131" s="154" t="s">
        <v>163</v>
      </c>
      <c r="B131" s="196" t="s">
        <v>164</v>
      </c>
      <c r="C131" s="197">
        <v>4954</v>
      </c>
      <c r="D131" s="197">
        <v>4959</v>
      </c>
      <c r="E131" s="197">
        <v>4809</v>
      </c>
      <c r="F131" s="197">
        <v>4797</v>
      </c>
      <c r="G131" s="197">
        <v>4785</v>
      </c>
      <c r="H131" s="197">
        <v>4773</v>
      </c>
      <c r="I131" s="197">
        <v>4761</v>
      </c>
      <c r="J131" s="197">
        <v>4748</v>
      </c>
      <c r="K131" s="197">
        <v>4736</v>
      </c>
      <c r="L131" s="197">
        <v>4723</v>
      </c>
      <c r="M131" s="197">
        <v>4710</v>
      </c>
      <c r="N131" s="197">
        <v>4698</v>
      </c>
      <c r="O131" s="197">
        <v>4685</v>
      </c>
      <c r="P131" s="197">
        <v>4672</v>
      </c>
      <c r="Q131" s="197">
        <v>4659</v>
      </c>
      <c r="R131" s="197">
        <v>4645</v>
      </c>
      <c r="S131" s="197">
        <v>4632</v>
      </c>
      <c r="T131" s="197">
        <v>4619</v>
      </c>
      <c r="U131" s="197">
        <v>4606</v>
      </c>
      <c r="V131" s="197">
        <v>4593</v>
      </c>
      <c r="W131" s="197">
        <v>4580</v>
      </c>
      <c r="X131" s="197">
        <v>4566</v>
      </c>
      <c r="Y131" s="197">
        <v>4553</v>
      </c>
      <c r="Z131" s="197">
        <v>4540</v>
      </c>
      <c r="AA131" s="197">
        <v>4527</v>
      </c>
      <c r="AB131" s="197">
        <v>4514</v>
      </c>
      <c r="AC131" s="197">
        <v>4500</v>
      </c>
      <c r="AD131" s="197">
        <v>4487</v>
      </c>
      <c r="AE131" s="197">
        <v>4474</v>
      </c>
      <c r="AF131" s="197">
        <v>4461</v>
      </c>
      <c r="AG131" s="198">
        <v>-3.6080000000000001E-3</v>
      </c>
    </row>
    <row r="132" spans="1:33" ht="15" customHeight="1" x14ac:dyDescent="0.25">
      <c r="A132" s="154" t="s">
        <v>165</v>
      </c>
      <c r="B132" s="196" t="s">
        <v>166</v>
      </c>
      <c r="C132" s="197">
        <v>3424</v>
      </c>
      <c r="D132" s="197">
        <v>3480</v>
      </c>
      <c r="E132" s="197">
        <v>3247</v>
      </c>
      <c r="F132" s="197">
        <v>3237</v>
      </c>
      <c r="G132" s="197">
        <v>3228</v>
      </c>
      <c r="H132" s="197">
        <v>3218</v>
      </c>
      <c r="I132" s="197">
        <v>3208</v>
      </c>
      <c r="J132" s="197">
        <v>3198</v>
      </c>
      <c r="K132" s="197">
        <v>3188</v>
      </c>
      <c r="L132" s="197">
        <v>3178</v>
      </c>
      <c r="M132" s="197">
        <v>3167</v>
      </c>
      <c r="N132" s="197">
        <v>3157</v>
      </c>
      <c r="O132" s="197">
        <v>3147</v>
      </c>
      <c r="P132" s="197">
        <v>3137</v>
      </c>
      <c r="Q132" s="197">
        <v>3127</v>
      </c>
      <c r="R132" s="197">
        <v>3116</v>
      </c>
      <c r="S132" s="197">
        <v>3106</v>
      </c>
      <c r="T132" s="197">
        <v>3096</v>
      </c>
      <c r="U132" s="197">
        <v>3085</v>
      </c>
      <c r="V132" s="197">
        <v>3075</v>
      </c>
      <c r="W132" s="197">
        <v>3065</v>
      </c>
      <c r="X132" s="197">
        <v>3054</v>
      </c>
      <c r="Y132" s="197">
        <v>3044</v>
      </c>
      <c r="Z132" s="197">
        <v>3034</v>
      </c>
      <c r="AA132" s="197">
        <v>3023</v>
      </c>
      <c r="AB132" s="197">
        <v>3013</v>
      </c>
      <c r="AC132" s="197">
        <v>3003</v>
      </c>
      <c r="AD132" s="197">
        <v>2992</v>
      </c>
      <c r="AE132" s="197">
        <v>2982</v>
      </c>
      <c r="AF132" s="197">
        <v>2972</v>
      </c>
      <c r="AG132" s="198">
        <v>-4.8700000000000002E-3</v>
      </c>
    </row>
    <row r="133" spans="1:33" ht="15" customHeight="1" x14ac:dyDescent="0.2">
      <c r="A133" s="154" t="s">
        <v>167</v>
      </c>
      <c r="B133" s="190" t="s">
        <v>168</v>
      </c>
      <c r="C133" s="152">
        <v>4071.6916500000002</v>
      </c>
      <c r="D133" s="152">
        <v>4181.7236329999996</v>
      </c>
      <c r="E133" s="152">
        <v>4034.5815429999998</v>
      </c>
      <c r="F133" s="152">
        <v>4018.084961</v>
      </c>
      <c r="G133" s="152">
        <v>4001.724365</v>
      </c>
      <c r="H133" s="152">
        <v>3985.4624020000001</v>
      </c>
      <c r="I133" s="152">
        <v>3968.9880370000001</v>
      </c>
      <c r="J133" s="152">
        <v>3952.8745119999999</v>
      </c>
      <c r="K133" s="152">
        <v>3936.5290530000002</v>
      </c>
      <c r="L133" s="152">
        <v>3920.0708009999998</v>
      </c>
      <c r="M133" s="152">
        <v>3903.6604000000002</v>
      </c>
      <c r="N133" s="152">
        <v>3887.3151859999998</v>
      </c>
      <c r="O133" s="152">
        <v>3870.8471679999998</v>
      </c>
      <c r="P133" s="152">
        <v>3854.6083979999999</v>
      </c>
      <c r="Q133" s="152">
        <v>3838.3706050000001</v>
      </c>
      <c r="R133" s="152">
        <v>3821.8947750000002</v>
      </c>
      <c r="S133" s="152">
        <v>3805.4589839999999</v>
      </c>
      <c r="T133" s="152">
        <v>3789.2316890000002</v>
      </c>
      <c r="U133" s="152">
        <v>3772.6372070000002</v>
      </c>
      <c r="V133" s="152">
        <v>3756.5234380000002</v>
      </c>
      <c r="W133" s="152">
        <v>3740.0522460000002</v>
      </c>
      <c r="X133" s="152">
        <v>3723.6364749999998</v>
      </c>
      <c r="Y133" s="152">
        <v>3707.2749020000001</v>
      </c>
      <c r="Z133" s="152">
        <v>3691.0686040000001</v>
      </c>
      <c r="AA133" s="152">
        <v>3674.6044919999999</v>
      </c>
      <c r="AB133" s="152">
        <v>3658.2719729999999</v>
      </c>
      <c r="AC133" s="152">
        <v>3642.0092770000001</v>
      </c>
      <c r="AD133" s="152">
        <v>3625.7854000000002</v>
      </c>
      <c r="AE133" s="152">
        <v>3609.7651369999999</v>
      </c>
      <c r="AF133" s="152">
        <v>3593.8842770000001</v>
      </c>
      <c r="AG133" s="192">
        <v>-4.2950000000000002E-3</v>
      </c>
    </row>
    <row r="134" spans="1:33" ht="15" customHeight="1" x14ac:dyDescent="0.25"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  <c r="AB134" s="185"/>
      <c r="AC134" s="185"/>
      <c r="AD134" s="185"/>
      <c r="AE134" s="185"/>
      <c r="AF134" s="185"/>
      <c r="AG134" s="185"/>
    </row>
    <row r="135" spans="1:33" ht="15" customHeight="1" x14ac:dyDescent="0.25">
      <c r="B135" s="190" t="s">
        <v>169</v>
      </c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  <c r="AB135" s="185"/>
      <c r="AC135" s="185"/>
      <c r="AD135" s="185"/>
      <c r="AE135" s="185"/>
      <c r="AF135" s="185"/>
      <c r="AG135" s="185"/>
    </row>
    <row r="136" spans="1:33" ht="15" customHeight="1" x14ac:dyDescent="0.25">
      <c r="A136" s="154" t="s">
        <v>170</v>
      </c>
      <c r="B136" s="196" t="s">
        <v>150</v>
      </c>
      <c r="C136" s="197">
        <v>600</v>
      </c>
      <c r="D136" s="197">
        <v>485</v>
      </c>
      <c r="E136" s="197">
        <v>598</v>
      </c>
      <c r="F136" s="197">
        <v>604</v>
      </c>
      <c r="G136" s="197">
        <v>611</v>
      </c>
      <c r="H136" s="197">
        <v>618</v>
      </c>
      <c r="I136" s="197">
        <v>624</v>
      </c>
      <c r="J136" s="197">
        <v>631</v>
      </c>
      <c r="K136" s="197">
        <v>638</v>
      </c>
      <c r="L136" s="197">
        <v>644</v>
      </c>
      <c r="M136" s="197">
        <v>651</v>
      </c>
      <c r="N136" s="197">
        <v>658</v>
      </c>
      <c r="O136" s="197">
        <v>664</v>
      </c>
      <c r="P136" s="197">
        <v>671</v>
      </c>
      <c r="Q136" s="197">
        <v>678</v>
      </c>
      <c r="R136" s="197">
        <v>685</v>
      </c>
      <c r="S136" s="197">
        <v>691</v>
      </c>
      <c r="T136" s="197">
        <v>698</v>
      </c>
      <c r="U136" s="197">
        <v>705</v>
      </c>
      <c r="V136" s="197">
        <v>712</v>
      </c>
      <c r="W136" s="197">
        <v>718</v>
      </c>
      <c r="X136" s="197">
        <v>725</v>
      </c>
      <c r="Y136" s="197">
        <v>732</v>
      </c>
      <c r="Z136" s="197">
        <v>739</v>
      </c>
      <c r="AA136" s="197">
        <v>745</v>
      </c>
      <c r="AB136" s="197">
        <v>752</v>
      </c>
      <c r="AC136" s="197">
        <v>759</v>
      </c>
      <c r="AD136" s="197">
        <v>766</v>
      </c>
      <c r="AE136" s="197">
        <v>772</v>
      </c>
      <c r="AF136" s="197">
        <v>779</v>
      </c>
      <c r="AG136" s="198">
        <v>9.0430000000000007E-3</v>
      </c>
    </row>
    <row r="137" spans="1:33" ht="15" customHeight="1" x14ac:dyDescent="0.25">
      <c r="A137" s="154" t="s">
        <v>171</v>
      </c>
      <c r="B137" s="196" t="s">
        <v>152</v>
      </c>
      <c r="C137" s="197">
        <v>835</v>
      </c>
      <c r="D137" s="197">
        <v>682</v>
      </c>
      <c r="E137" s="197">
        <v>839</v>
      </c>
      <c r="F137" s="197">
        <v>847</v>
      </c>
      <c r="G137" s="197">
        <v>856</v>
      </c>
      <c r="H137" s="197">
        <v>864</v>
      </c>
      <c r="I137" s="197">
        <v>872</v>
      </c>
      <c r="J137" s="197">
        <v>881</v>
      </c>
      <c r="K137" s="197">
        <v>889</v>
      </c>
      <c r="L137" s="197">
        <v>897</v>
      </c>
      <c r="M137" s="197">
        <v>906</v>
      </c>
      <c r="N137" s="197">
        <v>914</v>
      </c>
      <c r="O137" s="197">
        <v>922</v>
      </c>
      <c r="P137" s="197">
        <v>931</v>
      </c>
      <c r="Q137" s="197">
        <v>939</v>
      </c>
      <c r="R137" s="197">
        <v>947</v>
      </c>
      <c r="S137" s="197">
        <v>956</v>
      </c>
      <c r="T137" s="197">
        <v>964</v>
      </c>
      <c r="U137" s="197">
        <v>972</v>
      </c>
      <c r="V137" s="197">
        <v>981</v>
      </c>
      <c r="W137" s="197">
        <v>989</v>
      </c>
      <c r="X137" s="197">
        <v>998</v>
      </c>
      <c r="Y137" s="197">
        <v>1006</v>
      </c>
      <c r="Z137" s="197">
        <v>1014</v>
      </c>
      <c r="AA137" s="197">
        <v>1023</v>
      </c>
      <c r="AB137" s="197">
        <v>1031</v>
      </c>
      <c r="AC137" s="197">
        <v>1039</v>
      </c>
      <c r="AD137" s="197">
        <v>1048</v>
      </c>
      <c r="AE137" s="197">
        <v>1056</v>
      </c>
      <c r="AF137" s="197">
        <v>1064</v>
      </c>
      <c r="AG137" s="198">
        <v>8.3920000000000002E-3</v>
      </c>
    </row>
    <row r="138" spans="1:33" ht="15" customHeight="1" x14ac:dyDescent="0.25">
      <c r="A138" s="154" t="s">
        <v>172</v>
      </c>
      <c r="B138" s="196" t="s">
        <v>154</v>
      </c>
      <c r="C138" s="197">
        <v>909</v>
      </c>
      <c r="D138" s="197">
        <v>733</v>
      </c>
      <c r="E138" s="197">
        <v>856</v>
      </c>
      <c r="F138" s="197">
        <v>862</v>
      </c>
      <c r="G138" s="197">
        <v>868</v>
      </c>
      <c r="H138" s="197">
        <v>873</v>
      </c>
      <c r="I138" s="197">
        <v>879</v>
      </c>
      <c r="J138" s="197">
        <v>885</v>
      </c>
      <c r="K138" s="197">
        <v>891</v>
      </c>
      <c r="L138" s="197">
        <v>897</v>
      </c>
      <c r="M138" s="197">
        <v>902</v>
      </c>
      <c r="N138" s="197">
        <v>908</v>
      </c>
      <c r="O138" s="197">
        <v>914</v>
      </c>
      <c r="P138" s="197">
        <v>920</v>
      </c>
      <c r="Q138" s="197">
        <v>926</v>
      </c>
      <c r="R138" s="197">
        <v>931</v>
      </c>
      <c r="S138" s="197">
        <v>937</v>
      </c>
      <c r="T138" s="197">
        <v>943</v>
      </c>
      <c r="U138" s="197">
        <v>949</v>
      </c>
      <c r="V138" s="197">
        <v>955</v>
      </c>
      <c r="W138" s="197">
        <v>960</v>
      </c>
      <c r="X138" s="197">
        <v>966</v>
      </c>
      <c r="Y138" s="197">
        <v>972</v>
      </c>
      <c r="Z138" s="197">
        <v>978</v>
      </c>
      <c r="AA138" s="197">
        <v>984</v>
      </c>
      <c r="AB138" s="197">
        <v>990</v>
      </c>
      <c r="AC138" s="197">
        <v>995</v>
      </c>
      <c r="AD138" s="197">
        <v>1001</v>
      </c>
      <c r="AE138" s="197">
        <v>1007</v>
      </c>
      <c r="AF138" s="197">
        <v>1013</v>
      </c>
      <c r="AG138" s="198">
        <v>3.7420000000000001E-3</v>
      </c>
    </row>
    <row r="139" spans="1:33" ht="15" customHeight="1" x14ac:dyDescent="0.25">
      <c r="A139" s="154" t="s">
        <v>173</v>
      </c>
      <c r="B139" s="196" t="s">
        <v>156</v>
      </c>
      <c r="C139" s="197">
        <v>1089</v>
      </c>
      <c r="D139" s="197">
        <v>918</v>
      </c>
      <c r="E139" s="197">
        <v>1036</v>
      </c>
      <c r="F139" s="197">
        <v>1042</v>
      </c>
      <c r="G139" s="197">
        <v>1047</v>
      </c>
      <c r="H139" s="197">
        <v>1053</v>
      </c>
      <c r="I139" s="197">
        <v>1058</v>
      </c>
      <c r="J139" s="197">
        <v>1064</v>
      </c>
      <c r="K139" s="197">
        <v>1070</v>
      </c>
      <c r="L139" s="197">
        <v>1076</v>
      </c>
      <c r="M139" s="197">
        <v>1081</v>
      </c>
      <c r="N139" s="197">
        <v>1087</v>
      </c>
      <c r="O139" s="197">
        <v>1093</v>
      </c>
      <c r="P139" s="197">
        <v>1099</v>
      </c>
      <c r="Q139" s="197">
        <v>1104</v>
      </c>
      <c r="R139" s="197">
        <v>1110</v>
      </c>
      <c r="S139" s="197">
        <v>1116</v>
      </c>
      <c r="T139" s="197">
        <v>1122</v>
      </c>
      <c r="U139" s="197">
        <v>1128</v>
      </c>
      <c r="V139" s="197">
        <v>1134</v>
      </c>
      <c r="W139" s="197">
        <v>1139</v>
      </c>
      <c r="X139" s="197">
        <v>1145</v>
      </c>
      <c r="Y139" s="197">
        <v>1151</v>
      </c>
      <c r="Z139" s="197">
        <v>1157</v>
      </c>
      <c r="AA139" s="197">
        <v>1163</v>
      </c>
      <c r="AB139" s="197">
        <v>1169</v>
      </c>
      <c r="AC139" s="197">
        <v>1175</v>
      </c>
      <c r="AD139" s="197">
        <v>1180</v>
      </c>
      <c r="AE139" s="197">
        <v>1186</v>
      </c>
      <c r="AF139" s="197">
        <v>1192</v>
      </c>
      <c r="AG139" s="198">
        <v>3.1210000000000001E-3</v>
      </c>
    </row>
    <row r="140" spans="1:33" ht="15" customHeight="1" x14ac:dyDescent="0.25">
      <c r="A140" s="154" t="s">
        <v>174</v>
      </c>
      <c r="B140" s="196" t="s">
        <v>158</v>
      </c>
      <c r="C140" s="197">
        <v>2213</v>
      </c>
      <c r="D140" s="197">
        <v>2190</v>
      </c>
      <c r="E140" s="197">
        <v>2386</v>
      </c>
      <c r="F140" s="197">
        <v>2402</v>
      </c>
      <c r="G140" s="197">
        <v>2418</v>
      </c>
      <c r="H140" s="197">
        <v>2435</v>
      </c>
      <c r="I140" s="197">
        <v>2451</v>
      </c>
      <c r="J140" s="197">
        <v>2467</v>
      </c>
      <c r="K140" s="197">
        <v>2483</v>
      </c>
      <c r="L140" s="197">
        <v>2500</v>
      </c>
      <c r="M140" s="197">
        <v>2516</v>
      </c>
      <c r="N140" s="197">
        <v>2532</v>
      </c>
      <c r="O140" s="197">
        <v>2549</v>
      </c>
      <c r="P140" s="197">
        <v>2565</v>
      </c>
      <c r="Q140" s="197">
        <v>2582</v>
      </c>
      <c r="R140" s="197">
        <v>2598</v>
      </c>
      <c r="S140" s="197">
        <v>2615</v>
      </c>
      <c r="T140" s="197">
        <v>2631</v>
      </c>
      <c r="U140" s="197">
        <v>2648</v>
      </c>
      <c r="V140" s="197">
        <v>2664</v>
      </c>
      <c r="W140" s="197">
        <v>2681</v>
      </c>
      <c r="X140" s="197">
        <v>2698</v>
      </c>
      <c r="Y140" s="197">
        <v>2714</v>
      </c>
      <c r="Z140" s="197">
        <v>2731</v>
      </c>
      <c r="AA140" s="197">
        <v>2748</v>
      </c>
      <c r="AB140" s="197">
        <v>2764</v>
      </c>
      <c r="AC140" s="197">
        <v>2781</v>
      </c>
      <c r="AD140" s="197">
        <v>2798</v>
      </c>
      <c r="AE140" s="197">
        <v>2815</v>
      </c>
      <c r="AF140" s="197">
        <v>2831</v>
      </c>
      <c r="AG140" s="198">
        <v>8.5290000000000001E-3</v>
      </c>
    </row>
    <row r="141" spans="1:33" x14ac:dyDescent="0.25">
      <c r="A141" s="154" t="s">
        <v>175</v>
      </c>
      <c r="B141" s="196" t="s">
        <v>160</v>
      </c>
      <c r="C141" s="197">
        <v>1605</v>
      </c>
      <c r="D141" s="197">
        <v>1628</v>
      </c>
      <c r="E141" s="197">
        <v>1803</v>
      </c>
      <c r="F141" s="197">
        <v>1813</v>
      </c>
      <c r="G141" s="197">
        <v>1822</v>
      </c>
      <c r="H141" s="197">
        <v>1832</v>
      </c>
      <c r="I141" s="197">
        <v>1841</v>
      </c>
      <c r="J141" s="197">
        <v>1851</v>
      </c>
      <c r="K141" s="197">
        <v>1860</v>
      </c>
      <c r="L141" s="197">
        <v>1870</v>
      </c>
      <c r="M141" s="197">
        <v>1880</v>
      </c>
      <c r="N141" s="197">
        <v>1889</v>
      </c>
      <c r="O141" s="197">
        <v>1899</v>
      </c>
      <c r="P141" s="197">
        <v>1909</v>
      </c>
      <c r="Q141" s="197">
        <v>1919</v>
      </c>
      <c r="R141" s="197">
        <v>1928</v>
      </c>
      <c r="S141" s="197">
        <v>1938</v>
      </c>
      <c r="T141" s="197">
        <v>1948</v>
      </c>
      <c r="U141" s="197">
        <v>1958</v>
      </c>
      <c r="V141" s="197">
        <v>1967</v>
      </c>
      <c r="W141" s="197">
        <v>1977</v>
      </c>
      <c r="X141" s="197">
        <v>1987</v>
      </c>
      <c r="Y141" s="197">
        <v>1997</v>
      </c>
      <c r="Z141" s="197">
        <v>2007</v>
      </c>
      <c r="AA141" s="197">
        <v>2016</v>
      </c>
      <c r="AB141" s="197">
        <v>2026</v>
      </c>
      <c r="AC141" s="197">
        <v>2036</v>
      </c>
      <c r="AD141" s="197">
        <v>2046</v>
      </c>
      <c r="AE141" s="197">
        <v>2056</v>
      </c>
      <c r="AF141" s="197">
        <v>2065</v>
      </c>
      <c r="AG141" s="198">
        <v>8.7279999999999996E-3</v>
      </c>
    </row>
    <row r="142" spans="1:33" x14ac:dyDescent="0.25">
      <c r="A142" s="154" t="s">
        <v>176</v>
      </c>
      <c r="B142" s="196" t="s">
        <v>162</v>
      </c>
      <c r="C142" s="197">
        <v>2605</v>
      </c>
      <c r="D142" s="197">
        <v>2648</v>
      </c>
      <c r="E142" s="197">
        <v>2872</v>
      </c>
      <c r="F142" s="197">
        <v>2887</v>
      </c>
      <c r="G142" s="197">
        <v>2901</v>
      </c>
      <c r="H142" s="197">
        <v>2916</v>
      </c>
      <c r="I142" s="197">
        <v>2930</v>
      </c>
      <c r="J142" s="197">
        <v>2945</v>
      </c>
      <c r="K142" s="197">
        <v>2960</v>
      </c>
      <c r="L142" s="197">
        <v>2974</v>
      </c>
      <c r="M142" s="197">
        <v>2989</v>
      </c>
      <c r="N142" s="197">
        <v>3003</v>
      </c>
      <c r="O142" s="197">
        <v>3018</v>
      </c>
      <c r="P142" s="197">
        <v>3033</v>
      </c>
      <c r="Q142" s="197">
        <v>3047</v>
      </c>
      <c r="R142" s="197">
        <v>3062</v>
      </c>
      <c r="S142" s="197">
        <v>3076</v>
      </c>
      <c r="T142" s="197">
        <v>3091</v>
      </c>
      <c r="U142" s="197">
        <v>3106</v>
      </c>
      <c r="V142" s="197">
        <v>3120</v>
      </c>
      <c r="W142" s="197">
        <v>3135</v>
      </c>
      <c r="X142" s="197">
        <v>3149</v>
      </c>
      <c r="Y142" s="197">
        <v>3164</v>
      </c>
      <c r="Z142" s="197">
        <v>3178</v>
      </c>
      <c r="AA142" s="197">
        <v>3193</v>
      </c>
      <c r="AB142" s="197">
        <v>3207</v>
      </c>
      <c r="AC142" s="197">
        <v>3222</v>
      </c>
      <c r="AD142" s="197">
        <v>3237</v>
      </c>
      <c r="AE142" s="197">
        <v>3251</v>
      </c>
      <c r="AF142" s="197">
        <v>3266</v>
      </c>
      <c r="AG142" s="198">
        <v>7.8279999999999999E-3</v>
      </c>
    </row>
    <row r="143" spans="1:33" x14ac:dyDescent="0.25">
      <c r="A143" s="154" t="s">
        <v>177</v>
      </c>
      <c r="B143" s="196" t="s">
        <v>164</v>
      </c>
      <c r="C143" s="197">
        <v>1561</v>
      </c>
      <c r="D143" s="197">
        <v>1450</v>
      </c>
      <c r="E143" s="197">
        <v>1575</v>
      </c>
      <c r="F143" s="197">
        <v>1585</v>
      </c>
      <c r="G143" s="197">
        <v>1594</v>
      </c>
      <c r="H143" s="197">
        <v>1604</v>
      </c>
      <c r="I143" s="197">
        <v>1614</v>
      </c>
      <c r="J143" s="197">
        <v>1624</v>
      </c>
      <c r="K143" s="197">
        <v>1634</v>
      </c>
      <c r="L143" s="197">
        <v>1643</v>
      </c>
      <c r="M143" s="197">
        <v>1654</v>
      </c>
      <c r="N143" s="197">
        <v>1664</v>
      </c>
      <c r="O143" s="197">
        <v>1674</v>
      </c>
      <c r="P143" s="197">
        <v>1684</v>
      </c>
      <c r="Q143" s="197">
        <v>1694</v>
      </c>
      <c r="R143" s="197">
        <v>1705</v>
      </c>
      <c r="S143" s="197">
        <v>1715</v>
      </c>
      <c r="T143" s="197">
        <v>1725</v>
      </c>
      <c r="U143" s="197">
        <v>1735</v>
      </c>
      <c r="V143" s="197">
        <v>1746</v>
      </c>
      <c r="W143" s="197">
        <v>1756</v>
      </c>
      <c r="X143" s="197">
        <v>1767</v>
      </c>
      <c r="Y143" s="197">
        <v>1777</v>
      </c>
      <c r="Z143" s="197">
        <v>1788</v>
      </c>
      <c r="AA143" s="197">
        <v>1798</v>
      </c>
      <c r="AB143" s="197">
        <v>1808</v>
      </c>
      <c r="AC143" s="197">
        <v>1819</v>
      </c>
      <c r="AD143" s="197">
        <v>1829</v>
      </c>
      <c r="AE143" s="197">
        <v>1840</v>
      </c>
      <c r="AF143" s="197">
        <v>1850</v>
      </c>
      <c r="AG143" s="198">
        <v>5.8739999999999999E-3</v>
      </c>
    </row>
    <row r="144" spans="1:33" x14ac:dyDescent="0.25">
      <c r="A144" s="154" t="s">
        <v>178</v>
      </c>
      <c r="B144" s="196" t="s">
        <v>166</v>
      </c>
      <c r="C144" s="197">
        <v>1017</v>
      </c>
      <c r="D144" s="197">
        <v>853</v>
      </c>
      <c r="E144" s="197">
        <v>990</v>
      </c>
      <c r="F144" s="197">
        <v>997</v>
      </c>
      <c r="G144" s="197">
        <v>1004</v>
      </c>
      <c r="H144" s="197">
        <v>1012</v>
      </c>
      <c r="I144" s="197">
        <v>1019</v>
      </c>
      <c r="J144" s="197">
        <v>1026</v>
      </c>
      <c r="K144" s="197">
        <v>1033</v>
      </c>
      <c r="L144" s="197">
        <v>1041</v>
      </c>
      <c r="M144" s="197">
        <v>1048</v>
      </c>
      <c r="N144" s="197">
        <v>1055</v>
      </c>
      <c r="O144" s="197">
        <v>1063</v>
      </c>
      <c r="P144" s="197">
        <v>1070</v>
      </c>
      <c r="Q144" s="197">
        <v>1077</v>
      </c>
      <c r="R144" s="197">
        <v>1085</v>
      </c>
      <c r="S144" s="197">
        <v>1092</v>
      </c>
      <c r="T144" s="197">
        <v>1100</v>
      </c>
      <c r="U144" s="197">
        <v>1107</v>
      </c>
      <c r="V144" s="197">
        <v>1114</v>
      </c>
      <c r="W144" s="197">
        <v>1122</v>
      </c>
      <c r="X144" s="197">
        <v>1129</v>
      </c>
      <c r="Y144" s="197">
        <v>1137</v>
      </c>
      <c r="Z144" s="197">
        <v>1144</v>
      </c>
      <c r="AA144" s="197">
        <v>1151</v>
      </c>
      <c r="AB144" s="197">
        <v>1159</v>
      </c>
      <c r="AC144" s="197">
        <v>1166</v>
      </c>
      <c r="AD144" s="197">
        <v>1174</v>
      </c>
      <c r="AE144" s="197">
        <v>1181</v>
      </c>
      <c r="AF144" s="197">
        <v>1188</v>
      </c>
      <c r="AG144" s="198">
        <v>5.3730000000000002E-3</v>
      </c>
    </row>
    <row r="145" spans="1:33" ht="12" x14ac:dyDescent="0.2">
      <c r="A145" s="154" t="s">
        <v>179</v>
      </c>
      <c r="B145" s="190" t="s">
        <v>168</v>
      </c>
      <c r="C145" s="152">
        <v>1480.0982670000001</v>
      </c>
      <c r="D145" s="152">
        <v>1388.9644780000001</v>
      </c>
      <c r="E145" s="152">
        <v>1550.6990969999999</v>
      </c>
      <c r="F145" s="152">
        <v>1563.199707</v>
      </c>
      <c r="G145" s="152">
        <v>1575.5548100000001</v>
      </c>
      <c r="H145" s="152">
        <v>1588.360962</v>
      </c>
      <c r="I145" s="152">
        <v>1600.6530760000001</v>
      </c>
      <c r="J145" s="152">
        <v>1613.3710940000001</v>
      </c>
      <c r="K145" s="152">
        <v>1625.9259030000001</v>
      </c>
      <c r="L145" s="152">
        <v>1638.6750489999999</v>
      </c>
      <c r="M145" s="152">
        <v>1651.329712</v>
      </c>
      <c r="N145" s="152">
        <v>1663.8204350000001</v>
      </c>
      <c r="O145" s="152">
        <v>1676.8538820000001</v>
      </c>
      <c r="P145" s="152">
        <v>1689.6938479999999</v>
      </c>
      <c r="Q145" s="152">
        <v>1702.456543</v>
      </c>
      <c r="R145" s="152">
        <v>1715.2974850000001</v>
      </c>
      <c r="S145" s="152">
        <v>1728.24585</v>
      </c>
      <c r="T145" s="152">
        <v>1741.2354740000001</v>
      </c>
      <c r="U145" s="152">
        <v>1754.2924800000001</v>
      </c>
      <c r="V145" s="152">
        <v>1767.1669919999999</v>
      </c>
      <c r="W145" s="152">
        <v>1780.2073969999999</v>
      </c>
      <c r="X145" s="152">
        <v>1793.3945309999999</v>
      </c>
      <c r="Y145" s="152">
        <v>1806.5004879999999</v>
      </c>
      <c r="Z145" s="152">
        <v>1819.6241460000001</v>
      </c>
      <c r="AA145" s="152">
        <v>1832.8323969999999</v>
      </c>
      <c r="AB145" s="152">
        <v>1845.8476559999999</v>
      </c>
      <c r="AC145" s="152">
        <v>1859.011841</v>
      </c>
      <c r="AD145" s="152">
        <v>1872.3980710000001</v>
      </c>
      <c r="AE145" s="152">
        <v>1885.389404</v>
      </c>
      <c r="AF145" s="152">
        <v>1898.128052</v>
      </c>
      <c r="AG145" s="192">
        <v>8.6149999999999994E-3</v>
      </c>
    </row>
    <row r="146" spans="1:33" ht="12.75" thickBot="1" x14ac:dyDescent="0.25"/>
    <row r="147" spans="1:33" ht="12" x14ac:dyDescent="0.2">
      <c r="B147" s="150" t="s">
        <v>2774</v>
      </c>
    </row>
    <row r="148" spans="1:33" ht="12" x14ac:dyDescent="0.2">
      <c r="B148" s="149" t="s">
        <v>2775</v>
      </c>
    </row>
    <row r="149" spans="1:33" ht="12" x14ac:dyDescent="0.2">
      <c r="B149" s="149" t="s">
        <v>2776</v>
      </c>
    </row>
    <row r="150" spans="1:33" ht="15" customHeight="1" x14ac:dyDescent="0.2">
      <c r="B150" s="149" t="s">
        <v>2888</v>
      </c>
    </row>
    <row r="151" spans="1:33" ht="15" customHeight="1" x14ac:dyDescent="0.2">
      <c r="B151" s="149" t="s">
        <v>2778</v>
      </c>
    </row>
    <row r="152" spans="1:33" ht="15" customHeight="1" x14ac:dyDescent="0.2">
      <c r="B152" s="149" t="s">
        <v>2779</v>
      </c>
    </row>
    <row r="153" spans="1:33" ht="15" customHeight="1" x14ac:dyDescent="0.2">
      <c r="B153" s="149" t="s">
        <v>180</v>
      </c>
    </row>
    <row r="154" spans="1:33" ht="15" customHeight="1" x14ac:dyDescent="0.2">
      <c r="B154" s="149" t="s">
        <v>2780</v>
      </c>
    </row>
    <row r="155" spans="1:33" ht="15" customHeight="1" x14ac:dyDescent="0.2">
      <c r="B155" s="149" t="s">
        <v>2781</v>
      </c>
    </row>
    <row r="156" spans="1:33" ht="15" customHeight="1" x14ac:dyDescent="0.2">
      <c r="B156" s="149" t="s">
        <v>2782</v>
      </c>
    </row>
    <row r="157" spans="1:33" ht="15" customHeight="1" x14ac:dyDescent="0.2">
      <c r="B157" s="149" t="s">
        <v>2783</v>
      </c>
    </row>
    <row r="158" spans="1:33" ht="15" customHeight="1" x14ac:dyDescent="0.2">
      <c r="B158" s="149" t="s">
        <v>2784</v>
      </c>
    </row>
    <row r="159" spans="1:33" ht="15" customHeight="1" x14ac:dyDescent="0.2">
      <c r="B159" s="149" t="s">
        <v>181</v>
      </c>
    </row>
    <row r="160" spans="1:33" ht="15" customHeight="1" x14ac:dyDescent="0.2">
      <c r="B160" s="149" t="s">
        <v>2785</v>
      </c>
    </row>
    <row r="161" spans="2:2" ht="15" customHeight="1" x14ac:dyDescent="0.2">
      <c r="B161" s="149" t="s">
        <v>2786</v>
      </c>
    </row>
    <row r="162" spans="2:2" ht="15" customHeight="1" x14ac:dyDescent="0.2">
      <c r="B162" s="149" t="s">
        <v>2787</v>
      </c>
    </row>
    <row r="163" spans="2:2" ht="15" customHeight="1" x14ac:dyDescent="0.2">
      <c r="B163" s="149" t="s">
        <v>2788</v>
      </c>
    </row>
    <row r="164" spans="2:2" ht="15" customHeight="1" x14ac:dyDescent="0.2">
      <c r="B164" s="149" t="s">
        <v>2789</v>
      </c>
    </row>
    <row r="165" spans="2:2" ht="12" x14ac:dyDescent="0.2">
      <c r="B165" s="149" t="s">
        <v>2790</v>
      </c>
    </row>
    <row r="166" spans="2:2" ht="15" customHeight="1" x14ac:dyDescent="0.2">
      <c r="B166" s="149" t="s">
        <v>2887</v>
      </c>
    </row>
    <row r="167" spans="2:2" ht="15" customHeight="1" x14ac:dyDescent="0.2">
      <c r="B167" s="149" t="s">
        <v>2886</v>
      </c>
    </row>
    <row r="180" ht="12" x14ac:dyDescent="0.2"/>
    <row r="205" ht="12" x14ac:dyDescent="0.2"/>
    <row r="206" ht="12" x14ac:dyDescent="0.2"/>
    <row r="308" spans="2:33" ht="15" customHeight="1" x14ac:dyDescent="0.2"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  <c r="AA308" s="230"/>
      <c r="AB308" s="230"/>
      <c r="AC308" s="230"/>
      <c r="AD308" s="230"/>
      <c r="AE308" s="230"/>
      <c r="AF308" s="230"/>
      <c r="AG308" s="230"/>
    </row>
    <row r="511" spans="2:33" ht="15" customHeight="1" x14ac:dyDescent="0.2"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  <c r="AA511" s="230"/>
      <c r="AB511" s="230"/>
      <c r="AC511" s="230"/>
      <c r="AD511" s="230"/>
      <c r="AE511" s="230"/>
      <c r="AF511" s="230"/>
      <c r="AG511" s="230"/>
    </row>
    <row r="712" spans="2:33" ht="15" customHeight="1" x14ac:dyDescent="0.2"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  <c r="AA712" s="230"/>
      <c r="AB712" s="230"/>
      <c r="AC712" s="230"/>
      <c r="AD712" s="230"/>
      <c r="AE712" s="230"/>
      <c r="AF712" s="230"/>
      <c r="AG712" s="230"/>
    </row>
    <row r="887" spans="2:33" ht="15" customHeight="1" x14ac:dyDescent="0.2"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  <c r="AA887" s="230"/>
      <c r="AB887" s="230"/>
      <c r="AC887" s="230"/>
      <c r="AD887" s="230"/>
      <c r="AE887" s="230"/>
      <c r="AF887" s="230"/>
      <c r="AG887" s="230"/>
    </row>
    <row r="1100" spans="2:33" ht="15" customHeight="1" x14ac:dyDescent="0.2">
      <c r="B1100" s="230"/>
      <c r="C1100" s="230"/>
      <c r="D1100" s="230"/>
      <c r="E1100" s="230"/>
      <c r="F1100" s="230"/>
      <c r="G1100" s="230"/>
      <c r="H1100" s="230"/>
      <c r="I1100" s="230"/>
      <c r="J1100" s="230"/>
      <c r="K1100" s="230"/>
      <c r="L1100" s="230"/>
      <c r="M1100" s="230"/>
      <c r="N1100" s="230"/>
      <c r="O1100" s="230"/>
      <c r="P1100" s="230"/>
      <c r="Q1100" s="230"/>
      <c r="R1100" s="230"/>
      <c r="S1100" s="230"/>
      <c r="T1100" s="230"/>
      <c r="U1100" s="230"/>
      <c r="V1100" s="230"/>
      <c r="W1100" s="230"/>
      <c r="X1100" s="230"/>
      <c r="Y1100" s="230"/>
      <c r="Z1100" s="230"/>
      <c r="AA1100" s="230"/>
      <c r="AB1100" s="230"/>
      <c r="AC1100" s="230"/>
      <c r="AD1100" s="230"/>
      <c r="AE1100" s="230"/>
      <c r="AF1100" s="230"/>
      <c r="AG1100" s="230"/>
    </row>
    <row r="1227" spans="2:33" ht="15" customHeight="1" x14ac:dyDescent="0.2">
      <c r="B1227" s="230"/>
      <c r="C1227" s="230"/>
      <c r="D1227" s="230"/>
      <c r="E1227" s="230"/>
      <c r="F1227" s="230"/>
      <c r="G1227" s="230"/>
      <c r="H1227" s="230"/>
      <c r="I1227" s="230"/>
      <c r="J1227" s="230"/>
      <c r="K1227" s="230"/>
      <c r="L1227" s="230"/>
      <c r="M1227" s="230"/>
      <c r="N1227" s="230"/>
      <c r="O1227" s="230"/>
      <c r="P1227" s="230"/>
      <c r="Q1227" s="230"/>
      <c r="R1227" s="230"/>
      <c r="S1227" s="230"/>
      <c r="T1227" s="230"/>
      <c r="U1227" s="230"/>
      <c r="V1227" s="230"/>
      <c r="W1227" s="230"/>
      <c r="X1227" s="230"/>
      <c r="Y1227" s="230"/>
      <c r="Z1227" s="230"/>
      <c r="AA1227" s="230"/>
      <c r="AB1227" s="230"/>
      <c r="AC1227" s="230"/>
      <c r="AD1227" s="230"/>
      <c r="AE1227" s="230"/>
      <c r="AF1227" s="230"/>
      <c r="AG1227" s="230"/>
    </row>
    <row r="1390" spans="2:33" ht="15" customHeight="1" x14ac:dyDescent="0.2">
      <c r="B1390" s="230"/>
      <c r="C1390" s="230"/>
      <c r="D1390" s="230"/>
      <c r="E1390" s="230"/>
      <c r="F1390" s="230"/>
      <c r="G1390" s="230"/>
      <c r="H1390" s="230"/>
      <c r="I1390" s="230"/>
      <c r="J1390" s="230"/>
      <c r="K1390" s="230"/>
      <c r="L1390" s="230"/>
      <c r="M1390" s="230"/>
      <c r="N1390" s="230"/>
      <c r="O1390" s="230"/>
      <c r="P1390" s="230"/>
      <c r="Q1390" s="230"/>
      <c r="R1390" s="230"/>
      <c r="S1390" s="230"/>
      <c r="T1390" s="230"/>
      <c r="U1390" s="230"/>
      <c r="V1390" s="230"/>
      <c r="W1390" s="230"/>
      <c r="X1390" s="230"/>
      <c r="Y1390" s="230"/>
      <c r="Z1390" s="230"/>
      <c r="AA1390" s="230"/>
      <c r="AB1390" s="230"/>
      <c r="AC1390" s="230"/>
      <c r="AD1390" s="230"/>
      <c r="AE1390" s="230"/>
      <c r="AF1390" s="230"/>
      <c r="AG1390" s="230"/>
    </row>
    <row r="1502" spans="2:33" ht="15" customHeight="1" x14ac:dyDescent="0.2">
      <c r="B1502" s="230"/>
      <c r="C1502" s="230"/>
      <c r="D1502" s="230"/>
      <c r="E1502" s="230"/>
      <c r="F1502" s="230"/>
      <c r="G1502" s="230"/>
      <c r="H1502" s="230"/>
      <c r="I1502" s="230"/>
      <c r="J1502" s="230"/>
      <c r="K1502" s="230"/>
      <c r="L1502" s="230"/>
      <c r="M1502" s="230"/>
      <c r="N1502" s="230"/>
      <c r="O1502" s="230"/>
      <c r="P1502" s="230"/>
      <c r="Q1502" s="230"/>
      <c r="R1502" s="230"/>
      <c r="S1502" s="230"/>
      <c r="T1502" s="230"/>
      <c r="U1502" s="230"/>
      <c r="V1502" s="230"/>
      <c r="W1502" s="230"/>
      <c r="X1502" s="230"/>
      <c r="Y1502" s="230"/>
      <c r="Z1502" s="230"/>
      <c r="AA1502" s="230"/>
      <c r="AB1502" s="230"/>
      <c r="AC1502" s="230"/>
      <c r="AD1502" s="230"/>
      <c r="AE1502" s="230"/>
      <c r="AF1502" s="230"/>
      <c r="AG1502" s="230"/>
    </row>
    <row r="1604" spans="2:33" ht="15" customHeight="1" x14ac:dyDescent="0.2">
      <c r="B1604" s="230"/>
      <c r="C1604" s="230"/>
      <c r="D1604" s="230"/>
      <c r="E1604" s="230"/>
      <c r="F1604" s="230"/>
      <c r="G1604" s="230"/>
      <c r="H1604" s="230"/>
      <c r="I1604" s="230"/>
      <c r="J1604" s="230"/>
      <c r="K1604" s="230"/>
      <c r="L1604" s="230"/>
      <c r="M1604" s="230"/>
      <c r="N1604" s="230"/>
      <c r="O1604" s="230"/>
      <c r="P1604" s="230"/>
      <c r="Q1604" s="230"/>
      <c r="R1604" s="230"/>
      <c r="S1604" s="230"/>
      <c r="T1604" s="230"/>
      <c r="U1604" s="230"/>
      <c r="V1604" s="230"/>
      <c r="W1604" s="230"/>
      <c r="X1604" s="230"/>
      <c r="Y1604" s="230"/>
      <c r="Z1604" s="230"/>
      <c r="AA1604" s="230"/>
      <c r="AB1604" s="230"/>
      <c r="AC1604" s="230"/>
      <c r="AD1604" s="230"/>
      <c r="AE1604" s="230"/>
      <c r="AF1604" s="230"/>
      <c r="AG1604" s="230"/>
    </row>
    <row r="1698" spans="2:33" ht="15" customHeight="1" x14ac:dyDescent="0.2">
      <c r="B1698" s="230"/>
      <c r="C1698" s="230"/>
      <c r="D1698" s="230"/>
      <c r="E1698" s="230"/>
      <c r="F1698" s="230"/>
      <c r="G1698" s="230"/>
      <c r="H1698" s="230"/>
      <c r="I1698" s="230"/>
      <c r="J1698" s="230"/>
      <c r="K1698" s="230"/>
      <c r="L1698" s="230"/>
      <c r="M1698" s="230"/>
      <c r="N1698" s="230"/>
      <c r="O1698" s="230"/>
      <c r="P1698" s="230"/>
      <c r="Q1698" s="230"/>
      <c r="R1698" s="230"/>
      <c r="S1698" s="230"/>
      <c r="T1698" s="230"/>
      <c r="U1698" s="230"/>
      <c r="V1698" s="230"/>
      <c r="W1698" s="230"/>
      <c r="X1698" s="230"/>
      <c r="Y1698" s="230"/>
      <c r="Z1698" s="230"/>
      <c r="AA1698" s="230"/>
      <c r="AB1698" s="230"/>
      <c r="AC1698" s="230"/>
      <c r="AD1698" s="230"/>
      <c r="AE1698" s="230"/>
      <c r="AF1698" s="230"/>
      <c r="AG1698" s="230"/>
    </row>
    <row r="1945" spans="2:33" ht="15" customHeight="1" x14ac:dyDescent="0.2">
      <c r="B1945" s="230"/>
      <c r="C1945" s="230"/>
      <c r="D1945" s="230"/>
      <c r="E1945" s="230"/>
      <c r="F1945" s="230"/>
      <c r="G1945" s="230"/>
      <c r="H1945" s="230"/>
      <c r="I1945" s="230"/>
      <c r="J1945" s="230"/>
      <c r="K1945" s="230"/>
      <c r="L1945" s="230"/>
      <c r="M1945" s="230"/>
      <c r="N1945" s="230"/>
      <c r="O1945" s="230"/>
      <c r="P1945" s="230"/>
      <c r="Q1945" s="230"/>
      <c r="R1945" s="230"/>
      <c r="S1945" s="230"/>
      <c r="T1945" s="230"/>
      <c r="U1945" s="230"/>
      <c r="V1945" s="230"/>
      <c r="W1945" s="230"/>
      <c r="X1945" s="230"/>
      <c r="Y1945" s="230"/>
      <c r="Z1945" s="230"/>
      <c r="AA1945" s="230"/>
      <c r="AB1945" s="230"/>
      <c r="AC1945" s="230"/>
      <c r="AD1945" s="230"/>
      <c r="AE1945" s="230"/>
      <c r="AF1945" s="230"/>
      <c r="AG1945" s="230"/>
    </row>
    <row r="2031" spans="2:33" ht="15" customHeight="1" x14ac:dyDescent="0.2">
      <c r="B2031" s="230"/>
      <c r="C2031" s="230"/>
      <c r="D2031" s="230"/>
      <c r="E2031" s="230"/>
      <c r="F2031" s="230"/>
      <c r="G2031" s="230"/>
      <c r="H2031" s="230"/>
      <c r="I2031" s="230"/>
      <c r="J2031" s="230"/>
      <c r="K2031" s="230"/>
      <c r="L2031" s="230"/>
      <c r="M2031" s="230"/>
      <c r="N2031" s="230"/>
      <c r="O2031" s="230"/>
      <c r="P2031" s="230"/>
      <c r="Q2031" s="230"/>
      <c r="R2031" s="230"/>
      <c r="S2031" s="230"/>
      <c r="T2031" s="230"/>
      <c r="U2031" s="230"/>
      <c r="V2031" s="230"/>
      <c r="W2031" s="230"/>
      <c r="X2031" s="230"/>
      <c r="Y2031" s="230"/>
      <c r="Z2031" s="230"/>
      <c r="AA2031" s="230"/>
      <c r="AB2031" s="230"/>
      <c r="AC2031" s="230"/>
      <c r="AD2031" s="230"/>
      <c r="AE2031" s="230"/>
      <c r="AF2031" s="230"/>
      <c r="AG2031" s="230"/>
    </row>
    <row r="2153" spans="2:33" ht="15" customHeight="1" x14ac:dyDescent="0.2">
      <c r="B2153" s="230"/>
      <c r="C2153" s="230"/>
      <c r="D2153" s="230"/>
      <c r="E2153" s="230"/>
      <c r="F2153" s="230"/>
      <c r="G2153" s="230"/>
      <c r="H2153" s="230"/>
      <c r="I2153" s="230"/>
      <c r="J2153" s="230"/>
      <c r="K2153" s="230"/>
      <c r="L2153" s="230"/>
      <c r="M2153" s="230"/>
      <c r="N2153" s="230"/>
      <c r="O2153" s="230"/>
      <c r="P2153" s="230"/>
      <c r="Q2153" s="230"/>
      <c r="R2153" s="230"/>
      <c r="S2153" s="230"/>
      <c r="T2153" s="230"/>
      <c r="U2153" s="230"/>
      <c r="V2153" s="230"/>
      <c r="W2153" s="230"/>
      <c r="X2153" s="230"/>
      <c r="Y2153" s="230"/>
      <c r="Z2153" s="230"/>
      <c r="AA2153" s="230"/>
      <c r="AB2153" s="230"/>
      <c r="AC2153" s="230"/>
      <c r="AD2153" s="230"/>
      <c r="AE2153" s="230"/>
      <c r="AF2153" s="230"/>
      <c r="AG2153" s="230"/>
    </row>
    <row r="2317" spans="2:33" ht="15" customHeight="1" x14ac:dyDescent="0.2">
      <c r="B2317" s="230"/>
      <c r="C2317" s="230"/>
      <c r="D2317" s="230"/>
      <c r="E2317" s="230"/>
      <c r="F2317" s="230"/>
      <c r="G2317" s="230"/>
      <c r="H2317" s="230"/>
      <c r="I2317" s="230"/>
      <c r="J2317" s="230"/>
      <c r="K2317" s="230"/>
      <c r="L2317" s="230"/>
      <c r="M2317" s="230"/>
      <c r="N2317" s="230"/>
      <c r="O2317" s="230"/>
      <c r="P2317" s="230"/>
      <c r="Q2317" s="230"/>
      <c r="R2317" s="230"/>
      <c r="S2317" s="230"/>
      <c r="T2317" s="230"/>
      <c r="U2317" s="230"/>
      <c r="V2317" s="230"/>
      <c r="W2317" s="230"/>
      <c r="X2317" s="230"/>
      <c r="Y2317" s="230"/>
      <c r="Z2317" s="230"/>
      <c r="AA2317" s="230"/>
      <c r="AB2317" s="230"/>
      <c r="AC2317" s="230"/>
      <c r="AD2317" s="230"/>
      <c r="AE2317" s="230"/>
      <c r="AF2317" s="230"/>
      <c r="AG2317" s="230"/>
    </row>
    <row r="2419" spans="2:33" ht="15" customHeight="1" x14ac:dyDescent="0.2">
      <c r="B2419" s="230"/>
      <c r="C2419" s="230"/>
      <c r="D2419" s="230"/>
      <c r="E2419" s="230"/>
      <c r="F2419" s="230"/>
      <c r="G2419" s="230"/>
      <c r="H2419" s="230"/>
      <c r="I2419" s="230"/>
      <c r="J2419" s="230"/>
      <c r="K2419" s="230"/>
      <c r="L2419" s="230"/>
      <c r="M2419" s="230"/>
      <c r="N2419" s="230"/>
      <c r="O2419" s="230"/>
      <c r="P2419" s="230"/>
      <c r="Q2419" s="230"/>
      <c r="R2419" s="230"/>
      <c r="S2419" s="230"/>
      <c r="T2419" s="230"/>
      <c r="U2419" s="230"/>
      <c r="V2419" s="230"/>
      <c r="W2419" s="230"/>
      <c r="X2419" s="230"/>
      <c r="Y2419" s="230"/>
      <c r="Z2419" s="230"/>
      <c r="AA2419" s="230"/>
      <c r="AB2419" s="230"/>
      <c r="AC2419" s="230"/>
      <c r="AD2419" s="230"/>
      <c r="AE2419" s="230"/>
      <c r="AF2419" s="230"/>
      <c r="AG2419" s="230"/>
    </row>
    <row r="2509" spans="2:33" ht="15" customHeight="1" x14ac:dyDescent="0.2">
      <c r="B2509" s="230"/>
      <c r="C2509" s="230"/>
      <c r="D2509" s="230"/>
      <c r="E2509" s="230"/>
      <c r="F2509" s="230"/>
      <c r="G2509" s="230"/>
      <c r="H2509" s="230"/>
      <c r="I2509" s="230"/>
      <c r="J2509" s="230"/>
      <c r="K2509" s="230"/>
      <c r="L2509" s="230"/>
      <c r="M2509" s="230"/>
      <c r="N2509" s="230"/>
      <c r="O2509" s="230"/>
      <c r="P2509" s="230"/>
      <c r="Q2509" s="230"/>
      <c r="R2509" s="230"/>
      <c r="S2509" s="230"/>
      <c r="T2509" s="230"/>
      <c r="U2509" s="230"/>
      <c r="V2509" s="230"/>
      <c r="W2509" s="230"/>
      <c r="X2509" s="230"/>
      <c r="Y2509" s="230"/>
      <c r="Z2509" s="230"/>
      <c r="AA2509" s="230"/>
      <c r="AB2509" s="230"/>
      <c r="AC2509" s="230"/>
      <c r="AD2509" s="230"/>
      <c r="AE2509" s="230"/>
      <c r="AF2509" s="230"/>
      <c r="AG2509" s="230"/>
    </row>
    <row r="2598" spans="2:33" ht="15" customHeight="1" x14ac:dyDescent="0.2">
      <c r="B2598" s="230"/>
      <c r="C2598" s="230"/>
      <c r="D2598" s="230"/>
      <c r="E2598" s="230"/>
      <c r="F2598" s="230"/>
      <c r="G2598" s="230"/>
      <c r="H2598" s="230"/>
      <c r="I2598" s="230"/>
      <c r="J2598" s="230"/>
      <c r="K2598" s="230"/>
      <c r="L2598" s="230"/>
      <c r="M2598" s="230"/>
      <c r="N2598" s="230"/>
      <c r="O2598" s="230"/>
      <c r="P2598" s="230"/>
      <c r="Q2598" s="230"/>
      <c r="R2598" s="230"/>
      <c r="S2598" s="230"/>
      <c r="T2598" s="230"/>
      <c r="U2598" s="230"/>
      <c r="V2598" s="230"/>
      <c r="W2598" s="230"/>
      <c r="X2598" s="230"/>
      <c r="Y2598" s="230"/>
      <c r="Z2598" s="230"/>
      <c r="AA2598" s="230"/>
      <c r="AB2598" s="230"/>
      <c r="AC2598" s="230"/>
      <c r="AD2598" s="230"/>
      <c r="AE2598" s="230"/>
      <c r="AF2598" s="230"/>
      <c r="AG2598" s="230"/>
    </row>
    <row r="2719" spans="2:33" ht="15" customHeight="1" x14ac:dyDescent="0.2">
      <c r="B2719" s="230"/>
      <c r="C2719" s="230"/>
      <c r="D2719" s="230"/>
      <c r="E2719" s="230"/>
      <c r="F2719" s="230"/>
      <c r="G2719" s="230"/>
      <c r="H2719" s="230"/>
      <c r="I2719" s="230"/>
      <c r="J2719" s="230"/>
      <c r="K2719" s="230"/>
      <c r="L2719" s="230"/>
      <c r="M2719" s="230"/>
      <c r="N2719" s="230"/>
      <c r="O2719" s="230"/>
      <c r="P2719" s="230"/>
      <c r="Q2719" s="230"/>
      <c r="R2719" s="230"/>
      <c r="S2719" s="230"/>
      <c r="T2719" s="230"/>
      <c r="U2719" s="230"/>
      <c r="V2719" s="230"/>
      <c r="W2719" s="230"/>
      <c r="X2719" s="230"/>
      <c r="Y2719" s="230"/>
      <c r="Z2719" s="230"/>
      <c r="AA2719" s="230"/>
      <c r="AB2719" s="230"/>
      <c r="AC2719" s="230"/>
      <c r="AD2719" s="230"/>
      <c r="AE2719" s="230"/>
      <c r="AF2719" s="230"/>
      <c r="AG2719" s="230"/>
    </row>
    <row r="2837" spans="2:33" ht="15" customHeight="1" x14ac:dyDescent="0.2">
      <c r="B2837" s="230"/>
      <c r="C2837" s="230"/>
      <c r="D2837" s="230"/>
      <c r="E2837" s="230"/>
      <c r="F2837" s="230"/>
      <c r="G2837" s="230"/>
      <c r="H2837" s="230"/>
      <c r="I2837" s="230"/>
      <c r="J2837" s="230"/>
      <c r="K2837" s="230"/>
      <c r="L2837" s="230"/>
      <c r="M2837" s="230"/>
      <c r="N2837" s="230"/>
      <c r="O2837" s="230"/>
      <c r="P2837" s="230"/>
      <c r="Q2837" s="230"/>
      <c r="R2837" s="230"/>
      <c r="S2837" s="230"/>
      <c r="T2837" s="230"/>
      <c r="U2837" s="230"/>
      <c r="V2837" s="230"/>
      <c r="W2837" s="230"/>
      <c r="X2837" s="230"/>
      <c r="Y2837" s="230"/>
      <c r="Z2837" s="230"/>
      <c r="AA2837" s="230"/>
      <c r="AB2837" s="230"/>
      <c r="AC2837" s="230"/>
      <c r="AD2837" s="230"/>
      <c r="AE2837" s="230"/>
      <c r="AF2837" s="230"/>
      <c r="AG2837" s="230"/>
    </row>
  </sheetData>
  <mergeCells count="19">
    <mergeCell ref="B1100:AG1100"/>
    <mergeCell ref="B1227:AG1227"/>
    <mergeCell ref="B1390:AG1390"/>
    <mergeCell ref="B1502:AG1502"/>
    <mergeCell ref="B308:AG308"/>
    <mergeCell ref="B511:AG511"/>
    <mergeCell ref="B712:AG712"/>
    <mergeCell ref="B887:AG887"/>
    <mergeCell ref="B1604:AG1604"/>
    <mergeCell ref="B1698:AG1698"/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945:AG1945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837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B10" sqref="B10:AG120"/>
    </sheetView>
  </sheetViews>
  <sheetFormatPr defaultRowHeight="15" customHeight="1" x14ac:dyDescent="0.25"/>
  <cols>
    <col min="1" max="1" width="32.28515625" customWidth="1"/>
    <col min="2" max="2" width="49" customWidth="1"/>
  </cols>
  <sheetData>
    <row r="1" spans="1:38" ht="15" customHeight="1" thickBot="1" x14ac:dyDescent="0.3">
      <c r="B1" s="89" t="s">
        <v>2731</v>
      </c>
      <c r="C1" s="90">
        <v>2020</v>
      </c>
      <c r="D1" s="90">
        <v>2021</v>
      </c>
      <c r="E1" s="90">
        <v>2022</v>
      </c>
      <c r="F1" s="90">
        <v>2023</v>
      </c>
      <c r="G1" s="90">
        <v>2024</v>
      </c>
      <c r="H1" s="90">
        <v>2025</v>
      </c>
      <c r="I1" s="90">
        <v>2026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8" ht="15" customHeight="1" thickTop="1" x14ac:dyDescent="0.25"/>
    <row r="3" spans="1:38" ht="15" customHeight="1" x14ac:dyDescent="0.25">
      <c r="C3" s="91" t="s">
        <v>20</v>
      </c>
      <c r="D3" s="91" t="s">
        <v>2732</v>
      </c>
      <c r="E3" s="92"/>
      <c r="F3" s="92"/>
      <c r="G3" s="92"/>
      <c r="H3" s="92"/>
    </row>
    <row r="4" spans="1:38" ht="15" customHeight="1" x14ac:dyDescent="0.25">
      <c r="C4" s="91" t="s">
        <v>21</v>
      </c>
      <c r="D4" s="91" t="s">
        <v>2733</v>
      </c>
      <c r="E4" s="92"/>
      <c r="F4" s="92"/>
      <c r="G4" s="91" t="s">
        <v>22</v>
      </c>
      <c r="H4" s="92"/>
    </row>
    <row r="5" spans="1:38" ht="15" customHeight="1" x14ac:dyDescent="0.25">
      <c r="C5" s="91" t="s">
        <v>23</v>
      </c>
      <c r="D5" s="91" t="s">
        <v>2734</v>
      </c>
      <c r="E5" s="92"/>
      <c r="F5" s="92"/>
      <c r="G5" s="92"/>
      <c r="H5" s="92"/>
    </row>
    <row r="6" spans="1:38" ht="15" customHeight="1" x14ac:dyDescent="0.25">
      <c r="C6" s="91" t="s">
        <v>24</v>
      </c>
      <c r="D6" s="92"/>
      <c r="E6" s="91" t="s">
        <v>2735</v>
      </c>
      <c r="F6" s="92"/>
      <c r="G6" s="92"/>
      <c r="H6" s="92"/>
    </row>
    <row r="7" spans="1:38" ht="15" customHeight="1" x14ac:dyDescent="0.25">
      <c r="C7" s="92"/>
      <c r="D7" s="92"/>
      <c r="E7" s="92"/>
      <c r="F7" s="92"/>
      <c r="G7" s="92"/>
      <c r="H7" s="92"/>
    </row>
    <row r="10" spans="1:38" ht="15" customHeight="1" x14ac:dyDescent="0.25">
      <c r="A10" s="8" t="s">
        <v>2724</v>
      </c>
      <c r="B10" s="93" t="s">
        <v>2723</v>
      </c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 t="s">
        <v>2892</v>
      </c>
      <c r="AH10" s="94" t="s">
        <v>2736</v>
      </c>
      <c r="AI10" s="185"/>
      <c r="AJ10" s="185"/>
      <c r="AK10" s="185"/>
      <c r="AL10" s="185"/>
    </row>
    <row r="11" spans="1:38" ht="15" customHeight="1" x14ac:dyDescent="0.25">
      <c r="B11" s="89" t="s">
        <v>27</v>
      </c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 t="s">
        <v>2891</v>
      </c>
      <c r="AH11" s="94" t="s">
        <v>2737</v>
      </c>
      <c r="AI11" s="185"/>
      <c r="AJ11" s="185"/>
      <c r="AK11" s="185"/>
      <c r="AL11" s="185"/>
    </row>
    <row r="12" spans="1:38" ht="15" customHeight="1" x14ac:dyDescent="0.25">
      <c r="B12" s="8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 t="s">
        <v>2890</v>
      </c>
      <c r="AH12" s="94" t="s">
        <v>2738</v>
      </c>
      <c r="AI12" s="185"/>
      <c r="AJ12" s="185"/>
      <c r="AK12" s="185"/>
      <c r="AL12" s="185"/>
    </row>
    <row r="13" spans="1:38" ht="15" customHeight="1" thickBot="1" x14ac:dyDescent="0.3">
      <c r="B13" s="90" t="s">
        <v>29</v>
      </c>
      <c r="C13" s="90">
        <v>2021</v>
      </c>
      <c r="D13" s="90">
        <v>2022</v>
      </c>
      <c r="E13" s="90">
        <v>2023</v>
      </c>
      <c r="F13" s="90">
        <v>2024</v>
      </c>
      <c r="G13" s="90">
        <v>2025</v>
      </c>
      <c r="H13" s="90">
        <v>2026</v>
      </c>
      <c r="I13" s="90">
        <v>2027</v>
      </c>
      <c r="J13" s="90">
        <v>2028</v>
      </c>
      <c r="K13" s="90">
        <v>2029</v>
      </c>
      <c r="L13" s="90">
        <v>2030</v>
      </c>
      <c r="M13" s="90">
        <v>2031</v>
      </c>
      <c r="N13" s="90">
        <v>2032</v>
      </c>
      <c r="O13" s="90">
        <v>2033</v>
      </c>
      <c r="P13" s="90">
        <v>2034</v>
      </c>
      <c r="Q13" s="90">
        <v>2035</v>
      </c>
      <c r="R13" s="90">
        <v>2036</v>
      </c>
      <c r="S13" s="90">
        <v>2037</v>
      </c>
      <c r="T13" s="90">
        <v>2038</v>
      </c>
      <c r="U13" s="90">
        <v>2039</v>
      </c>
      <c r="V13" s="90">
        <v>2040</v>
      </c>
      <c r="W13" s="90">
        <v>2041</v>
      </c>
      <c r="X13" s="90">
        <v>2042</v>
      </c>
      <c r="Y13" s="90">
        <v>2043</v>
      </c>
      <c r="Z13" s="90">
        <v>2044</v>
      </c>
      <c r="AA13" s="90">
        <v>2045</v>
      </c>
      <c r="AB13" s="90">
        <v>2046</v>
      </c>
      <c r="AC13" s="90">
        <v>2047</v>
      </c>
      <c r="AD13" s="90">
        <v>2048</v>
      </c>
      <c r="AE13" s="90">
        <v>2049</v>
      </c>
      <c r="AF13" s="90">
        <v>2050</v>
      </c>
      <c r="AG13" s="90" t="s">
        <v>2889</v>
      </c>
      <c r="AH13" s="95" t="s">
        <v>2739</v>
      </c>
      <c r="AI13" s="185"/>
      <c r="AJ13" s="185"/>
      <c r="AK13" s="185"/>
      <c r="AL13" s="185"/>
    </row>
    <row r="14" spans="1:38" ht="15" customHeight="1" thickTop="1" x14ac:dyDescent="0.25"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</row>
    <row r="15" spans="1:38" ht="15" customHeight="1" x14ac:dyDescent="0.25">
      <c r="B15" s="186" t="s">
        <v>30</v>
      </c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</row>
    <row r="16" spans="1:38" ht="15" customHeight="1" x14ac:dyDescent="0.25"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</row>
    <row r="17" spans="1:38" ht="15" customHeight="1" x14ac:dyDescent="0.25">
      <c r="B17" s="186" t="s">
        <v>2722</v>
      </c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</row>
    <row r="18" spans="1:38" ht="15" customHeight="1" x14ac:dyDescent="0.25">
      <c r="A18" s="8" t="s">
        <v>2721</v>
      </c>
      <c r="B18" s="193" t="s">
        <v>2720</v>
      </c>
      <c r="C18" s="103">
        <v>92.493767000000005</v>
      </c>
      <c r="D18" s="103">
        <v>93.315421999999998</v>
      </c>
      <c r="E18" s="103">
        <v>94.217017999999996</v>
      </c>
      <c r="F18" s="103">
        <v>95.157561999999999</v>
      </c>
      <c r="G18" s="103">
        <v>96.134765999999999</v>
      </c>
      <c r="H18" s="103">
        <v>97.116660999999993</v>
      </c>
      <c r="I18" s="103">
        <v>98.107535999999996</v>
      </c>
      <c r="J18" s="103">
        <v>99.103843999999995</v>
      </c>
      <c r="K18" s="103">
        <v>100.100082</v>
      </c>
      <c r="L18" s="103">
        <v>101.093102</v>
      </c>
      <c r="M18" s="103">
        <v>102.08728000000001</v>
      </c>
      <c r="N18" s="103">
        <v>103.085838</v>
      </c>
      <c r="O18" s="103">
        <v>104.09002700000001</v>
      </c>
      <c r="P18" s="103">
        <v>105.09523</v>
      </c>
      <c r="Q18" s="103">
        <v>106.08292400000001</v>
      </c>
      <c r="R18" s="103">
        <v>107.042816</v>
      </c>
      <c r="S18" s="103">
        <v>107.981651</v>
      </c>
      <c r="T18" s="103">
        <v>108.90471599999999</v>
      </c>
      <c r="U18" s="103">
        <v>109.824799</v>
      </c>
      <c r="V18" s="103">
        <v>110.751671</v>
      </c>
      <c r="W18" s="103">
        <v>111.68806499999999</v>
      </c>
      <c r="X18" s="103">
        <v>112.61985799999999</v>
      </c>
      <c r="Y18" s="103">
        <v>113.54840900000001</v>
      </c>
      <c r="Z18" s="103">
        <v>114.474037</v>
      </c>
      <c r="AA18" s="103">
        <v>115.398544</v>
      </c>
      <c r="AB18" s="103">
        <v>116.329849</v>
      </c>
      <c r="AC18" s="103">
        <v>117.275948</v>
      </c>
      <c r="AD18" s="103">
        <v>118.231224</v>
      </c>
      <c r="AE18" s="103">
        <v>119.189278</v>
      </c>
      <c r="AF18" s="103">
        <v>120.150322</v>
      </c>
      <c r="AG18" s="103">
        <v>9.0620000000000006E-3</v>
      </c>
      <c r="AH18" s="195">
        <v>9.5409999999999991E-3</v>
      </c>
      <c r="AI18" s="185"/>
      <c r="AJ18" s="185"/>
      <c r="AK18" s="185"/>
      <c r="AL18" s="185"/>
    </row>
    <row r="19" spans="1:38" ht="15" customHeight="1" x14ac:dyDescent="0.25">
      <c r="A19" s="8" t="s">
        <v>2719</v>
      </c>
      <c r="B19" s="193" t="s">
        <v>2718</v>
      </c>
      <c r="C19" s="103">
        <v>1.9181980000000001</v>
      </c>
      <c r="D19" s="103">
        <v>2.0064690000000001</v>
      </c>
      <c r="E19" s="103">
        <v>2.054157</v>
      </c>
      <c r="F19" s="103">
        <v>2.099977</v>
      </c>
      <c r="G19" s="103">
        <v>2.1140750000000001</v>
      </c>
      <c r="H19" s="103">
        <v>2.1326619999999998</v>
      </c>
      <c r="I19" s="103">
        <v>2.1478969999999999</v>
      </c>
      <c r="J19" s="103">
        <v>2.1577519999999999</v>
      </c>
      <c r="K19" s="103">
        <v>2.1645889999999999</v>
      </c>
      <c r="L19" s="103">
        <v>2.1758739999999999</v>
      </c>
      <c r="M19" s="103">
        <v>2.190496</v>
      </c>
      <c r="N19" s="103">
        <v>2.2064849999999998</v>
      </c>
      <c r="O19" s="103">
        <v>2.2179660000000001</v>
      </c>
      <c r="P19" s="103">
        <v>2.2108720000000002</v>
      </c>
      <c r="Q19" s="103">
        <v>2.193368</v>
      </c>
      <c r="R19" s="103">
        <v>2.1824690000000002</v>
      </c>
      <c r="S19" s="103">
        <v>2.176733</v>
      </c>
      <c r="T19" s="103">
        <v>2.1836859999999998</v>
      </c>
      <c r="U19" s="103">
        <v>2.2004090000000001</v>
      </c>
      <c r="V19" s="103">
        <v>2.2199</v>
      </c>
      <c r="W19" s="103">
        <v>2.225263</v>
      </c>
      <c r="X19" s="103">
        <v>2.231967</v>
      </c>
      <c r="Y19" s="103">
        <v>2.2389489999999999</v>
      </c>
      <c r="Z19" s="103">
        <v>2.2477209999999999</v>
      </c>
      <c r="AA19" s="103">
        <v>2.2644340000000001</v>
      </c>
      <c r="AB19" s="103">
        <v>2.2892269999999999</v>
      </c>
      <c r="AC19" s="103">
        <v>2.3084910000000001</v>
      </c>
      <c r="AD19" s="103">
        <v>2.3213970000000002</v>
      </c>
      <c r="AE19" s="103">
        <v>2.3345549999999999</v>
      </c>
      <c r="AF19" s="103">
        <v>2.3564940000000001</v>
      </c>
      <c r="AG19" s="103">
        <v>7.1209999999999997E-3</v>
      </c>
      <c r="AH19" s="195">
        <v>9.9399999999999992E-3</v>
      </c>
      <c r="AI19" s="185"/>
      <c r="AJ19" s="185"/>
      <c r="AK19" s="185"/>
      <c r="AL19" s="185"/>
    </row>
    <row r="20" spans="1:38" ht="15" customHeight="1" x14ac:dyDescent="0.25">
      <c r="A20" s="8" t="s">
        <v>2717</v>
      </c>
      <c r="B20" s="186" t="s">
        <v>39</v>
      </c>
      <c r="C20" s="107">
        <v>94.411963999999998</v>
      </c>
      <c r="D20" s="107">
        <v>95.321892000000005</v>
      </c>
      <c r="E20" s="107">
        <v>96.271172000000007</v>
      </c>
      <c r="F20" s="107">
        <v>97.257537999999997</v>
      </c>
      <c r="G20" s="107">
        <v>98.248840000000001</v>
      </c>
      <c r="H20" s="107">
        <v>99.249320999999995</v>
      </c>
      <c r="I20" s="107">
        <v>100.255432</v>
      </c>
      <c r="J20" s="107">
        <v>101.26159699999999</v>
      </c>
      <c r="K20" s="107">
        <v>102.26467100000001</v>
      </c>
      <c r="L20" s="107">
        <v>103.268974</v>
      </c>
      <c r="M20" s="107">
        <v>104.277779</v>
      </c>
      <c r="N20" s="107">
        <v>105.29232</v>
      </c>
      <c r="O20" s="107">
        <v>106.307991</v>
      </c>
      <c r="P20" s="107">
        <v>107.306099</v>
      </c>
      <c r="Q20" s="107">
        <v>108.276291</v>
      </c>
      <c r="R20" s="107">
        <v>109.22528800000001</v>
      </c>
      <c r="S20" s="107">
        <v>110.15838599999999</v>
      </c>
      <c r="T20" s="107">
        <v>111.088402</v>
      </c>
      <c r="U20" s="107">
        <v>112.02520800000001</v>
      </c>
      <c r="V20" s="107">
        <v>112.97157300000001</v>
      </c>
      <c r="W20" s="107">
        <v>113.91333</v>
      </c>
      <c r="X20" s="107">
        <v>114.851822</v>
      </c>
      <c r="Y20" s="107">
        <v>115.787361</v>
      </c>
      <c r="Z20" s="107">
        <v>116.721756</v>
      </c>
      <c r="AA20" s="107">
        <v>117.66297900000001</v>
      </c>
      <c r="AB20" s="107">
        <v>118.61908</v>
      </c>
      <c r="AC20" s="107">
        <v>119.584442</v>
      </c>
      <c r="AD20" s="107">
        <v>120.55262</v>
      </c>
      <c r="AE20" s="107">
        <v>121.52383399999999</v>
      </c>
      <c r="AF20" s="107">
        <v>122.50681299999999</v>
      </c>
      <c r="AG20" s="107">
        <v>9.0229999999999998E-3</v>
      </c>
      <c r="AH20" s="188">
        <v>9.5479999999999992E-3</v>
      </c>
      <c r="AI20" s="185"/>
      <c r="AJ20" s="185"/>
      <c r="AK20" s="185"/>
      <c r="AL20" s="185"/>
    </row>
    <row r="21" spans="1:38" ht="15" customHeight="1" x14ac:dyDescent="0.25"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  <c r="AH21" s="185"/>
      <c r="AI21" s="185"/>
      <c r="AJ21" s="185"/>
      <c r="AK21" s="185"/>
      <c r="AL21" s="185"/>
    </row>
    <row r="22" spans="1:38" ht="15" customHeight="1" x14ac:dyDescent="0.25">
      <c r="B22" s="186" t="s">
        <v>2716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85"/>
      <c r="AD22" s="185"/>
      <c r="AE22" s="185"/>
      <c r="AF22" s="185"/>
      <c r="AG22" s="185"/>
      <c r="AH22" s="185"/>
      <c r="AI22" s="185"/>
      <c r="AJ22" s="185"/>
      <c r="AK22" s="185"/>
      <c r="AL22" s="185"/>
    </row>
    <row r="23" spans="1:38" ht="15" customHeight="1" x14ac:dyDescent="0.25">
      <c r="B23" s="186" t="s">
        <v>46</v>
      </c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</row>
    <row r="24" spans="1:38" ht="15" customHeight="1" x14ac:dyDescent="0.25">
      <c r="A24" s="8" t="s">
        <v>2715</v>
      </c>
      <c r="B24" s="193" t="s">
        <v>2740</v>
      </c>
      <c r="C24" s="103">
        <v>96.002067999999994</v>
      </c>
      <c r="D24" s="103">
        <v>97.264122</v>
      </c>
      <c r="E24" s="103">
        <v>96.192734000000002</v>
      </c>
      <c r="F24" s="103">
        <v>95.229857999999993</v>
      </c>
      <c r="G24" s="103">
        <v>94.341178999999997</v>
      </c>
      <c r="H24" s="103">
        <v>93.239509999999996</v>
      </c>
      <c r="I24" s="103">
        <v>92.582481000000001</v>
      </c>
      <c r="J24" s="103">
        <v>91.792243999999997</v>
      </c>
      <c r="K24" s="103">
        <v>90.962585000000004</v>
      </c>
      <c r="L24" s="103">
        <v>90.082283000000004</v>
      </c>
      <c r="M24" s="103">
        <v>89.328925999999996</v>
      </c>
      <c r="N24" s="103">
        <v>88.571258999999998</v>
      </c>
      <c r="O24" s="103">
        <v>87.851791000000006</v>
      </c>
      <c r="P24" s="103">
        <v>87.218245999999994</v>
      </c>
      <c r="Q24" s="103">
        <v>86.731842</v>
      </c>
      <c r="R24" s="103">
        <v>86.337790999999996</v>
      </c>
      <c r="S24" s="103">
        <v>85.932922000000005</v>
      </c>
      <c r="T24" s="103">
        <v>85.528869999999998</v>
      </c>
      <c r="U24" s="103">
        <v>85.125495999999998</v>
      </c>
      <c r="V24" s="103">
        <v>84.680655999999999</v>
      </c>
      <c r="W24" s="103">
        <v>84.276756000000006</v>
      </c>
      <c r="X24" s="103">
        <v>83.924149</v>
      </c>
      <c r="Y24" s="103">
        <v>83.632378000000003</v>
      </c>
      <c r="Z24" s="103">
        <v>83.364349000000004</v>
      </c>
      <c r="AA24" s="103">
        <v>83.116302000000005</v>
      </c>
      <c r="AB24" s="103">
        <v>82.886054999999999</v>
      </c>
      <c r="AC24" s="103">
        <v>82.650490000000005</v>
      </c>
      <c r="AD24" s="103">
        <v>82.427520999999999</v>
      </c>
      <c r="AE24" s="103">
        <v>82.191231000000002</v>
      </c>
      <c r="AF24" s="103">
        <v>81.973624999999998</v>
      </c>
      <c r="AG24" s="103">
        <v>-5.4320000000000002E-3</v>
      </c>
      <c r="AH24" s="195">
        <v>-2.2070000000000002E-3</v>
      </c>
      <c r="AI24" s="185"/>
      <c r="AJ24" s="185"/>
      <c r="AK24" s="185"/>
      <c r="AL24" s="185"/>
    </row>
    <row r="25" spans="1:38" ht="15" customHeight="1" x14ac:dyDescent="0.25">
      <c r="A25" s="8" t="s">
        <v>2713</v>
      </c>
      <c r="B25" s="193" t="s">
        <v>2714</v>
      </c>
      <c r="C25" s="103">
        <v>94.989258000000007</v>
      </c>
      <c r="D25" s="103">
        <v>96.143462999999997</v>
      </c>
      <c r="E25" s="103">
        <v>94.963982000000001</v>
      </c>
      <c r="F25" s="103">
        <v>93.896645000000007</v>
      </c>
      <c r="G25" s="103">
        <v>92.946181999999993</v>
      </c>
      <c r="H25" s="103">
        <v>91.760406000000003</v>
      </c>
      <c r="I25" s="103">
        <v>91.052040000000005</v>
      </c>
      <c r="J25" s="103">
        <v>90.219550999999996</v>
      </c>
      <c r="K25" s="103">
        <v>89.333504000000005</v>
      </c>
      <c r="L25" s="103">
        <v>88.434921000000003</v>
      </c>
      <c r="M25" s="103">
        <v>87.651627000000005</v>
      </c>
      <c r="N25" s="103">
        <v>86.859168999999994</v>
      </c>
      <c r="O25" s="103">
        <v>86.092551999999998</v>
      </c>
      <c r="P25" s="103">
        <v>85.430862000000005</v>
      </c>
      <c r="Q25" s="103">
        <v>84.956108</v>
      </c>
      <c r="R25" s="103">
        <v>84.530212000000006</v>
      </c>
      <c r="S25" s="103">
        <v>84.074493000000004</v>
      </c>
      <c r="T25" s="103">
        <v>83.641174000000007</v>
      </c>
      <c r="U25" s="103">
        <v>83.194846999999996</v>
      </c>
      <c r="V25" s="103">
        <v>82.68383</v>
      </c>
      <c r="W25" s="103">
        <v>82.230225000000004</v>
      </c>
      <c r="X25" s="103">
        <v>81.811477999999994</v>
      </c>
      <c r="Y25" s="103">
        <v>81.473854000000003</v>
      </c>
      <c r="Z25" s="103">
        <v>81.168137000000002</v>
      </c>
      <c r="AA25" s="103">
        <v>80.864104999999995</v>
      </c>
      <c r="AB25" s="103">
        <v>80.571358000000004</v>
      </c>
      <c r="AC25" s="103">
        <v>80.292168000000004</v>
      </c>
      <c r="AD25" s="103">
        <v>80.021659999999997</v>
      </c>
      <c r="AE25" s="103">
        <v>79.736052999999998</v>
      </c>
      <c r="AF25" s="103">
        <v>79.488303999999999</v>
      </c>
      <c r="AG25" s="103">
        <v>-6.1240000000000001E-3</v>
      </c>
      <c r="AH25" s="195">
        <v>-2.64E-3</v>
      </c>
      <c r="AI25" s="185"/>
      <c r="AJ25" s="185"/>
      <c r="AK25" s="185"/>
      <c r="AL25" s="185"/>
    </row>
    <row r="26" spans="1:38" ht="15" customHeight="1" x14ac:dyDescent="0.25"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</row>
    <row r="27" spans="1:38" ht="15" customHeight="1" x14ac:dyDescent="0.25">
      <c r="B27" s="186" t="s">
        <v>2741</v>
      </c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</row>
    <row r="28" spans="1:38" ht="15" customHeight="1" x14ac:dyDescent="0.25">
      <c r="B28" s="186" t="s">
        <v>2742</v>
      </c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</row>
    <row r="29" spans="1:38" ht="15" customHeight="1" x14ac:dyDescent="0.25">
      <c r="A29" s="8" t="s">
        <v>2712</v>
      </c>
      <c r="B29" s="193" t="s">
        <v>2793</v>
      </c>
      <c r="C29" s="98">
        <v>0.115345</v>
      </c>
      <c r="D29" s="98">
        <v>0.116825</v>
      </c>
      <c r="E29" s="98">
        <v>0.112692</v>
      </c>
      <c r="F29" s="98">
        <v>0.11229600000000001</v>
      </c>
      <c r="G29" s="98">
        <v>0.111666</v>
      </c>
      <c r="H29" s="98">
        <v>0.110676</v>
      </c>
      <c r="I29" s="98">
        <v>0.10956100000000001</v>
      </c>
      <c r="J29" s="98">
        <v>0.108394</v>
      </c>
      <c r="K29" s="98">
        <v>0.107118</v>
      </c>
      <c r="L29" s="98">
        <v>0.10580199999999999</v>
      </c>
      <c r="M29" s="98">
        <v>0.104584</v>
      </c>
      <c r="N29" s="98">
        <v>0.103297</v>
      </c>
      <c r="O29" s="98">
        <v>0.101942</v>
      </c>
      <c r="P29" s="98">
        <v>0.100578</v>
      </c>
      <c r="Q29" s="98">
        <v>9.9363999999999994E-2</v>
      </c>
      <c r="R29" s="98">
        <v>9.8168000000000005E-2</v>
      </c>
      <c r="S29" s="98">
        <v>9.6860000000000002E-2</v>
      </c>
      <c r="T29" s="98">
        <v>9.5490000000000005E-2</v>
      </c>
      <c r="U29" s="98">
        <v>9.4105999999999995E-2</v>
      </c>
      <c r="V29" s="98">
        <v>9.2623999999999998E-2</v>
      </c>
      <c r="W29" s="98">
        <v>9.1199000000000002E-2</v>
      </c>
      <c r="X29" s="98">
        <v>8.9733999999999994E-2</v>
      </c>
      <c r="Y29" s="98">
        <v>8.8307999999999998E-2</v>
      </c>
      <c r="Z29" s="98">
        <v>8.6911000000000002E-2</v>
      </c>
      <c r="AA29" s="98">
        <v>8.5469000000000003E-2</v>
      </c>
      <c r="AB29" s="98">
        <v>8.4078E-2</v>
      </c>
      <c r="AC29" s="98">
        <v>8.2671999999999995E-2</v>
      </c>
      <c r="AD29" s="98">
        <v>8.1269999999999995E-2</v>
      </c>
      <c r="AE29" s="98">
        <v>7.9835000000000003E-2</v>
      </c>
      <c r="AF29" s="98">
        <v>7.8455999999999998E-2</v>
      </c>
      <c r="AG29" s="98">
        <v>-1.3200999999999999E-2</v>
      </c>
      <c r="AH29" s="195">
        <v>-1.0041E-2</v>
      </c>
      <c r="AI29" s="185"/>
      <c r="AJ29" s="185"/>
      <c r="AK29" s="185"/>
      <c r="AL29" s="185"/>
    </row>
    <row r="30" spans="1:38" ht="15" customHeight="1" x14ac:dyDescent="0.25">
      <c r="A30" s="8" t="s">
        <v>2711</v>
      </c>
      <c r="B30" s="193" t="s">
        <v>2794</v>
      </c>
      <c r="C30" s="98">
        <v>0.52319300000000002</v>
      </c>
      <c r="D30" s="98">
        <v>0.48419499999999999</v>
      </c>
      <c r="E30" s="98">
        <v>0.54620500000000005</v>
      </c>
      <c r="F30" s="98">
        <v>0.55222099999999996</v>
      </c>
      <c r="G30" s="98">
        <v>0.55808400000000002</v>
      </c>
      <c r="H30" s="98">
        <v>0.56291199999999997</v>
      </c>
      <c r="I30" s="98">
        <v>0.56667400000000001</v>
      </c>
      <c r="J30" s="98">
        <v>0.57008400000000004</v>
      </c>
      <c r="K30" s="98">
        <v>0.57311299999999998</v>
      </c>
      <c r="L30" s="98">
        <v>0.57621699999999998</v>
      </c>
      <c r="M30" s="98">
        <v>0.58035999999999999</v>
      </c>
      <c r="N30" s="98">
        <v>0.58479000000000003</v>
      </c>
      <c r="O30" s="98">
        <v>0.58926199999999995</v>
      </c>
      <c r="P30" s="98">
        <v>0.59370299999999998</v>
      </c>
      <c r="Q30" s="98">
        <v>0.59928599999999999</v>
      </c>
      <c r="R30" s="98">
        <v>0.605518</v>
      </c>
      <c r="S30" s="98">
        <v>0.611877</v>
      </c>
      <c r="T30" s="98">
        <v>0.61815299999999995</v>
      </c>
      <c r="U30" s="98">
        <v>0.62442500000000001</v>
      </c>
      <c r="V30" s="98">
        <v>0.62968000000000002</v>
      </c>
      <c r="W30" s="98">
        <v>0.63579600000000003</v>
      </c>
      <c r="X30" s="98">
        <v>0.64197300000000002</v>
      </c>
      <c r="Y30" s="98">
        <v>0.64866800000000002</v>
      </c>
      <c r="Z30" s="98">
        <v>0.65591699999999997</v>
      </c>
      <c r="AA30" s="98">
        <v>0.66312199999999999</v>
      </c>
      <c r="AB30" s="98">
        <v>0.67112300000000003</v>
      </c>
      <c r="AC30" s="98">
        <v>0.67909699999999995</v>
      </c>
      <c r="AD30" s="98">
        <v>0.687419</v>
      </c>
      <c r="AE30" s="98">
        <v>0.69571000000000005</v>
      </c>
      <c r="AF30" s="98">
        <v>0.70465900000000004</v>
      </c>
      <c r="AG30" s="98">
        <v>1.0321E-2</v>
      </c>
      <c r="AH30" s="195">
        <v>9.8639999999999995E-3</v>
      </c>
      <c r="AI30" s="185"/>
      <c r="AJ30" s="185"/>
      <c r="AK30" s="185"/>
      <c r="AL30" s="185"/>
    </row>
    <row r="31" spans="1:38" x14ac:dyDescent="0.25">
      <c r="A31" s="8" t="s">
        <v>2710</v>
      </c>
      <c r="B31" s="193" t="s">
        <v>2795</v>
      </c>
      <c r="C31" s="98">
        <v>2.4840999999999998E-2</v>
      </c>
      <c r="D31" s="98">
        <v>2.4376999999999999E-2</v>
      </c>
      <c r="E31" s="98">
        <v>2.4049000000000001E-2</v>
      </c>
      <c r="F31" s="98">
        <v>2.3820000000000001E-2</v>
      </c>
      <c r="G31" s="98">
        <v>2.3584999999999998E-2</v>
      </c>
      <c r="H31" s="98">
        <v>2.3349999999999999E-2</v>
      </c>
      <c r="I31" s="98">
        <v>2.3089999999999999E-2</v>
      </c>
      <c r="J31" s="98">
        <v>2.2824000000000001E-2</v>
      </c>
      <c r="K31" s="98">
        <v>2.2556E-2</v>
      </c>
      <c r="L31" s="98">
        <v>2.2294999999999999E-2</v>
      </c>
      <c r="M31" s="98">
        <v>2.2055000000000002E-2</v>
      </c>
      <c r="N31" s="98">
        <v>2.1817E-2</v>
      </c>
      <c r="O31" s="98">
        <v>2.1572999999999998E-2</v>
      </c>
      <c r="P31" s="98">
        <v>2.1328E-2</v>
      </c>
      <c r="Q31" s="98">
        <v>2.1118000000000001E-2</v>
      </c>
      <c r="R31" s="98">
        <v>2.0929E-2</v>
      </c>
      <c r="S31" s="98">
        <v>2.0733999999999999E-2</v>
      </c>
      <c r="T31" s="98">
        <v>2.0534E-2</v>
      </c>
      <c r="U31" s="98">
        <v>2.0333E-2</v>
      </c>
      <c r="V31" s="98">
        <v>2.0118E-2</v>
      </c>
      <c r="W31" s="98">
        <v>1.9925999999999999E-2</v>
      </c>
      <c r="X31" s="98">
        <v>1.9729E-2</v>
      </c>
      <c r="Y31" s="98">
        <v>1.9545E-2</v>
      </c>
      <c r="Z31" s="98">
        <v>1.9370999999999999E-2</v>
      </c>
      <c r="AA31" s="98">
        <v>1.9189999999999999E-2</v>
      </c>
      <c r="AB31" s="98">
        <v>1.9023999999999999E-2</v>
      </c>
      <c r="AC31" s="98">
        <v>1.8853999999999999E-2</v>
      </c>
      <c r="AD31" s="98">
        <v>1.8689000000000001E-2</v>
      </c>
      <c r="AE31" s="98">
        <v>1.8523000000000001E-2</v>
      </c>
      <c r="AF31" s="98">
        <v>1.8371999999999999E-2</v>
      </c>
      <c r="AG31" s="98">
        <v>-1.0347E-2</v>
      </c>
      <c r="AH31" s="195">
        <v>-9.6200000000000001E-3</v>
      </c>
      <c r="AI31" s="185"/>
      <c r="AJ31" s="185"/>
      <c r="AK31" s="185"/>
      <c r="AL31" s="185"/>
    </row>
    <row r="32" spans="1:38" x14ac:dyDescent="0.25">
      <c r="A32" s="8" t="s">
        <v>2709</v>
      </c>
      <c r="B32" s="193" t="s">
        <v>2671</v>
      </c>
      <c r="C32" s="98">
        <v>0.50229800000000002</v>
      </c>
      <c r="D32" s="98">
        <v>0.49883100000000002</v>
      </c>
      <c r="E32" s="98">
        <v>0.49776100000000001</v>
      </c>
      <c r="F32" s="98">
        <v>0.49849700000000002</v>
      </c>
      <c r="G32" s="98">
        <v>0.49866300000000002</v>
      </c>
      <c r="H32" s="98">
        <v>0.48918699999999998</v>
      </c>
      <c r="I32" s="98">
        <v>0.48005199999999998</v>
      </c>
      <c r="J32" s="98">
        <v>0.471474</v>
      </c>
      <c r="K32" s="98">
        <v>0.463615</v>
      </c>
      <c r="L32" s="98">
        <v>0.45589800000000003</v>
      </c>
      <c r="M32" s="98">
        <v>0.449214</v>
      </c>
      <c r="N32" s="98">
        <v>0.44307999999999997</v>
      </c>
      <c r="O32" s="98">
        <v>0.43721500000000002</v>
      </c>
      <c r="P32" s="98">
        <v>0.43185400000000002</v>
      </c>
      <c r="Q32" s="98">
        <v>0.42769800000000002</v>
      </c>
      <c r="R32" s="98">
        <v>0.42438999999999999</v>
      </c>
      <c r="S32" s="98">
        <v>0.42125000000000001</v>
      </c>
      <c r="T32" s="98">
        <v>0.41844999999999999</v>
      </c>
      <c r="U32" s="98">
        <v>0.41594500000000001</v>
      </c>
      <c r="V32" s="98">
        <v>0.412379</v>
      </c>
      <c r="W32" s="98">
        <v>0.409522</v>
      </c>
      <c r="X32" s="98">
        <v>0.40688999999999997</v>
      </c>
      <c r="Y32" s="98">
        <v>0.40484300000000001</v>
      </c>
      <c r="Z32" s="98">
        <v>0.40330500000000002</v>
      </c>
      <c r="AA32" s="98">
        <v>0.401951</v>
      </c>
      <c r="AB32" s="98">
        <v>0.40119500000000002</v>
      </c>
      <c r="AC32" s="98">
        <v>0.400673</v>
      </c>
      <c r="AD32" s="98">
        <v>0.40047500000000003</v>
      </c>
      <c r="AE32" s="98">
        <v>0.400505</v>
      </c>
      <c r="AF32" s="98">
        <v>0.401144</v>
      </c>
      <c r="AG32" s="98">
        <v>-7.724E-3</v>
      </c>
      <c r="AH32" s="195">
        <v>-6.9179999999999997E-3</v>
      </c>
      <c r="AI32" s="185"/>
      <c r="AJ32" s="185"/>
      <c r="AK32" s="185"/>
      <c r="AL32" s="185"/>
    </row>
    <row r="33" spans="1:38" x14ac:dyDescent="0.25">
      <c r="A33" s="8" t="s">
        <v>2708</v>
      </c>
      <c r="B33" s="193" t="s">
        <v>58</v>
      </c>
      <c r="C33" s="98">
        <v>8.4291000000000005E-2</v>
      </c>
      <c r="D33" s="98">
        <v>8.3828E-2</v>
      </c>
      <c r="E33" s="98">
        <v>8.3743999999999999E-2</v>
      </c>
      <c r="F33" s="98">
        <v>8.3865999999999996E-2</v>
      </c>
      <c r="G33" s="98">
        <v>8.3852999999999997E-2</v>
      </c>
      <c r="H33" s="98">
        <v>8.3625000000000005E-2</v>
      </c>
      <c r="I33" s="98">
        <v>8.3319000000000004E-2</v>
      </c>
      <c r="J33" s="98">
        <v>8.2991999999999996E-2</v>
      </c>
      <c r="K33" s="98">
        <v>8.2639000000000004E-2</v>
      </c>
      <c r="L33" s="98">
        <v>8.2283999999999996E-2</v>
      </c>
      <c r="M33" s="98">
        <v>8.1997E-2</v>
      </c>
      <c r="N33" s="98">
        <v>8.1708000000000003E-2</v>
      </c>
      <c r="O33" s="98">
        <v>8.1395999999999996E-2</v>
      </c>
      <c r="P33" s="98">
        <v>8.1069000000000002E-2</v>
      </c>
      <c r="Q33" s="98">
        <v>8.0833000000000002E-2</v>
      </c>
      <c r="R33" s="98">
        <v>8.0625000000000002E-2</v>
      </c>
      <c r="S33" s="98">
        <v>8.0387E-2</v>
      </c>
      <c r="T33" s="98">
        <v>8.0105999999999997E-2</v>
      </c>
      <c r="U33" s="98">
        <v>7.9806000000000002E-2</v>
      </c>
      <c r="V33" s="98">
        <v>7.9448000000000005E-2</v>
      </c>
      <c r="W33" s="98">
        <v>7.9168000000000002E-2</v>
      </c>
      <c r="X33" s="98">
        <v>7.8861000000000001E-2</v>
      </c>
      <c r="Y33" s="98">
        <v>7.8589999999999993E-2</v>
      </c>
      <c r="Z33" s="98">
        <v>7.8328999999999996E-2</v>
      </c>
      <c r="AA33" s="98">
        <v>7.8036999999999995E-2</v>
      </c>
      <c r="AB33" s="98">
        <v>7.7788999999999997E-2</v>
      </c>
      <c r="AC33" s="98">
        <v>7.7515000000000001E-2</v>
      </c>
      <c r="AD33" s="98">
        <v>7.7239000000000002E-2</v>
      </c>
      <c r="AE33" s="98">
        <v>7.6948000000000003E-2</v>
      </c>
      <c r="AF33" s="98">
        <v>7.6690999999999995E-2</v>
      </c>
      <c r="AG33" s="98">
        <v>-3.2529999999999998E-3</v>
      </c>
      <c r="AH33" s="195">
        <v>-2.8159999999999999E-3</v>
      </c>
      <c r="AI33" s="185"/>
      <c r="AJ33" s="185"/>
      <c r="AK33" s="185"/>
      <c r="AL33" s="185"/>
    </row>
    <row r="34" spans="1:38" x14ac:dyDescent="0.25">
      <c r="A34" s="8" t="s">
        <v>2707</v>
      </c>
      <c r="B34" s="193" t="s">
        <v>64</v>
      </c>
      <c r="C34" s="98">
        <v>0.51817299999999999</v>
      </c>
      <c r="D34" s="98">
        <v>0.50459100000000001</v>
      </c>
      <c r="E34" s="98">
        <v>0.49459399999999998</v>
      </c>
      <c r="F34" s="98">
        <v>0.48691099999999998</v>
      </c>
      <c r="G34" s="98">
        <v>0.48017199999999999</v>
      </c>
      <c r="H34" s="98">
        <v>0.473466</v>
      </c>
      <c r="I34" s="98">
        <v>0.46743600000000002</v>
      </c>
      <c r="J34" s="98">
        <v>0.45893800000000001</v>
      </c>
      <c r="K34" s="98">
        <v>0.45154300000000003</v>
      </c>
      <c r="L34" s="98">
        <v>0.43721300000000002</v>
      </c>
      <c r="M34" s="98">
        <v>0.42511700000000002</v>
      </c>
      <c r="N34" s="98">
        <v>0.414408</v>
      </c>
      <c r="O34" s="98">
        <v>0.40496100000000002</v>
      </c>
      <c r="P34" s="98">
        <v>0.39660800000000002</v>
      </c>
      <c r="Q34" s="98">
        <v>0.38989499999999999</v>
      </c>
      <c r="R34" s="98">
        <v>0.38448100000000002</v>
      </c>
      <c r="S34" s="98">
        <v>0.37962800000000002</v>
      </c>
      <c r="T34" s="98">
        <v>0.37531799999999998</v>
      </c>
      <c r="U34" s="98">
        <v>0.37143399999999999</v>
      </c>
      <c r="V34" s="98">
        <v>0.36556499999999997</v>
      </c>
      <c r="W34" s="98">
        <v>0.36096699999999998</v>
      </c>
      <c r="X34" s="98">
        <v>0.356771</v>
      </c>
      <c r="Y34" s="98">
        <v>0.35311100000000001</v>
      </c>
      <c r="Z34" s="98">
        <v>0.35011500000000001</v>
      </c>
      <c r="AA34" s="98">
        <v>0.34751100000000001</v>
      </c>
      <c r="AB34" s="98">
        <v>0.34562100000000001</v>
      </c>
      <c r="AC34" s="98">
        <v>0.34407500000000002</v>
      </c>
      <c r="AD34" s="98">
        <v>0.34289500000000001</v>
      </c>
      <c r="AE34" s="98">
        <v>0.34201799999999999</v>
      </c>
      <c r="AF34" s="98">
        <v>0.341752</v>
      </c>
      <c r="AG34" s="98">
        <v>-1.4250000000000001E-2</v>
      </c>
      <c r="AH34" s="195">
        <v>-1.3917000000000001E-2</v>
      </c>
      <c r="AI34" s="185"/>
      <c r="AJ34" s="185"/>
      <c r="AK34" s="185"/>
      <c r="AL34" s="185"/>
    </row>
    <row r="35" spans="1:38" x14ac:dyDescent="0.25">
      <c r="A35" s="8" t="s">
        <v>2706</v>
      </c>
      <c r="B35" s="193" t="s">
        <v>56</v>
      </c>
      <c r="C35" s="98">
        <v>0.64917000000000002</v>
      </c>
      <c r="D35" s="98">
        <v>0.64511600000000002</v>
      </c>
      <c r="E35" s="98">
        <v>0.64339199999999996</v>
      </c>
      <c r="F35" s="98">
        <v>0.64342200000000005</v>
      </c>
      <c r="G35" s="98">
        <v>0.643814</v>
      </c>
      <c r="H35" s="98">
        <v>0.64405999999999997</v>
      </c>
      <c r="I35" s="98">
        <v>0.64453800000000006</v>
      </c>
      <c r="J35" s="98">
        <v>0.64532800000000001</v>
      </c>
      <c r="K35" s="98">
        <v>0.64640699999999995</v>
      </c>
      <c r="L35" s="98">
        <v>0.64601799999999998</v>
      </c>
      <c r="M35" s="98">
        <v>0.64680599999999999</v>
      </c>
      <c r="N35" s="98">
        <v>0.64804700000000004</v>
      </c>
      <c r="O35" s="98">
        <v>0.64947200000000005</v>
      </c>
      <c r="P35" s="98">
        <v>0.65104499999999998</v>
      </c>
      <c r="Q35" s="98">
        <v>0.65317899999999995</v>
      </c>
      <c r="R35" s="98">
        <v>0.65556000000000003</v>
      </c>
      <c r="S35" s="98">
        <v>0.65787399999999996</v>
      </c>
      <c r="T35" s="98">
        <v>0.66019499999999998</v>
      </c>
      <c r="U35" s="98">
        <v>0.66262600000000005</v>
      </c>
      <c r="V35" s="98">
        <v>0.66455799999999998</v>
      </c>
      <c r="W35" s="98">
        <v>0.66740299999999997</v>
      </c>
      <c r="X35" s="98">
        <v>0.67024300000000003</v>
      </c>
      <c r="Y35" s="98">
        <v>0.67333299999999996</v>
      </c>
      <c r="Z35" s="98">
        <v>0.67659899999999995</v>
      </c>
      <c r="AA35" s="98">
        <v>0.67992399999999997</v>
      </c>
      <c r="AB35" s="98">
        <v>0.683612</v>
      </c>
      <c r="AC35" s="98">
        <v>0.68735900000000005</v>
      </c>
      <c r="AD35" s="98">
        <v>0.69116200000000005</v>
      </c>
      <c r="AE35" s="98">
        <v>0.69494400000000001</v>
      </c>
      <c r="AF35" s="98">
        <v>0.69904699999999997</v>
      </c>
      <c r="AG35" s="98">
        <v>2.5560000000000001E-3</v>
      </c>
      <c r="AH35" s="195">
        <v>2.696E-3</v>
      </c>
      <c r="AI35" s="185"/>
      <c r="AJ35" s="185"/>
      <c r="AK35" s="185"/>
      <c r="AL35" s="185"/>
    </row>
    <row r="36" spans="1:38" x14ac:dyDescent="0.25">
      <c r="A36" s="8" t="s">
        <v>2705</v>
      </c>
      <c r="B36" s="193" t="s">
        <v>2666</v>
      </c>
      <c r="C36" s="98">
        <v>0.42896099999999998</v>
      </c>
      <c r="D36" s="98">
        <v>0.43330800000000003</v>
      </c>
      <c r="E36" s="98">
        <v>0.438191</v>
      </c>
      <c r="F36" s="98">
        <v>0.44390400000000002</v>
      </c>
      <c r="G36" s="98">
        <v>0.45047500000000001</v>
      </c>
      <c r="H36" s="98">
        <v>0.45687499999999998</v>
      </c>
      <c r="I36" s="98">
        <v>0.463254</v>
      </c>
      <c r="J36" s="98">
        <v>0.47059800000000002</v>
      </c>
      <c r="K36" s="98">
        <v>0.47797600000000001</v>
      </c>
      <c r="L36" s="98">
        <v>0.48590800000000001</v>
      </c>
      <c r="M36" s="98">
        <v>0.49388599999999999</v>
      </c>
      <c r="N36" s="98">
        <v>0.50240600000000002</v>
      </c>
      <c r="O36" s="98">
        <v>0.51092499999999996</v>
      </c>
      <c r="P36" s="98">
        <v>0.51994600000000002</v>
      </c>
      <c r="Q36" s="98">
        <v>0.52910400000000002</v>
      </c>
      <c r="R36" s="98">
        <v>0.539358</v>
      </c>
      <c r="S36" s="98">
        <v>0.54905899999999996</v>
      </c>
      <c r="T36" s="98">
        <v>0.55982900000000002</v>
      </c>
      <c r="U36" s="98">
        <v>0.57068799999999997</v>
      </c>
      <c r="V36" s="98">
        <v>0.58157300000000001</v>
      </c>
      <c r="W36" s="98">
        <v>0.59255199999999997</v>
      </c>
      <c r="X36" s="98">
        <v>0.60409800000000002</v>
      </c>
      <c r="Y36" s="98">
        <v>0.61633700000000002</v>
      </c>
      <c r="Z36" s="98">
        <v>0.62819899999999995</v>
      </c>
      <c r="AA36" s="98">
        <v>0.64069200000000004</v>
      </c>
      <c r="AB36" s="98">
        <v>0.65398400000000001</v>
      </c>
      <c r="AC36" s="98">
        <v>0.66686500000000004</v>
      </c>
      <c r="AD36" s="98">
        <v>0.68045800000000001</v>
      </c>
      <c r="AE36" s="98">
        <v>0.694187</v>
      </c>
      <c r="AF36" s="98">
        <v>0.708206</v>
      </c>
      <c r="AG36" s="98">
        <v>1.7439E-2</v>
      </c>
      <c r="AH36" s="195">
        <v>2.2929999999999999E-3</v>
      </c>
      <c r="AI36" s="185"/>
      <c r="AJ36" s="185"/>
      <c r="AK36" s="185"/>
      <c r="AL36" s="185"/>
    </row>
    <row r="37" spans="1:38" x14ac:dyDescent="0.25">
      <c r="A37" s="8" t="s">
        <v>2704</v>
      </c>
      <c r="B37" s="193" t="s">
        <v>2664</v>
      </c>
      <c r="C37" s="98">
        <v>0.176709</v>
      </c>
      <c r="D37" s="98">
        <v>0.174729</v>
      </c>
      <c r="E37" s="98">
        <v>0.173706</v>
      </c>
      <c r="F37" s="98">
        <v>0.173294</v>
      </c>
      <c r="G37" s="98">
        <v>0.17328499999999999</v>
      </c>
      <c r="H37" s="98">
        <v>0.17364099999999999</v>
      </c>
      <c r="I37" s="98">
        <v>0.174178</v>
      </c>
      <c r="J37" s="98">
        <v>0.17493300000000001</v>
      </c>
      <c r="K37" s="98">
        <v>0.17591999999999999</v>
      </c>
      <c r="L37" s="98">
        <v>0.177171</v>
      </c>
      <c r="M37" s="98">
        <v>0.178423</v>
      </c>
      <c r="N37" s="98">
        <v>0.179949</v>
      </c>
      <c r="O37" s="98">
        <v>0.18145900000000001</v>
      </c>
      <c r="P37" s="98">
        <v>0.18265300000000001</v>
      </c>
      <c r="Q37" s="98">
        <v>0.184117</v>
      </c>
      <c r="R37" s="98">
        <v>0.185283</v>
      </c>
      <c r="S37" s="98">
        <v>0.18640000000000001</v>
      </c>
      <c r="T37" s="98">
        <v>0.187499</v>
      </c>
      <c r="U37" s="98">
        <v>0.18802199999999999</v>
      </c>
      <c r="V37" s="98">
        <v>0.18851899999999999</v>
      </c>
      <c r="W37" s="98">
        <v>0.18870300000000001</v>
      </c>
      <c r="X37" s="98">
        <v>0.188247</v>
      </c>
      <c r="Y37" s="98">
        <v>0.18747</v>
      </c>
      <c r="Z37" s="98">
        <v>0.186363</v>
      </c>
      <c r="AA37" s="98">
        <v>0.18460299999999999</v>
      </c>
      <c r="AB37" s="98">
        <v>0.182529</v>
      </c>
      <c r="AC37" s="98">
        <v>0.179785</v>
      </c>
      <c r="AD37" s="98">
        <v>0.17635200000000001</v>
      </c>
      <c r="AE37" s="98">
        <v>0.172205</v>
      </c>
      <c r="AF37" s="98">
        <v>0.167049</v>
      </c>
      <c r="AG37" s="98">
        <v>-1.9369999999999999E-3</v>
      </c>
      <c r="AH37" s="195">
        <v>2.4781999999999998E-2</v>
      </c>
      <c r="AI37" s="185"/>
      <c r="AJ37" s="185"/>
      <c r="AK37" s="185"/>
      <c r="AL37" s="185"/>
    </row>
    <row r="38" spans="1:38" x14ac:dyDescent="0.25">
      <c r="A38" s="8" t="s">
        <v>2703</v>
      </c>
      <c r="B38" s="193" t="s">
        <v>2697</v>
      </c>
      <c r="C38" s="98">
        <v>1.572184</v>
      </c>
      <c r="D38" s="98">
        <v>1.680976</v>
      </c>
      <c r="E38" s="98">
        <v>1.6762159999999999</v>
      </c>
      <c r="F38" s="98">
        <v>1.6719520000000001</v>
      </c>
      <c r="G38" s="98">
        <v>1.6675789999999999</v>
      </c>
      <c r="H38" s="98">
        <v>1.6633199999999999</v>
      </c>
      <c r="I38" s="98">
        <v>1.6794279999999999</v>
      </c>
      <c r="J38" s="98">
        <v>1.6948589999999999</v>
      </c>
      <c r="K38" s="98">
        <v>1.711101</v>
      </c>
      <c r="L38" s="98">
        <v>1.727565</v>
      </c>
      <c r="M38" s="98">
        <v>1.744667</v>
      </c>
      <c r="N38" s="98">
        <v>1.7623040000000001</v>
      </c>
      <c r="O38" s="98">
        <v>1.780518</v>
      </c>
      <c r="P38" s="98">
        <v>1.7989599999999999</v>
      </c>
      <c r="Q38" s="98">
        <v>1.8182100000000001</v>
      </c>
      <c r="R38" s="98">
        <v>1.83843</v>
      </c>
      <c r="S38" s="98">
        <v>1.8587530000000001</v>
      </c>
      <c r="T38" s="98">
        <v>1.8797699999999999</v>
      </c>
      <c r="U38" s="98">
        <v>1.9017580000000001</v>
      </c>
      <c r="V38" s="98">
        <v>1.924166</v>
      </c>
      <c r="W38" s="98">
        <v>1.947651</v>
      </c>
      <c r="X38" s="98">
        <v>1.971649</v>
      </c>
      <c r="Y38" s="98">
        <v>1.9968060000000001</v>
      </c>
      <c r="Z38" s="98">
        <v>2.02284</v>
      </c>
      <c r="AA38" s="98">
        <v>2.0500539999999998</v>
      </c>
      <c r="AB38" s="98">
        <v>2.078201</v>
      </c>
      <c r="AC38" s="98">
        <v>2.1075119999999998</v>
      </c>
      <c r="AD38" s="98">
        <v>2.1380050000000002</v>
      </c>
      <c r="AE38" s="98">
        <v>2.1693630000000002</v>
      </c>
      <c r="AF38" s="98">
        <v>2.2022680000000001</v>
      </c>
      <c r="AG38" s="98">
        <v>1.1689E-2</v>
      </c>
      <c r="AH38" s="195">
        <v>2.1916999999999999E-2</v>
      </c>
      <c r="AI38" s="185"/>
      <c r="AJ38" s="185"/>
      <c r="AK38" s="185"/>
      <c r="AL38" s="185"/>
    </row>
    <row r="39" spans="1:38" x14ac:dyDescent="0.25">
      <c r="A39" s="8" t="s">
        <v>2796</v>
      </c>
      <c r="B39" s="186" t="s">
        <v>2747</v>
      </c>
      <c r="C39" s="187">
        <v>4.5951639999999996</v>
      </c>
      <c r="D39" s="187">
        <v>4.6467749999999999</v>
      </c>
      <c r="E39" s="187">
        <v>4.69055</v>
      </c>
      <c r="F39" s="187">
        <v>4.6901830000000002</v>
      </c>
      <c r="G39" s="187">
        <v>4.6911750000000003</v>
      </c>
      <c r="H39" s="187">
        <v>4.6811100000000003</v>
      </c>
      <c r="I39" s="187">
        <v>4.6915300000000002</v>
      </c>
      <c r="J39" s="187">
        <v>4.7004219999999997</v>
      </c>
      <c r="K39" s="187">
        <v>4.7119869999999997</v>
      </c>
      <c r="L39" s="187">
        <v>4.7163719999999998</v>
      </c>
      <c r="M39" s="187">
        <v>4.7271089999999996</v>
      </c>
      <c r="N39" s="187">
        <v>4.7418050000000003</v>
      </c>
      <c r="O39" s="187">
        <v>4.7587219999999997</v>
      </c>
      <c r="P39" s="187">
        <v>4.7777440000000002</v>
      </c>
      <c r="Q39" s="187">
        <v>4.8028040000000001</v>
      </c>
      <c r="R39" s="187">
        <v>4.8327410000000004</v>
      </c>
      <c r="S39" s="187">
        <v>4.8628229999999997</v>
      </c>
      <c r="T39" s="187">
        <v>4.8953430000000004</v>
      </c>
      <c r="U39" s="187">
        <v>4.9291419999999997</v>
      </c>
      <c r="V39" s="187">
        <v>4.9586290000000002</v>
      </c>
      <c r="W39" s="187">
        <v>4.9928879999999998</v>
      </c>
      <c r="X39" s="187">
        <v>5.0281950000000002</v>
      </c>
      <c r="Y39" s="187">
        <v>5.0670109999999999</v>
      </c>
      <c r="Z39" s="187">
        <v>5.1079480000000004</v>
      </c>
      <c r="AA39" s="187">
        <v>5.1505530000000004</v>
      </c>
      <c r="AB39" s="187">
        <v>5.1971559999999997</v>
      </c>
      <c r="AC39" s="187">
        <v>5.2444069999999998</v>
      </c>
      <c r="AD39" s="187">
        <v>5.2939639999999999</v>
      </c>
      <c r="AE39" s="187">
        <v>5.3442379999999998</v>
      </c>
      <c r="AF39" s="187">
        <v>5.3976449999999998</v>
      </c>
      <c r="AG39" s="187">
        <v>5.5659999999999998E-3</v>
      </c>
      <c r="AH39" s="188">
        <v>9.8980000000000005E-3</v>
      </c>
      <c r="AI39" s="185"/>
      <c r="AJ39" s="185"/>
      <c r="AK39" s="185"/>
      <c r="AL39" s="185"/>
    </row>
    <row r="40" spans="1:38" x14ac:dyDescent="0.25">
      <c r="A40" s="8" t="s">
        <v>2797</v>
      </c>
      <c r="B40" s="193" t="s">
        <v>2749</v>
      </c>
      <c r="C40" s="98">
        <v>9.5620999999999998E-2</v>
      </c>
      <c r="D40" s="98">
        <v>0.106823</v>
      </c>
      <c r="E40" s="98">
        <v>0.118293</v>
      </c>
      <c r="F40" s="98">
        <v>0.129665</v>
      </c>
      <c r="G40" s="98">
        <v>0.13705800000000001</v>
      </c>
      <c r="H40" s="98">
        <v>0.14680000000000001</v>
      </c>
      <c r="I40" s="98">
        <v>0.15343499999999999</v>
      </c>
      <c r="J40" s="98">
        <v>0.15925300000000001</v>
      </c>
      <c r="K40" s="98">
        <v>0.166598</v>
      </c>
      <c r="L40" s="98">
        <v>0.17012099999999999</v>
      </c>
      <c r="M40" s="98">
        <v>0.174905</v>
      </c>
      <c r="N40" s="98">
        <v>0.18027000000000001</v>
      </c>
      <c r="O40" s="98">
        <v>0.18702099999999999</v>
      </c>
      <c r="P40" s="98">
        <v>0.191797</v>
      </c>
      <c r="Q40" s="98">
        <v>0.192271</v>
      </c>
      <c r="R40" s="98">
        <v>0.197433</v>
      </c>
      <c r="S40" s="98">
        <v>0.20472099999999999</v>
      </c>
      <c r="T40" s="98">
        <v>0.209702</v>
      </c>
      <c r="U40" s="98">
        <v>0.216282</v>
      </c>
      <c r="V40" s="98">
        <v>0.22558400000000001</v>
      </c>
      <c r="W40" s="98">
        <v>0.233128</v>
      </c>
      <c r="X40" s="98">
        <v>0.242644</v>
      </c>
      <c r="Y40" s="98">
        <v>0.24992900000000001</v>
      </c>
      <c r="Z40" s="98">
        <v>0.25634600000000002</v>
      </c>
      <c r="AA40" s="98">
        <v>0.26500099999999999</v>
      </c>
      <c r="AB40" s="98">
        <v>0.27456700000000001</v>
      </c>
      <c r="AC40" s="98">
        <v>0.28201799999999999</v>
      </c>
      <c r="AD40" s="98">
        <v>0.29003400000000001</v>
      </c>
      <c r="AE40" s="98">
        <v>0.29836299999999999</v>
      </c>
      <c r="AF40" s="98">
        <v>0.30446899999999999</v>
      </c>
      <c r="AG40" s="98">
        <v>4.0745000000000003E-2</v>
      </c>
      <c r="AH40" s="195">
        <v>3.4981999999999999E-2</v>
      </c>
      <c r="AI40" s="185"/>
      <c r="AJ40" s="185"/>
      <c r="AK40" s="185"/>
      <c r="AL40" s="185"/>
    </row>
    <row r="41" spans="1:38" x14ac:dyDescent="0.25">
      <c r="A41" s="8" t="s">
        <v>2798</v>
      </c>
      <c r="B41" s="186" t="s">
        <v>2751</v>
      </c>
      <c r="C41" s="187">
        <v>4.4995430000000001</v>
      </c>
      <c r="D41" s="187">
        <v>4.5399520000000004</v>
      </c>
      <c r="E41" s="187">
        <v>4.5722579999999997</v>
      </c>
      <c r="F41" s="187">
        <v>4.5605169999999999</v>
      </c>
      <c r="G41" s="187">
        <v>4.5541179999999999</v>
      </c>
      <c r="H41" s="187">
        <v>4.5343099999999996</v>
      </c>
      <c r="I41" s="187">
        <v>4.5380950000000002</v>
      </c>
      <c r="J41" s="187">
        <v>4.5411700000000002</v>
      </c>
      <c r="K41" s="187">
        <v>4.5453890000000001</v>
      </c>
      <c r="L41" s="187">
        <v>4.5462499999999997</v>
      </c>
      <c r="M41" s="187">
        <v>4.5522039999999997</v>
      </c>
      <c r="N41" s="187">
        <v>4.5615350000000001</v>
      </c>
      <c r="O41" s="187">
        <v>4.571701</v>
      </c>
      <c r="P41" s="187">
        <v>4.585947</v>
      </c>
      <c r="Q41" s="187">
        <v>4.6105330000000002</v>
      </c>
      <c r="R41" s="187">
        <v>4.6353080000000002</v>
      </c>
      <c r="S41" s="187">
        <v>4.6581020000000004</v>
      </c>
      <c r="T41" s="187">
        <v>4.6856410000000004</v>
      </c>
      <c r="U41" s="187">
        <v>4.7128610000000002</v>
      </c>
      <c r="V41" s="187">
        <v>4.7330449999999997</v>
      </c>
      <c r="W41" s="187">
        <v>4.75976</v>
      </c>
      <c r="X41" s="187">
        <v>4.7855509999999999</v>
      </c>
      <c r="Y41" s="187">
        <v>4.8170820000000001</v>
      </c>
      <c r="Z41" s="187">
        <v>4.8516019999999997</v>
      </c>
      <c r="AA41" s="187">
        <v>4.8855519999999997</v>
      </c>
      <c r="AB41" s="187">
        <v>4.9225899999999996</v>
      </c>
      <c r="AC41" s="187">
        <v>4.9623889999999999</v>
      </c>
      <c r="AD41" s="187">
        <v>5.0039309999999997</v>
      </c>
      <c r="AE41" s="187">
        <v>5.0458749999999997</v>
      </c>
      <c r="AF41" s="187">
        <v>5.0931759999999997</v>
      </c>
      <c r="AG41" s="187">
        <v>4.2820000000000002E-3</v>
      </c>
      <c r="AH41" s="188">
        <v>9.1400000000000006E-3</v>
      </c>
      <c r="AI41" s="185"/>
      <c r="AJ41" s="185"/>
      <c r="AK41" s="185"/>
      <c r="AL41" s="185"/>
    </row>
    <row r="42" spans="1:38" ht="15" customHeight="1" x14ac:dyDescent="0.25"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</row>
    <row r="43" spans="1:38" x14ac:dyDescent="0.25">
      <c r="B43" s="186" t="s">
        <v>75</v>
      </c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</row>
    <row r="44" spans="1:38" x14ac:dyDescent="0.25">
      <c r="A44" s="8" t="s">
        <v>2702</v>
      </c>
      <c r="B44" s="193" t="s">
        <v>2793</v>
      </c>
      <c r="C44" s="98">
        <v>1.8037240000000001</v>
      </c>
      <c r="D44" s="98">
        <v>1.82918</v>
      </c>
      <c r="E44" s="98">
        <v>1.76925</v>
      </c>
      <c r="F44" s="98">
        <v>1.7810269999999999</v>
      </c>
      <c r="G44" s="98">
        <v>1.7949409999999999</v>
      </c>
      <c r="H44" s="98">
        <v>1.802575</v>
      </c>
      <c r="I44" s="98">
        <v>1.804969</v>
      </c>
      <c r="J44" s="98">
        <v>1.80064</v>
      </c>
      <c r="K44" s="98">
        <v>1.7916069999999999</v>
      </c>
      <c r="L44" s="98">
        <v>1.7825089999999999</v>
      </c>
      <c r="M44" s="98">
        <v>1.776405</v>
      </c>
      <c r="N44" s="98">
        <v>1.769455</v>
      </c>
      <c r="O44" s="98">
        <v>1.7611250000000001</v>
      </c>
      <c r="P44" s="98">
        <v>1.7543120000000001</v>
      </c>
      <c r="Q44" s="98">
        <v>1.7505299999999999</v>
      </c>
      <c r="R44" s="98">
        <v>1.7479849999999999</v>
      </c>
      <c r="S44" s="98">
        <v>1.743336</v>
      </c>
      <c r="T44" s="98">
        <v>1.737074</v>
      </c>
      <c r="U44" s="98">
        <v>1.7296229999999999</v>
      </c>
      <c r="V44" s="98">
        <v>1.7221930000000001</v>
      </c>
      <c r="W44" s="98">
        <v>1.713929</v>
      </c>
      <c r="X44" s="98">
        <v>1.70696</v>
      </c>
      <c r="Y44" s="98">
        <v>1.70167</v>
      </c>
      <c r="Z44" s="98">
        <v>1.696556</v>
      </c>
      <c r="AA44" s="98">
        <v>1.691066</v>
      </c>
      <c r="AB44" s="98">
        <v>1.68493</v>
      </c>
      <c r="AC44" s="98">
        <v>1.677854</v>
      </c>
      <c r="AD44" s="98">
        <v>1.670004</v>
      </c>
      <c r="AE44" s="98">
        <v>1.6608799999999999</v>
      </c>
      <c r="AF44" s="98">
        <v>1.6511899999999999</v>
      </c>
      <c r="AG44" s="98">
        <v>-3.042E-3</v>
      </c>
      <c r="AH44" s="195">
        <v>1.4999999999999999E-4</v>
      </c>
      <c r="AI44" s="185"/>
      <c r="AJ44" s="185"/>
      <c r="AK44" s="185"/>
      <c r="AL44" s="185"/>
    </row>
    <row r="45" spans="1:38" x14ac:dyDescent="0.25">
      <c r="A45" s="8" t="s">
        <v>2701</v>
      </c>
      <c r="B45" s="193" t="s">
        <v>2794</v>
      </c>
      <c r="C45" s="98">
        <v>2.4743000000000001E-2</v>
      </c>
      <c r="D45" s="98">
        <v>2.1617000000000001E-2</v>
      </c>
      <c r="E45" s="98">
        <v>2.6046E-2</v>
      </c>
      <c r="F45" s="98">
        <v>2.6037999999999999E-2</v>
      </c>
      <c r="G45" s="98">
        <v>2.6065000000000001E-2</v>
      </c>
      <c r="H45" s="98">
        <v>2.6023999999999999E-2</v>
      </c>
      <c r="I45" s="98">
        <v>2.5921E-2</v>
      </c>
      <c r="J45" s="98">
        <v>2.5762E-2</v>
      </c>
      <c r="K45" s="98">
        <v>2.5554E-2</v>
      </c>
      <c r="L45" s="98">
        <v>2.5368999999999999E-2</v>
      </c>
      <c r="M45" s="98">
        <v>2.5239000000000001E-2</v>
      </c>
      <c r="N45" s="98">
        <v>2.5099E-2</v>
      </c>
      <c r="O45" s="98">
        <v>2.4958000000000001E-2</v>
      </c>
      <c r="P45" s="98">
        <v>2.4844999999999999E-2</v>
      </c>
      <c r="Q45" s="98">
        <v>2.4778000000000001E-2</v>
      </c>
      <c r="R45" s="98">
        <v>2.4738E-2</v>
      </c>
      <c r="S45" s="98">
        <v>2.4691999999999999E-2</v>
      </c>
      <c r="T45" s="98">
        <v>2.4622000000000002E-2</v>
      </c>
      <c r="U45" s="98">
        <v>2.4555E-2</v>
      </c>
      <c r="V45" s="98">
        <v>2.4494999999999999E-2</v>
      </c>
      <c r="W45" s="98">
        <v>2.4435999999999999E-2</v>
      </c>
      <c r="X45" s="98">
        <v>2.4417999999999999E-2</v>
      </c>
      <c r="Y45" s="98">
        <v>2.4428999999999999E-2</v>
      </c>
      <c r="Z45" s="98">
        <v>2.4445000000000001E-2</v>
      </c>
      <c r="AA45" s="98">
        <v>2.4476999999999999E-2</v>
      </c>
      <c r="AB45" s="98">
        <v>2.4497999999999999E-2</v>
      </c>
      <c r="AC45" s="98">
        <v>2.4518000000000002E-2</v>
      </c>
      <c r="AD45" s="98">
        <v>2.4549000000000001E-2</v>
      </c>
      <c r="AE45" s="98">
        <v>2.4556999999999999E-2</v>
      </c>
      <c r="AF45" s="98">
        <v>2.4563999999999999E-2</v>
      </c>
      <c r="AG45" s="98">
        <v>-2.5000000000000001E-4</v>
      </c>
      <c r="AH45" s="195">
        <v>-4.3800000000000002E-3</v>
      </c>
      <c r="AI45" s="185"/>
      <c r="AJ45" s="185"/>
      <c r="AK45" s="185"/>
      <c r="AL45" s="185"/>
    </row>
    <row r="46" spans="1:38" x14ac:dyDescent="0.25">
      <c r="A46" s="8" t="s">
        <v>2700</v>
      </c>
      <c r="B46" s="193" t="s">
        <v>2795</v>
      </c>
      <c r="C46" s="98">
        <v>0.61161100000000002</v>
      </c>
      <c r="D46" s="98">
        <v>0.60609900000000005</v>
      </c>
      <c r="E46" s="98">
        <v>0.60772499999999996</v>
      </c>
      <c r="F46" s="98">
        <v>0.61533800000000005</v>
      </c>
      <c r="G46" s="98">
        <v>0.62360199999999999</v>
      </c>
      <c r="H46" s="98">
        <v>0.62998500000000002</v>
      </c>
      <c r="I46" s="98">
        <v>0.63489499999999999</v>
      </c>
      <c r="J46" s="98">
        <v>0.63785999999999998</v>
      </c>
      <c r="K46" s="98">
        <v>0.63958099999999996</v>
      </c>
      <c r="L46" s="98">
        <v>0.64156400000000002</v>
      </c>
      <c r="M46" s="98">
        <v>0.64446899999999996</v>
      </c>
      <c r="N46" s="98">
        <v>0.64581200000000005</v>
      </c>
      <c r="O46" s="98">
        <v>0.64732400000000001</v>
      </c>
      <c r="P46" s="98">
        <v>0.64991299999999996</v>
      </c>
      <c r="Q46" s="98">
        <v>0.65376800000000002</v>
      </c>
      <c r="R46" s="98">
        <v>0.65823600000000004</v>
      </c>
      <c r="S46" s="98">
        <v>0.66215400000000002</v>
      </c>
      <c r="T46" s="98">
        <v>0.66566599999999998</v>
      </c>
      <c r="U46" s="98">
        <v>0.66893899999999995</v>
      </c>
      <c r="V46" s="98">
        <v>0.67230199999999996</v>
      </c>
      <c r="W46" s="98">
        <v>0.67561700000000002</v>
      </c>
      <c r="X46" s="98">
        <v>0.67944400000000005</v>
      </c>
      <c r="Y46" s="98">
        <v>0.68401599999999996</v>
      </c>
      <c r="Z46" s="98">
        <v>0.68876800000000005</v>
      </c>
      <c r="AA46" s="98">
        <v>0.693577</v>
      </c>
      <c r="AB46" s="98">
        <v>0.69827600000000001</v>
      </c>
      <c r="AC46" s="98">
        <v>0.70277199999999995</v>
      </c>
      <c r="AD46" s="98">
        <v>0.70707100000000001</v>
      </c>
      <c r="AE46" s="98">
        <v>0.71094800000000002</v>
      </c>
      <c r="AF46" s="98">
        <v>0.71473200000000003</v>
      </c>
      <c r="AG46" s="98">
        <v>5.3870000000000003E-3</v>
      </c>
      <c r="AH46" s="195">
        <v>5.8240000000000002E-3</v>
      </c>
      <c r="AI46" s="185"/>
      <c r="AJ46" s="185"/>
      <c r="AK46" s="185"/>
      <c r="AL46" s="185"/>
    </row>
    <row r="47" spans="1:38" x14ac:dyDescent="0.25">
      <c r="A47" s="8" t="s">
        <v>2699</v>
      </c>
      <c r="B47" s="193" t="s">
        <v>58</v>
      </c>
      <c r="C47" s="98">
        <v>0.34423199999999998</v>
      </c>
      <c r="D47" s="98">
        <v>0.34446900000000003</v>
      </c>
      <c r="E47" s="98">
        <v>0.34848600000000002</v>
      </c>
      <c r="F47" s="98">
        <v>0.35561700000000002</v>
      </c>
      <c r="G47" s="98">
        <v>0.363014</v>
      </c>
      <c r="H47" s="98">
        <v>0.36934499999999998</v>
      </c>
      <c r="I47" s="98">
        <v>0.37475999999999998</v>
      </c>
      <c r="J47" s="98">
        <v>0.37910500000000003</v>
      </c>
      <c r="K47" s="98">
        <v>0.38278400000000001</v>
      </c>
      <c r="L47" s="98">
        <v>0.38655400000000001</v>
      </c>
      <c r="M47" s="98">
        <v>0.39090799999999998</v>
      </c>
      <c r="N47" s="98">
        <v>0.39399499999999998</v>
      </c>
      <c r="O47" s="98">
        <v>0.39731899999999998</v>
      </c>
      <c r="P47" s="98">
        <v>0.40130500000000002</v>
      </c>
      <c r="Q47" s="98">
        <v>0.40593000000000001</v>
      </c>
      <c r="R47" s="98">
        <v>0.41079199999999999</v>
      </c>
      <c r="S47" s="98">
        <v>0.41531800000000002</v>
      </c>
      <c r="T47" s="98">
        <v>0.419541</v>
      </c>
      <c r="U47" s="98">
        <v>0.42360999999999999</v>
      </c>
      <c r="V47" s="98">
        <v>0.42773</v>
      </c>
      <c r="W47" s="98">
        <v>0.43193900000000002</v>
      </c>
      <c r="X47" s="98">
        <v>0.43635699999999999</v>
      </c>
      <c r="Y47" s="98">
        <v>0.44117699999999999</v>
      </c>
      <c r="Z47" s="98">
        <v>0.446129</v>
      </c>
      <c r="AA47" s="98">
        <v>0.451183</v>
      </c>
      <c r="AB47" s="98">
        <v>0.45618900000000001</v>
      </c>
      <c r="AC47" s="98">
        <v>0.461086</v>
      </c>
      <c r="AD47" s="98">
        <v>0.46585799999999999</v>
      </c>
      <c r="AE47" s="98">
        <v>0.470364</v>
      </c>
      <c r="AF47" s="98">
        <v>0.47479100000000002</v>
      </c>
      <c r="AG47" s="98">
        <v>1.115E-2</v>
      </c>
      <c r="AH47" s="195">
        <v>1.1350000000000001E-2</v>
      </c>
      <c r="AI47" s="185"/>
      <c r="AJ47" s="185"/>
      <c r="AK47" s="185"/>
      <c r="AL47" s="185"/>
    </row>
    <row r="48" spans="1:38" x14ac:dyDescent="0.25">
      <c r="A48" s="8" t="s">
        <v>2698</v>
      </c>
      <c r="B48" s="193" t="s">
        <v>72</v>
      </c>
      <c r="C48" s="98">
        <v>0.69684299999999999</v>
      </c>
      <c r="D48" s="98">
        <v>0.81704399999999999</v>
      </c>
      <c r="E48" s="98">
        <v>0.81114399999999998</v>
      </c>
      <c r="F48" s="98">
        <v>0.79063799999999995</v>
      </c>
      <c r="G48" s="98">
        <v>0.7712</v>
      </c>
      <c r="H48" s="98">
        <v>0.75002800000000003</v>
      </c>
      <c r="I48" s="98">
        <v>0.75253700000000001</v>
      </c>
      <c r="J48" s="98">
        <v>0.75298699999999996</v>
      </c>
      <c r="K48" s="98">
        <v>0.752197</v>
      </c>
      <c r="L48" s="98">
        <v>0.75163199999999997</v>
      </c>
      <c r="M48" s="98">
        <v>0.75163400000000002</v>
      </c>
      <c r="N48" s="98">
        <v>0.751776</v>
      </c>
      <c r="O48" s="98">
        <v>0.75207299999999999</v>
      </c>
      <c r="P48" s="98">
        <v>0.75263199999999997</v>
      </c>
      <c r="Q48" s="98">
        <v>0.75397000000000003</v>
      </c>
      <c r="R48" s="98">
        <v>0.75595000000000001</v>
      </c>
      <c r="S48" s="98">
        <v>0.75787400000000005</v>
      </c>
      <c r="T48" s="98">
        <v>0.75903500000000002</v>
      </c>
      <c r="U48" s="98">
        <v>0.76006700000000005</v>
      </c>
      <c r="V48" s="98">
        <v>0.76148700000000002</v>
      </c>
      <c r="W48" s="98">
        <v>0.76209700000000002</v>
      </c>
      <c r="X48" s="98">
        <v>0.76365400000000005</v>
      </c>
      <c r="Y48" s="98">
        <v>0.765652</v>
      </c>
      <c r="Z48" s="98">
        <v>0.76754</v>
      </c>
      <c r="AA48" s="98">
        <v>0.76975400000000005</v>
      </c>
      <c r="AB48" s="98">
        <v>0.77159</v>
      </c>
      <c r="AC48" s="98">
        <v>0.77324199999999998</v>
      </c>
      <c r="AD48" s="98">
        <v>0.77476500000000004</v>
      </c>
      <c r="AE48" s="98">
        <v>0.775976</v>
      </c>
      <c r="AF48" s="98">
        <v>0.77705599999999997</v>
      </c>
      <c r="AG48" s="98">
        <v>3.764E-3</v>
      </c>
      <c r="AH48" s="195">
        <v>1.2897E-2</v>
      </c>
      <c r="AI48" s="185"/>
      <c r="AJ48" s="185"/>
      <c r="AK48" s="185"/>
      <c r="AL48" s="185"/>
    </row>
    <row r="49" spans="1:38" x14ac:dyDescent="0.25">
      <c r="A49" s="8" t="s">
        <v>2696</v>
      </c>
      <c r="B49" s="186" t="s">
        <v>74</v>
      </c>
      <c r="C49" s="187">
        <v>3.4811529999999999</v>
      </c>
      <c r="D49" s="187">
        <v>3.6184080000000001</v>
      </c>
      <c r="E49" s="187">
        <v>3.5626519999999999</v>
      </c>
      <c r="F49" s="187">
        <v>3.5686580000000001</v>
      </c>
      <c r="G49" s="187">
        <v>3.578824</v>
      </c>
      <c r="H49" s="187">
        <v>3.5779570000000001</v>
      </c>
      <c r="I49" s="187">
        <v>3.5930810000000002</v>
      </c>
      <c r="J49" s="187">
        <v>3.5963539999999998</v>
      </c>
      <c r="K49" s="187">
        <v>3.5917240000000001</v>
      </c>
      <c r="L49" s="187">
        <v>3.587628</v>
      </c>
      <c r="M49" s="187">
        <v>3.5886559999999998</v>
      </c>
      <c r="N49" s="187">
        <v>3.586138</v>
      </c>
      <c r="O49" s="187">
        <v>3.5827979999999999</v>
      </c>
      <c r="P49" s="187">
        <v>3.5830069999999998</v>
      </c>
      <c r="Q49" s="187">
        <v>3.5889760000000002</v>
      </c>
      <c r="R49" s="187">
        <v>3.5977000000000001</v>
      </c>
      <c r="S49" s="187">
        <v>3.6033750000000002</v>
      </c>
      <c r="T49" s="187">
        <v>3.6059380000000001</v>
      </c>
      <c r="U49" s="187">
        <v>3.6067939999999998</v>
      </c>
      <c r="V49" s="187">
        <v>3.6082070000000002</v>
      </c>
      <c r="W49" s="187">
        <v>3.6080190000000001</v>
      </c>
      <c r="X49" s="187">
        <v>3.610833</v>
      </c>
      <c r="Y49" s="187">
        <v>3.6169419999999999</v>
      </c>
      <c r="Z49" s="187">
        <v>3.6234389999999999</v>
      </c>
      <c r="AA49" s="187">
        <v>3.630058</v>
      </c>
      <c r="AB49" s="187">
        <v>3.6354839999999999</v>
      </c>
      <c r="AC49" s="187">
        <v>3.6394739999999999</v>
      </c>
      <c r="AD49" s="187">
        <v>3.6422479999999999</v>
      </c>
      <c r="AE49" s="187">
        <v>3.642725</v>
      </c>
      <c r="AF49" s="187">
        <v>3.6423329999999998</v>
      </c>
      <c r="AG49" s="187">
        <v>1.562E-3</v>
      </c>
      <c r="AH49" s="188">
        <v>4.875E-3</v>
      </c>
      <c r="AI49" s="185"/>
      <c r="AJ49" s="185"/>
      <c r="AK49" s="185"/>
      <c r="AL49" s="185"/>
    </row>
    <row r="50" spans="1:38" ht="15" customHeight="1" x14ac:dyDescent="0.25">
      <c r="B50" s="185"/>
      <c r="C50" s="185"/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85"/>
      <c r="AI50" s="185"/>
      <c r="AJ50" s="185"/>
      <c r="AK50" s="185"/>
      <c r="AL50" s="185"/>
    </row>
    <row r="51" spans="1:38" ht="15" customHeight="1" x14ac:dyDescent="0.25">
      <c r="B51" s="186" t="s">
        <v>2695</v>
      </c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</row>
    <row r="52" spans="1:38" ht="15" customHeight="1" x14ac:dyDescent="0.25">
      <c r="A52" s="8" t="s">
        <v>2694</v>
      </c>
      <c r="B52" s="193" t="s">
        <v>2793</v>
      </c>
      <c r="C52" s="98">
        <v>0.214504</v>
      </c>
      <c r="D52" s="98">
        <v>0.222412</v>
      </c>
      <c r="E52" s="98">
        <v>0.215084</v>
      </c>
      <c r="F52" s="98">
        <v>0.214009</v>
      </c>
      <c r="G52" s="98">
        <v>0.212953</v>
      </c>
      <c r="H52" s="98">
        <v>0.211899</v>
      </c>
      <c r="I52" s="98">
        <v>0.210982</v>
      </c>
      <c r="J52" s="98">
        <v>0.20938000000000001</v>
      </c>
      <c r="K52" s="98">
        <v>0.20728199999999999</v>
      </c>
      <c r="L52" s="98">
        <v>0.20516200000000001</v>
      </c>
      <c r="M52" s="98">
        <v>0.20311399999999999</v>
      </c>
      <c r="N52" s="98">
        <v>0.20094500000000001</v>
      </c>
      <c r="O52" s="98">
        <v>0.198819</v>
      </c>
      <c r="P52" s="98">
        <v>0.19683999999999999</v>
      </c>
      <c r="Q52" s="98">
        <v>0.19488800000000001</v>
      </c>
      <c r="R52" s="98">
        <v>0.19287000000000001</v>
      </c>
      <c r="S52" s="98">
        <v>0.19070000000000001</v>
      </c>
      <c r="T52" s="98">
        <v>0.18842600000000001</v>
      </c>
      <c r="U52" s="98">
        <v>0.18623200000000001</v>
      </c>
      <c r="V52" s="98">
        <v>0.18384300000000001</v>
      </c>
      <c r="W52" s="98">
        <v>0.181479</v>
      </c>
      <c r="X52" s="98">
        <v>0.179202</v>
      </c>
      <c r="Y52" s="98">
        <v>0.17679</v>
      </c>
      <c r="Z52" s="98">
        <v>0.17427500000000001</v>
      </c>
      <c r="AA52" s="98">
        <v>0.171983</v>
      </c>
      <c r="AB52" s="98">
        <v>0.169715</v>
      </c>
      <c r="AC52" s="98">
        <v>0.167603</v>
      </c>
      <c r="AD52" s="98">
        <v>0.16561600000000001</v>
      </c>
      <c r="AE52" s="98">
        <v>0.163581</v>
      </c>
      <c r="AF52" s="98">
        <v>0.16162699999999999</v>
      </c>
      <c r="AG52" s="98">
        <v>-9.7120000000000001E-3</v>
      </c>
      <c r="AH52" s="195">
        <v>-7.8720000000000005E-3</v>
      </c>
      <c r="AI52" s="185"/>
      <c r="AJ52" s="185"/>
      <c r="AK52" s="185"/>
      <c r="AL52" s="185"/>
    </row>
    <row r="53" spans="1:38" ht="15" customHeight="1" x14ac:dyDescent="0.25">
      <c r="A53" s="8" t="s">
        <v>2693</v>
      </c>
      <c r="B53" s="193" t="s">
        <v>2795</v>
      </c>
      <c r="C53" s="98">
        <v>6.4780000000000003E-3</v>
      </c>
      <c r="D53" s="98">
        <v>6.3819999999999997E-3</v>
      </c>
      <c r="E53" s="98">
        <v>6.3740000000000003E-3</v>
      </c>
      <c r="F53" s="98">
        <v>6.3829999999999998E-3</v>
      </c>
      <c r="G53" s="98">
        <v>6.3940000000000004E-3</v>
      </c>
      <c r="H53" s="98">
        <v>6.4009999999999996E-3</v>
      </c>
      <c r="I53" s="98">
        <v>6.411E-3</v>
      </c>
      <c r="J53" s="98">
        <v>6.398E-3</v>
      </c>
      <c r="K53" s="98">
        <v>6.3709999999999999E-3</v>
      </c>
      <c r="L53" s="98">
        <v>6.3460000000000001E-3</v>
      </c>
      <c r="M53" s="98">
        <v>6.3179999999999998E-3</v>
      </c>
      <c r="N53" s="98">
        <v>6.2890000000000003E-3</v>
      </c>
      <c r="O53" s="98">
        <v>6.2630000000000003E-3</v>
      </c>
      <c r="P53" s="98">
        <v>6.2389999999999998E-3</v>
      </c>
      <c r="Q53" s="98">
        <v>6.215E-3</v>
      </c>
      <c r="R53" s="98">
        <v>6.1869999999999998E-3</v>
      </c>
      <c r="S53" s="98">
        <v>6.1529999999999996E-3</v>
      </c>
      <c r="T53" s="98">
        <v>6.117E-3</v>
      </c>
      <c r="U53" s="98">
        <v>6.0870000000000004E-3</v>
      </c>
      <c r="V53" s="98">
        <v>6.0530000000000002E-3</v>
      </c>
      <c r="W53" s="98">
        <v>6.0200000000000002E-3</v>
      </c>
      <c r="X53" s="98">
        <v>5.9890000000000004E-3</v>
      </c>
      <c r="Y53" s="98">
        <v>5.953E-3</v>
      </c>
      <c r="Z53" s="98">
        <v>5.9129999999999999E-3</v>
      </c>
      <c r="AA53" s="98">
        <v>5.8820000000000001E-3</v>
      </c>
      <c r="AB53" s="98">
        <v>5.8520000000000004E-3</v>
      </c>
      <c r="AC53" s="98">
        <v>5.829E-3</v>
      </c>
      <c r="AD53" s="98">
        <v>5.8100000000000001E-3</v>
      </c>
      <c r="AE53" s="98">
        <v>5.79E-3</v>
      </c>
      <c r="AF53" s="98">
        <v>5.7720000000000002E-3</v>
      </c>
      <c r="AG53" s="98">
        <v>-3.973E-3</v>
      </c>
      <c r="AH53" s="195">
        <v>-4.1250000000000002E-3</v>
      </c>
      <c r="AI53" s="185"/>
      <c r="AJ53" s="185"/>
      <c r="AK53" s="185"/>
      <c r="AL53" s="185"/>
    </row>
    <row r="54" spans="1:38" ht="15" customHeight="1" x14ac:dyDescent="0.25">
      <c r="A54" s="8" t="s">
        <v>2692</v>
      </c>
      <c r="B54" s="193" t="s">
        <v>82</v>
      </c>
      <c r="C54" s="98">
        <v>9.3407000000000004E-2</v>
      </c>
      <c r="D54" s="98">
        <v>9.5565999999999998E-2</v>
      </c>
      <c r="E54" s="98">
        <v>0.101246</v>
      </c>
      <c r="F54" s="98">
        <v>9.9959999999999993E-2</v>
      </c>
      <c r="G54" s="98">
        <v>9.8712999999999995E-2</v>
      </c>
      <c r="H54" s="98">
        <v>9.7485000000000002E-2</v>
      </c>
      <c r="I54" s="98">
        <v>9.8641000000000006E-2</v>
      </c>
      <c r="J54" s="98">
        <v>9.9361000000000005E-2</v>
      </c>
      <c r="K54" s="98">
        <v>9.9755999999999997E-2</v>
      </c>
      <c r="L54" s="98">
        <v>0.100107</v>
      </c>
      <c r="M54" s="98">
        <v>0.100374</v>
      </c>
      <c r="N54" s="98">
        <v>0.100062</v>
      </c>
      <c r="O54" s="98">
        <v>9.9956000000000003E-2</v>
      </c>
      <c r="P54" s="98">
        <v>0.10015400000000001</v>
      </c>
      <c r="Q54" s="98">
        <v>0.100469</v>
      </c>
      <c r="R54" s="98">
        <v>0.100787</v>
      </c>
      <c r="S54" s="98">
        <v>0.101058</v>
      </c>
      <c r="T54" s="98">
        <v>0.101299</v>
      </c>
      <c r="U54" s="98">
        <v>0.101603</v>
      </c>
      <c r="V54" s="98">
        <v>0.101798</v>
      </c>
      <c r="W54" s="98">
        <v>0.101952</v>
      </c>
      <c r="X54" s="98">
        <v>0.102159</v>
      </c>
      <c r="Y54" s="98">
        <v>0.102296</v>
      </c>
      <c r="Z54" s="98">
        <v>0.102382</v>
      </c>
      <c r="AA54" s="98">
        <v>0.102587</v>
      </c>
      <c r="AB54" s="98">
        <v>0.102798</v>
      </c>
      <c r="AC54" s="98">
        <v>0.103105</v>
      </c>
      <c r="AD54" s="98">
        <v>0.10349800000000001</v>
      </c>
      <c r="AE54" s="98">
        <v>0.103871</v>
      </c>
      <c r="AF54" s="98">
        <v>0.10431600000000001</v>
      </c>
      <c r="AG54" s="98">
        <v>3.8159999999999999E-3</v>
      </c>
      <c r="AH54" s="195">
        <v>8.5550000000000001E-3</v>
      </c>
      <c r="AI54" s="185"/>
      <c r="AJ54" s="185"/>
      <c r="AK54" s="185"/>
      <c r="AL54" s="185"/>
    </row>
    <row r="55" spans="1:38" ht="15" customHeight="1" x14ac:dyDescent="0.25">
      <c r="A55" s="8" t="s">
        <v>2691</v>
      </c>
      <c r="B55" s="186" t="s">
        <v>74</v>
      </c>
      <c r="C55" s="187">
        <v>0.31439</v>
      </c>
      <c r="D55" s="187">
        <v>0.32435999999999998</v>
      </c>
      <c r="E55" s="187">
        <v>0.32270300000000002</v>
      </c>
      <c r="F55" s="187">
        <v>0.32035200000000003</v>
      </c>
      <c r="G55" s="187">
        <v>0.31806000000000001</v>
      </c>
      <c r="H55" s="187">
        <v>0.31578499999999998</v>
      </c>
      <c r="I55" s="187">
        <v>0.31603300000000001</v>
      </c>
      <c r="J55" s="187">
        <v>0.315139</v>
      </c>
      <c r="K55" s="187">
        <v>0.31340899999999999</v>
      </c>
      <c r="L55" s="187">
        <v>0.31161499999999998</v>
      </c>
      <c r="M55" s="187">
        <v>0.30980600000000003</v>
      </c>
      <c r="N55" s="187">
        <v>0.30729699999999999</v>
      </c>
      <c r="O55" s="187">
        <v>0.30503799999999998</v>
      </c>
      <c r="P55" s="187">
        <v>0.30323299999999997</v>
      </c>
      <c r="Q55" s="187">
        <v>0.30157099999999998</v>
      </c>
      <c r="R55" s="187">
        <v>0.29984300000000003</v>
      </c>
      <c r="S55" s="187">
        <v>0.29791099999999998</v>
      </c>
      <c r="T55" s="187">
        <v>0.29584199999999999</v>
      </c>
      <c r="U55" s="187">
        <v>0.29392200000000002</v>
      </c>
      <c r="V55" s="187">
        <v>0.29169299999999998</v>
      </c>
      <c r="W55" s="187">
        <v>0.28945100000000001</v>
      </c>
      <c r="X55" s="187">
        <v>0.28734900000000002</v>
      </c>
      <c r="Y55" s="187">
        <v>0.28503899999999999</v>
      </c>
      <c r="Z55" s="187">
        <v>0.28257100000000002</v>
      </c>
      <c r="AA55" s="187">
        <v>0.28045100000000001</v>
      </c>
      <c r="AB55" s="187">
        <v>0.278366</v>
      </c>
      <c r="AC55" s="187">
        <v>0.27653800000000001</v>
      </c>
      <c r="AD55" s="187">
        <v>0.274924</v>
      </c>
      <c r="AE55" s="187">
        <v>0.27324100000000001</v>
      </c>
      <c r="AF55" s="187">
        <v>0.27171499999999998</v>
      </c>
      <c r="AG55" s="187">
        <v>-5.0179999999999999E-3</v>
      </c>
      <c r="AH55" s="188">
        <v>-2.379E-3</v>
      </c>
      <c r="AI55" s="185"/>
      <c r="AJ55" s="185"/>
      <c r="AK55" s="185"/>
      <c r="AL55" s="185"/>
    </row>
    <row r="56" spans="1:38" ht="15" customHeight="1" x14ac:dyDescent="0.25"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85"/>
      <c r="AI56" s="185"/>
      <c r="AJ56" s="185"/>
      <c r="AK56" s="185"/>
      <c r="AL56" s="185"/>
    </row>
    <row r="57" spans="1:38" ht="15" customHeight="1" x14ac:dyDescent="0.25">
      <c r="A57" s="8" t="s">
        <v>2690</v>
      </c>
      <c r="B57" s="193" t="s">
        <v>2689</v>
      </c>
      <c r="C57" s="98">
        <v>0.124386</v>
      </c>
      <c r="D57" s="98">
        <v>0.124386</v>
      </c>
      <c r="E57" s="98">
        <v>0.124386</v>
      </c>
      <c r="F57" s="98">
        <v>0.124386</v>
      </c>
      <c r="G57" s="98">
        <v>0.124386</v>
      </c>
      <c r="H57" s="98">
        <v>0.124386</v>
      </c>
      <c r="I57" s="98">
        <v>0.124386</v>
      </c>
      <c r="J57" s="98">
        <v>0.124386</v>
      </c>
      <c r="K57" s="98">
        <v>0.124386</v>
      </c>
      <c r="L57" s="98">
        <v>0.124386</v>
      </c>
      <c r="M57" s="98">
        <v>0.124386</v>
      </c>
      <c r="N57" s="98">
        <v>0.124386</v>
      </c>
      <c r="O57" s="98">
        <v>0.124386</v>
      </c>
      <c r="P57" s="98">
        <v>0.124386</v>
      </c>
      <c r="Q57" s="98">
        <v>0.124386</v>
      </c>
      <c r="R57" s="98">
        <v>0.124386</v>
      </c>
      <c r="S57" s="98">
        <v>0.124386</v>
      </c>
      <c r="T57" s="98">
        <v>0.124386</v>
      </c>
      <c r="U57" s="98">
        <v>0.124386</v>
      </c>
      <c r="V57" s="98">
        <v>0.124386</v>
      </c>
      <c r="W57" s="98">
        <v>0.124386</v>
      </c>
      <c r="X57" s="98">
        <v>0.124386</v>
      </c>
      <c r="Y57" s="98">
        <v>0.124386</v>
      </c>
      <c r="Z57" s="98">
        <v>0.124386</v>
      </c>
      <c r="AA57" s="98">
        <v>0.124386</v>
      </c>
      <c r="AB57" s="98">
        <v>0.124386</v>
      </c>
      <c r="AC57" s="98">
        <v>0.124386</v>
      </c>
      <c r="AD57" s="98">
        <v>0.124386</v>
      </c>
      <c r="AE57" s="98">
        <v>0.124386</v>
      </c>
      <c r="AF57" s="98">
        <v>0.124386</v>
      </c>
      <c r="AG57" s="98">
        <v>0</v>
      </c>
      <c r="AH57" s="195">
        <v>0</v>
      </c>
      <c r="AI57" s="185"/>
      <c r="AJ57" s="185"/>
      <c r="AK57" s="185"/>
      <c r="AL57" s="185"/>
    </row>
    <row r="58" spans="1:38" ht="15" customHeight="1" x14ac:dyDescent="0.25">
      <c r="A58" s="8" t="s">
        <v>2688</v>
      </c>
      <c r="B58" s="193" t="s">
        <v>2799</v>
      </c>
      <c r="C58" s="98">
        <v>0.548651</v>
      </c>
      <c r="D58" s="98">
        <v>0.55747000000000002</v>
      </c>
      <c r="E58" s="98">
        <v>0.56029499999999999</v>
      </c>
      <c r="F58" s="98">
        <v>0.55824300000000004</v>
      </c>
      <c r="G58" s="98">
        <v>0.55646600000000002</v>
      </c>
      <c r="H58" s="98">
        <v>0.55471999999999999</v>
      </c>
      <c r="I58" s="98">
        <v>0.556867</v>
      </c>
      <c r="J58" s="98">
        <v>0.558728</v>
      </c>
      <c r="K58" s="98">
        <v>0.56075299999999995</v>
      </c>
      <c r="L58" s="98">
        <v>0.56270500000000001</v>
      </c>
      <c r="M58" s="98">
        <v>0.56506400000000001</v>
      </c>
      <c r="N58" s="98">
        <v>0.56624699999999994</v>
      </c>
      <c r="O58" s="98">
        <v>0.56840299999999999</v>
      </c>
      <c r="P58" s="98">
        <v>0.57067900000000005</v>
      </c>
      <c r="Q58" s="98">
        <v>0.57326600000000005</v>
      </c>
      <c r="R58" s="98">
        <v>0.57559899999999997</v>
      </c>
      <c r="S58" s="98">
        <v>0.57773699999999995</v>
      </c>
      <c r="T58" s="98">
        <v>0.57975699999999997</v>
      </c>
      <c r="U58" s="98">
        <v>0.58195799999999998</v>
      </c>
      <c r="V58" s="98">
        <v>0.58359099999999997</v>
      </c>
      <c r="W58" s="98">
        <v>0.585503</v>
      </c>
      <c r="X58" s="98">
        <v>0.58807699999999996</v>
      </c>
      <c r="Y58" s="98">
        <v>0.59019299999999997</v>
      </c>
      <c r="Z58" s="98">
        <v>0.59209000000000001</v>
      </c>
      <c r="AA58" s="98">
        <v>0.59426400000000001</v>
      </c>
      <c r="AB58" s="98">
        <v>0.59647499999999998</v>
      </c>
      <c r="AC58" s="98">
        <v>0.598908</v>
      </c>
      <c r="AD58" s="98">
        <v>0.60133099999999995</v>
      </c>
      <c r="AE58" s="98">
        <v>0.603603</v>
      </c>
      <c r="AF58" s="98">
        <v>0.60624800000000001</v>
      </c>
      <c r="AG58" s="98">
        <v>3.4480000000000001E-3</v>
      </c>
      <c r="AH58" s="195">
        <v>6.2649999999999997E-3</v>
      </c>
      <c r="AI58" s="185"/>
      <c r="AJ58" s="185"/>
      <c r="AK58" s="185"/>
      <c r="AL58" s="185"/>
    </row>
    <row r="59" spans="1:38" ht="15" customHeight="1" x14ac:dyDescent="0.25">
      <c r="B59" s="185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85"/>
      <c r="AI59" s="185"/>
      <c r="AJ59" s="185"/>
      <c r="AK59" s="185"/>
      <c r="AL59" s="185"/>
    </row>
    <row r="60" spans="1:38" ht="15" customHeight="1" thickBot="1" x14ac:dyDescent="0.3">
      <c r="B60" s="108" t="s">
        <v>2756</v>
      </c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85"/>
      <c r="AI60" s="185"/>
      <c r="AJ60" s="185"/>
      <c r="AK60" s="185"/>
      <c r="AL60" s="185"/>
    </row>
    <row r="61" spans="1:38" s="80" customFormat="1" ht="15" customHeight="1" x14ac:dyDescent="0.25">
      <c r="A61" s="77" t="s">
        <v>2687</v>
      </c>
      <c r="B61" s="109" t="s">
        <v>2793</v>
      </c>
      <c r="C61" s="78">
        <v>2.1335730000000002</v>
      </c>
      <c r="D61" s="78">
        <v>2.1684169999999998</v>
      </c>
      <c r="E61" s="78">
        <v>2.0970260000000001</v>
      </c>
      <c r="F61" s="78">
        <v>2.107332</v>
      </c>
      <c r="G61" s="78">
        <v>2.1195599999999999</v>
      </c>
      <c r="H61" s="78">
        <v>2.1251500000000001</v>
      </c>
      <c r="I61" s="78">
        <v>2.1255120000000001</v>
      </c>
      <c r="J61" s="78">
        <v>2.1184150000000002</v>
      </c>
      <c r="K61" s="78">
        <v>2.1060080000000001</v>
      </c>
      <c r="L61" s="78">
        <v>2.0934729999999999</v>
      </c>
      <c r="M61" s="78">
        <v>2.0841029999999998</v>
      </c>
      <c r="N61" s="78">
        <v>2.0736979999999998</v>
      </c>
      <c r="O61" s="78">
        <v>2.0618859999999999</v>
      </c>
      <c r="P61" s="78">
        <v>2.0517300000000001</v>
      </c>
      <c r="Q61" s="78">
        <v>2.044781</v>
      </c>
      <c r="R61" s="78">
        <v>2.0390229999999998</v>
      </c>
      <c r="S61" s="78">
        <v>2.0308959999999998</v>
      </c>
      <c r="T61" s="78">
        <v>2.0209890000000001</v>
      </c>
      <c r="U61" s="78">
        <v>2.0099610000000001</v>
      </c>
      <c r="V61" s="78">
        <v>1.9986600000000001</v>
      </c>
      <c r="W61" s="78">
        <v>1.9866079999999999</v>
      </c>
      <c r="X61" s="78">
        <v>1.9758960000000001</v>
      </c>
      <c r="Y61" s="78">
        <v>1.9667680000000001</v>
      </c>
      <c r="Z61" s="78">
        <v>1.957741</v>
      </c>
      <c r="AA61" s="78">
        <v>1.948518</v>
      </c>
      <c r="AB61" s="78">
        <v>1.9387220000000001</v>
      </c>
      <c r="AC61" s="78">
        <v>1.928129</v>
      </c>
      <c r="AD61" s="78">
        <v>1.91689</v>
      </c>
      <c r="AE61" s="78">
        <v>1.9042969999999999</v>
      </c>
      <c r="AF61" s="78">
        <v>1.891273</v>
      </c>
      <c r="AG61" s="78">
        <v>-4.1479999999999998E-3</v>
      </c>
      <c r="AH61" s="79">
        <v>-1.083E-3</v>
      </c>
    </row>
    <row r="62" spans="1:38" s="84" customFormat="1" ht="15" customHeight="1" x14ac:dyDescent="0.25">
      <c r="A62" s="81" t="s">
        <v>2686</v>
      </c>
      <c r="B62" s="110" t="s">
        <v>2794</v>
      </c>
      <c r="C62" s="82">
        <v>0.54793599999999998</v>
      </c>
      <c r="D62" s="82">
        <v>0.50581200000000004</v>
      </c>
      <c r="E62" s="82">
        <v>0.57225099999999995</v>
      </c>
      <c r="F62" s="82">
        <v>0.57825800000000005</v>
      </c>
      <c r="G62" s="82">
        <v>0.58414999999999995</v>
      </c>
      <c r="H62" s="82">
        <v>0.58893499999999999</v>
      </c>
      <c r="I62" s="82">
        <v>0.59259499999999998</v>
      </c>
      <c r="J62" s="82">
        <v>0.59584599999999999</v>
      </c>
      <c r="K62" s="82">
        <v>0.59866699999999995</v>
      </c>
      <c r="L62" s="82">
        <v>0.60158599999999995</v>
      </c>
      <c r="M62" s="82">
        <v>0.605599</v>
      </c>
      <c r="N62" s="82">
        <v>0.60988900000000001</v>
      </c>
      <c r="O62" s="82">
        <v>0.61421999999999999</v>
      </c>
      <c r="P62" s="82">
        <v>0.61854799999999999</v>
      </c>
      <c r="Q62" s="82">
        <v>0.62406399999999995</v>
      </c>
      <c r="R62" s="82">
        <v>0.63025600000000004</v>
      </c>
      <c r="S62" s="82">
        <v>0.63656999999999997</v>
      </c>
      <c r="T62" s="82">
        <v>0.64277499999999999</v>
      </c>
      <c r="U62" s="82">
        <v>0.64898</v>
      </c>
      <c r="V62" s="82">
        <v>0.65417499999999995</v>
      </c>
      <c r="W62" s="82">
        <v>0.66023200000000004</v>
      </c>
      <c r="X62" s="82">
        <v>0.66639199999999998</v>
      </c>
      <c r="Y62" s="82">
        <v>0.67309699999999995</v>
      </c>
      <c r="Z62" s="82">
        <v>0.68036200000000002</v>
      </c>
      <c r="AA62" s="82">
        <v>0.68759899999999996</v>
      </c>
      <c r="AB62" s="82">
        <v>0.69562100000000004</v>
      </c>
      <c r="AC62" s="82">
        <v>0.70361499999999999</v>
      </c>
      <c r="AD62" s="82">
        <v>0.71196800000000005</v>
      </c>
      <c r="AE62" s="82">
        <v>0.72026699999999999</v>
      </c>
      <c r="AF62" s="82">
        <v>0.72922399999999998</v>
      </c>
      <c r="AG62" s="82">
        <v>9.9050000000000006E-3</v>
      </c>
      <c r="AH62" s="83">
        <v>9.2820000000000003E-3</v>
      </c>
    </row>
    <row r="63" spans="1:38" s="86" customFormat="1" ht="15" customHeight="1" x14ac:dyDescent="0.25">
      <c r="A63" s="85" t="s">
        <v>2685</v>
      </c>
      <c r="B63" s="111" t="s">
        <v>2795</v>
      </c>
      <c r="C63" s="112">
        <v>0.64293</v>
      </c>
      <c r="D63" s="112">
        <v>0.63685800000000004</v>
      </c>
      <c r="E63" s="112">
        <v>0.63814800000000005</v>
      </c>
      <c r="F63" s="112">
        <v>0.64554199999999995</v>
      </c>
      <c r="G63" s="112">
        <v>0.65358099999999997</v>
      </c>
      <c r="H63" s="112">
        <v>0.65973599999999999</v>
      </c>
      <c r="I63" s="112">
        <v>0.66439499999999996</v>
      </c>
      <c r="J63" s="112">
        <v>0.66708299999999998</v>
      </c>
      <c r="K63" s="112">
        <v>0.66850799999999999</v>
      </c>
      <c r="L63" s="112">
        <v>0.67020500000000005</v>
      </c>
      <c r="M63" s="112">
        <v>0.67284299999999997</v>
      </c>
      <c r="N63" s="112">
        <v>0.67391800000000002</v>
      </c>
      <c r="O63" s="112">
        <v>0.67515999999999998</v>
      </c>
      <c r="P63" s="112">
        <v>0.67747999999999997</v>
      </c>
      <c r="Q63" s="112">
        <v>0.68110099999999996</v>
      </c>
      <c r="R63" s="112">
        <v>0.68535100000000004</v>
      </c>
      <c r="S63" s="112">
        <v>0.68904200000000004</v>
      </c>
      <c r="T63" s="112">
        <v>0.69231600000000004</v>
      </c>
      <c r="U63" s="112">
        <v>0.69535800000000003</v>
      </c>
      <c r="V63" s="112">
        <v>0.69847300000000001</v>
      </c>
      <c r="W63" s="112">
        <v>0.70156300000000005</v>
      </c>
      <c r="X63" s="112">
        <v>0.70516199999999996</v>
      </c>
      <c r="Y63" s="112">
        <v>0.70951299999999995</v>
      </c>
      <c r="Z63" s="112">
        <v>0.71405300000000005</v>
      </c>
      <c r="AA63" s="112">
        <v>0.71864799999999995</v>
      </c>
      <c r="AB63" s="112">
        <v>0.72315300000000005</v>
      </c>
      <c r="AC63" s="112">
        <v>0.72745599999999999</v>
      </c>
      <c r="AD63" s="112">
        <v>0.73157000000000005</v>
      </c>
      <c r="AE63" s="112">
        <v>0.73526000000000002</v>
      </c>
      <c r="AF63" s="112">
        <v>0.73887700000000001</v>
      </c>
      <c r="AG63" s="112">
        <v>4.8079999999999998E-3</v>
      </c>
      <c r="AH63" s="113">
        <v>5.2440000000000004E-3</v>
      </c>
    </row>
    <row r="64" spans="1:38" s="84" customFormat="1" ht="15" customHeight="1" x14ac:dyDescent="0.25">
      <c r="A64" s="81" t="s">
        <v>2684</v>
      </c>
      <c r="B64" s="110" t="s">
        <v>2671</v>
      </c>
      <c r="C64" s="82">
        <v>0.50229800000000002</v>
      </c>
      <c r="D64" s="82">
        <v>0.49883100000000002</v>
      </c>
      <c r="E64" s="82">
        <v>0.49776100000000001</v>
      </c>
      <c r="F64" s="82">
        <v>0.49849700000000002</v>
      </c>
      <c r="G64" s="82">
        <v>0.49866300000000002</v>
      </c>
      <c r="H64" s="82">
        <v>0.48918699999999998</v>
      </c>
      <c r="I64" s="82">
        <v>0.48005199999999998</v>
      </c>
      <c r="J64" s="82">
        <v>0.471474</v>
      </c>
      <c r="K64" s="82">
        <v>0.463615</v>
      </c>
      <c r="L64" s="82">
        <v>0.45589800000000003</v>
      </c>
      <c r="M64" s="82">
        <v>0.449214</v>
      </c>
      <c r="N64" s="82">
        <v>0.44307999999999997</v>
      </c>
      <c r="O64" s="82">
        <v>0.43721500000000002</v>
      </c>
      <c r="P64" s="82">
        <v>0.43185400000000002</v>
      </c>
      <c r="Q64" s="82">
        <v>0.42769800000000002</v>
      </c>
      <c r="R64" s="82">
        <v>0.42438999999999999</v>
      </c>
      <c r="S64" s="82">
        <v>0.42125000000000001</v>
      </c>
      <c r="T64" s="82">
        <v>0.41844999999999999</v>
      </c>
      <c r="U64" s="82">
        <v>0.41594500000000001</v>
      </c>
      <c r="V64" s="82">
        <v>0.412379</v>
      </c>
      <c r="W64" s="82">
        <v>0.409522</v>
      </c>
      <c r="X64" s="82">
        <v>0.40688999999999997</v>
      </c>
      <c r="Y64" s="82">
        <v>0.40484300000000001</v>
      </c>
      <c r="Z64" s="82">
        <v>0.40330500000000002</v>
      </c>
      <c r="AA64" s="82">
        <v>0.401951</v>
      </c>
      <c r="AB64" s="82">
        <v>0.40119500000000002</v>
      </c>
      <c r="AC64" s="82">
        <v>0.400673</v>
      </c>
      <c r="AD64" s="82">
        <v>0.40047500000000003</v>
      </c>
      <c r="AE64" s="82">
        <v>0.400505</v>
      </c>
      <c r="AF64" s="82">
        <v>0.401144</v>
      </c>
      <c r="AG64" s="82">
        <v>-7.724E-3</v>
      </c>
      <c r="AH64" s="83">
        <v>-6.9179999999999997E-3</v>
      </c>
    </row>
    <row r="65" spans="1:38" s="86" customFormat="1" ht="15" customHeight="1" x14ac:dyDescent="0.25">
      <c r="A65" s="85" t="s">
        <v>2683</v>
      </c>
      <c r="B65" s="111" t="s">
        <v>58</v>
      </c>
      <c r="C65" s="112">
        <v>0.42852299999999999</v>
      </c>
      <c r="D65" s="112">
        <v>0.42829600000000001</v>
      </c>
      <c r="E65" s="112">
        <v>0.43223099999999998</v>
      </c>
      <c r="F65" s="112">
        <v>0.43948300000000001</v>
      </c>
      <c r="G65" s="112">
        <v>0.44686799999999999</v>
      </c>
      <c r="H65" s="112">
        <v>0.45296999999999998</v>
      </c>
      <c r="I65" s="112">
        <v>0.45807900000000001</v>
      </c>
      <c r="J65" s="112">
        <v>0.46209699999999998</v>
      </c>
      <c r="K65" s="112">
        <v>0.46542299999999998</v>
      </c>
      <c r="L65" s="112">
        <v>0.46883799999999998</v>
      </c>
      <c r="M65" s="112">
        <v>0.47290500000000002</v>
      </c>
      <c r="N65" s="112">
        <v>0.47570299999999999</v>
      </c>
      <c r="O65" s="112">
        <v>0.478715</v>
      </c>
      <c r="P65" s="112">
        <v>0.48237400000000002</v>
      </c>
      <c r="Q65" s="112">
        <v>0.48676199999999997</v>
      </c>
      <c r="R65" s="112">
        <v>0.49141699999999999</v>
      </c>
      <c r="S65" s="112">
        <v>0.49570500000000001</v>
      </c>
      <c r="T65" s="112">
        <v>0.49964700000000001</v>
      </c>
      <c r="U65" s="112">
        <v>0.50341599999999997</v>
      </c>
      <c r="V65" s="112">
        <v>0.50717800000000002</v>
      </c>
      <c r="W65" s="112">
        <v>0.51110800000000001</v>
      </c>
      <c r="X65" s="112">
        <v>0.51521799999999995</v>
      </c>
      <c r="Y65" s="112">
        <v>0.51976699999999998</v>
      </c>
      <c r="Z65" s="112">
        <v>0.52445799999999998</v>
      </c>
      <c r="AA65" s="112">
        <v>0.52922000000000002</v>
      </c>
      <c r="AB65" s="112">
        <v>0.53397899999999998</v>
      </c>
      <c r="AC65" s="112">
        <v>0.538601</v>
      </c>
      <c r="AD65" s="112">
        <v>0.54309700000000005</v>
      </c>
      <c r="AE65" s="112">
        <v>0.54731200000000002</v>
      </c>
      <c r="AF65" s="112">
        <v>0.55148299999999995</v>
      </c>
      <c r="AG65" s="112">
        <v>8.737E-3</v>
      </c>
      <c r="AH65" s="113">
        <v>8.9730000000000001E-3</v>
      </c>
    </row>
    <row r="66" spans="1:38" s="86" customFormat="1" x14ac:dyDescent="0.25">
      <c r="A66" s="85" t="s">
        <v>2682</v>
      </c>
      <c r="B66" s="111" t="s">
        <v>64</v>
      </c>
      <c r="C66" s="112">
        <v>0.51817299999999999</v>
      </c>
      <c r="D66" s="112">
        <v>0.50459100000000001</v>
      </c>
      <c r="E66" s="112">
        <v>0.49459399999999998</v>
      </c>
      <c r="F66" s="112">
        <v>0.48691099999999998</v>
      </c>
      <c r="G66" s="112">
        <v>0.48017199999999999</v>
      </c>
      <c r="H66" s="112">
        <v>0.473466</v>
      </c>
      <c r="I66" s="112">
        <v>0.46743600000000002</v>
      </c>
      <c r="J66" s="112">
        <v>0.45893800000000001</v>
      </c>
      <c r="K66" s="112">
        <v>0.45154300000000003</v>
      </c>
      <c r="L66" s="112">
        <v>0.43721300000000002</v>
      </c>
      <c r="M66" s="112">
        <v>0.42511700000000002</v>
      </c>
      <c r="N66" s="112">
        <v>0.414408</v>
      </c>
      <c r="O66" s="112">
        <v>0.40496100000000002</v>
      </c>
      <c r="P66" s="112">
        <v>0.39660800000000002</v>
      </c>
      <c r="Q66" s="112">
        <v>0.38989499999999999</v>
      </c>
      <c r="R66" s="112">
        <v>0.38448100000000002</v>
      </c>
      <c r="S66" s="112">
        <v>0.37962800000000002</v>
      </c>
      <c r="T66" s="112">
        <v>0.37531799999999998</v>
      </c>
      <c r="U66" s="112">
        <v>0.37143399999999999</v>
      </c>
      <c r="V66" s="112">
        <v>0.36556499999999997</v>
      </c>
      <c r="W66" s="112">
        <v>0.36096699999999998</v>
      </c>
      <c r="X66" s="112">
        <v>0.356771</v>
      </c>
      <c r="Y66" s="112">
        <v>0.35311100000000001</v>
      </c>
      <c r="Z66" s="112">
        <v>0.35011500000000001</v>
      </c>
      <c r="AA66" s="112">
        <v>0.34751100000000001</v>
      </c>
      <c r="AB66" s="112">
        <v>0.34562100000000001</v>
      </c>
      <c r="AC66" s="112">
        <v>0.34407500000000002</v>
      </c>
      <c r="AD66" s="112">
        <v>0.34289500000000001</v>
      </c>
      <c r="AE66" s="112">
        <v>0.34201799999999999</v>
      </c>
      <c r="AF66" s="112">
        <v>0.341752</v>
      </c>
      <c r="AG66" s="112">
        <v>-1.4250000000000001E-2</v>
      </c>
      <c r="AH66" s="113">
        <v>-1.3917000000000001E-2</v>
      </c>
    </row>
    <row r="67" spans="1:38" s="88" customFormat="1" ht="15" customHeight="1" thickBot="1" x14ac:dyDescent="0.3">
      <c r="A67" s="87" t="s">
        <v>2681</v>
      </c>
      <c r="B67" s="114" t="s">
        <v>56</v>
      </c>
      <c r="C67" s="115">
        <v>0.64917000000000002</v>
      </c>
      <c r="D67" s="115">
        <v>0.64511600000000002</v>
      </c>
      <c r="E67" s="115">
        <v>0.64339199999999996</v>
      </c>
      <c r="F67" s="115">
        <v>0.64342200000000005</v>
      </c>
      <c r="G67" s="115">
        <v>0.643814</v>
      </c>
      <c r="H67" s="115">
        <v>0.64405999999999997</v>
      </c>
      <c r="I67" s="115">
        <v>0.64453800000000006</v>
      </c>
      <c r="J67" s="115">
        <v>0.64532800000000001</v>
      </c>
      <c r="K67" s="115">
        <v>0.64640699999999995</v>
      </c>
      <c r="L67" s="115">
        <v>0.64601799999999998</v>
      </c>
      <c r="M67" s="115">
        <v>0.64680599999999999</v>
      </c>
      <c r="N67" s="115">
        <v>0.64804700000000004</v>
      </c>
      <c r="O67" s="115">
        <v>0.64947200000000005</v>
      </c>
      <c r="P67" s="115">
        <v>0.65104499999999998</v>
      </c>
      <c r="Q67" s="115">
        <v>0.65317899999999995</v>
      </c>
      <c r="R67" s="115">
        <v>0.65556000000000003</v>
      </c>
      <c r="S67" s="115">
        <v>0.65787399999999996</v>
      </c>
      <c r="T67" s="115">
        <v>0.66019499999999998</v>
      </c>
      <c r="U67" s="115">
        <v>0.66262600000000005</v>
      </c>
      <c r="V67" s="115">
        <v>0.66455799999999998</v>
      </c>
      <c r="W67" s="115">
        <v>0.66740299999999997</v>
      </c>
      <c r="X67" s="115">
        <v>0.67024300000000003</v>
      </c>
      <c r="Y67" s="115">
        <v>0.67333299999999996</v>
      </c>
      <c r="Z67" s="115">
        <v>0.67659899999999995</v>
      </c>
      <c r="AA67" s="115">
        <v>0.67992399999999997</v>
      </c>
      <c r="AB67" s="115">
        <v>0.683612</v>
      </c>
      <c r="AC67" s="115">
        <v>0.68735900000000005</v>
      </c>
      <c r="AD67" s="115">
        <v>0.69116200000000005</v>
      </c>
      <c r="AE67" s="115">
        <v>0.69494400000000001</v>
      </c>
      <c r="AF67" s="115">
        <v>0.69904699999999997</v>
      </c>
      <c r="AG67" s="115">
        <v>2.5560000000000001E-3</v>
      </c>
      <c r="AH67" s="116">
        <v>2.696E-3</v>
      </c>
    </row>
    <row r="68" spans="1:38" ht="15" customHeight="1" x14ac:dyDescent="0.25">
      <c r="A68" s="8" t="s">
        <v>2680</v>
      </c>
      <c r="B68" s="193" t="s">
        <v>2666</v>
      </c>
      <c r="C68" s="98">
        <v>0.42896099999999998</v>
      </c>
      <c r="D68" s="98">
        <v>0.43330800000000003</v>
      </c>
      <c r="E68" s="98">
        <v>0.438191</v>
      </c>
      <c r="F68" s="98">
        <v>0.44390400000000002</v>
      </c>
      <c r="G68" s="98">
        <v>0.45047500000000001</v>
      </c>
      <c r="H68" s="98">
        <v>0.45687499999999998</v>
      </c>
      <c r="I68" s="98">
        <v>0.463254</v>
      </c>
      <c r="J68" s="98">
        <v>0.47059800000000002</v>
      </c>
      <c r="K68" s="98">
        <v>0.47797600000000001</v>
      </c>
      <c r="L68" s="98">
        <v>0.48590800000000001</v>
      </c>
      <c r="M68" s="98">
        <v>0.49388599999999999</v>
      </c>
      <c r="N68" s="98">
        <v>0.50240600000000002</v>
      </c>
      <c r="O68" s="98">
        <v>0.51092499999999996</v>
      </c>
      <c r="P68" s="98">
        <v>0.51994600000000002</v>
      </c>
      <c r="Q68" s="98">
        <v>0.52910400000000002</v>
      </c>
      <c r="R68" s="98">
        <v>0.539358</v>
      </c>
      <c r="S68" s="98">
        <v>0.54905899999999996</v>
      </c>
      <c r="T68" s="98">
        <v>0.55982900000000002</v>
      </c>
      <c r="U68" s="98">
        <v>0.57068799999999997</v>
      </c>
      <c r="V68" s="98">
        <v>0.58157300000000001</v>
      </c>
      <c r="W68" s="98">
        <v>0.59255199999999997</v>
      </c>
      <c r="X68" s="98">
        <v>0.60409800000000002</v>
      </c>
      <c r="Y68" s="98">
        <v>0.61633700000000002</v>
      </c>
      <c r="Z68" s="98">
        <v>0.62819899999999995</v>
      </c>
      <c r="AA68" s="98">
        <v>0.64069200000000004</v>
      </c>
      <c r="AB68" s="98">
        <v>0.65398400000000001</v>
      </c>
      <c r="AC68" s="98">
        <v>0.66686500000000004</v>
      </c>
      <c r="AD68" s="98">
        <v>0.68045800000000001</v>
      </c>
      <c r="AE68" s="98">
        <v>0.694187</v>
      </c>
      <c r="AF68" s="98">
        <v>0.708206</v>
      </c>
      <c r="AG68" s="98">
        <v>1.7439E-2</v>
      </c>
      <c r="AH68" s="195">
        <v>2.2929999999999999E-3</v>
      </c>
      <c r="AI68" s="185"/>
      <c r="AJ68" s="185"/>
      <c r="AK68" s="185"/>
      <c r="AL68" s="185"/>
    </row>
    <row r="69" spans="1:38" ht="15" customHeight="1" x14ac:dyDescent="0.25">
      <c r="A69" s="8" t="s">
        <v>2679</v>
      </c>
      <c r="B69" s="193" t="s">
        <v>2664</v>
      </c>
      <c r="C69" s="98">
        <v>0.176709</v>
      </c>
      <c r="D69" s="98">
        <v>0.174729</v>
      </c>
      <c r="E69" s="98">
        <v>0.173706</v>
      </c>
      <c r="F69" s="98">
        <v>0.173294</v>
      </c>
      <c r="G69" s="98">
        <v>0.17328499999999999</v>
      </c>
      <c r="H69" s="98">
        <v>0.17364099999999999</v>
      </c>
      <c r="I69" s="98">
        <v>0.174178</v>
      </c>
      <c r="J69" s="98">
        <v>0.17493300000000001</v>
      </c>
      <c r="K69" s="98">
        <v>0.17591999999999999</v>
      </c>
      <c r="L69" s="98">
        <v>0.177171</v>
      </c>
      <c r="M69" s="98">
        <v>0.178423</v>
      </c>
      <c r="N69" s="98">
        <v>0.179949</v>
      </c>
      <c r="O69" s="98">
        <v>0.18145900000000001</v>
      </c>
      <c r="P69" s="98">
        <v>0.18265300000000001</v>
      </c>
      <c r="Q69" s="98">
        <v>0.184117</v>
      </c>
      <c r="R69" s="98">
        <v>0.185283</v>
      </c>
      <c r="S69" s="98">
        <v>0.18640000000000001</v>
      </c>
      <c r="T69" s="98">
        <v>0.187499</v>
      </c>
      <c r="U69" s="98">
        <v>0.18802199999999999</v>
      </c>
      <c r="V69" s="98">
        <v>0.18851899999999999</v>
      </c>
      <c r="W69" s="98">
        <v>0.18870300000000001</v>
      </c>
      <c r="X69" s="98">
        <v>0.188247</v>
      </c>
      <c r="Y69" s="98">
        <v>0.18747</v>
      </c>
      <c r="Z69" s="98">
        <v>0.186363</v>
      </c>
      <c r="AA69" s="98">
        <v>0.18460299999999999</v>
      </c>
      <c r="AB69" s="98">
        <v>0.182529</v>
      </c>
      <c r="AC69" s="98">
        <v>0.179785</v>
      </c>
      <c r="AD69" s="98">
        <v>0.17635200000000001</v>
      </c>
      <c r="AE69" s="98">
        <v>0.172205</v>
      </c>
      <c r="AF69" s="98">
        <v>0.167049</v>
      </c>
      <c r="AG69" s="98">
        <v>-1.9369999999999999E-3</v>
      </c>
      <c r="AH69" s="195">
        <v>2.4781999999999998E-2</v>
      </c>
      <c r="AI69" s="185"/>
      <c r="AJ69" s="185"/>
      <c r="AK69" s="185"/>
      <c r="AL69" s="185"/>
    </row>
    <row r="70" spans="1:38" ht="15" customHeight="1" x14ac:dyDescent="0.25">
      <c r="A70" s="8" t="s">
        <v>2678</v>
      </c>
      <c r="B70" s="193" t="s">
        <v>87</v>
      </c>
      <c r="C70" s="98">
        <v>3.0354709999999998</v>
      </c>
      <c r="D70" s="98">
        <v>3.2754409999999998</v>
      </c>
      <c r="E70" s="98">
        <v>3.273288</v>
      </c>
      <c r="F70" s="98">
        <v>3.24518</v>
      </c>
      <c r="G70" s="98">
        <v>3.2183440000000001</v>
      </c>
      <c r="H70" s="98">
        <v>3.1899389999999999</v>
      </c>
      <c r="I70" s="98">
        <v>3.211859</v>
      </c>
      <c r="J70" s="98">
        <v>3.2303199999999999</v>
      </c>
      <c r="K70" s="98">
        <v>3.248192</v>
      </c>
      <c r="L70" s="98">
        <v>3.266394</v>
      </c>
      <c r="M70" s="98">
        <v>3.2861250000000002</v>
      </c>
      <c r="N70" s="98">
        <v>3.3047759999999999</v>
      </c>
      <c r="O70" s="98">
        <v>3.3253370000000002</v>
      </c>
      <c r="P70" s="98">
        <v>3.3468119999999999</v>
      </c>
      <c r="Q70" s="98">
        <v>3.370301</v>
      </c>
      <c r="R70" s="98">
        <v>3.3951519999999999</v>
      </c>
      <c r="S70" s="98">
        <v>3.4198089999999999</v>
      </c>
      <c r="T70" s="98">
        <v>3.4442469999999998</v>
      </c>
      <c r="U70" s="98">
        <v>3.4697719999999999</v>
      </c>
      <c r="V70" s="98">
        <v>3.495428</v>
      </c>
      <c r="W70" s="98">
        <v>3.5215890000000001</v>
      </c>
      <c r="X70" s="98">
        <v>3.5499260000000001</v>
      </c>
      <c r="Y70" s="98">
        <v>3.579332</v>
      </c>
      <c r="Z70" s="98">
        <v>3.6092390000000001</v>
      </c>
      <c r="AA70" s="98">
        <v>3.6410450000000001</v>
      </c>
      <c r="AB70" s="98">
        <v>3.673451</v>
      </c>
      <c r="AC70" s="98">
        <v>3.7071540000000001</v>
      </c>
      <c r="AD70" s="98">
        <v>3.7419850000000001</v>
      </c>
      <c r="AE70" s="98">
        <v>3.777199</v>
      </c>
      <c r="AF70" s="98">
        <v>3.8142740000000002</v>
      </c>
      <c r="AG70" s="98">
        <v>7.9059999999999998E-3</v>
      </c>
      <c r="AH70" s="195">
        <v>1.5814000000000002E-2</v>
      </c>
      <c r="AI70" s="185"/>
      <c r="AJ70" s="185"/>
      <c r="AK70" s="185"/>
      <c r="AL70" s="185"/>
    </row>
    <row r="71" spans="1:38" ht="15" customHeight="1" x14ac:dyDescent="0.25">
      <c r="A71" s="8" t="s">
        <v>2800</v>
      </c>
      <c r="B71" s="186" t="s">
        <v>2801</v>
      </c>
      <c r="C71" s="187">
        <v>9.0637439999999998</v>
      </c>
      <c r="D71" s="187">
        <v>9.2713990000000006</v>
      </c>
      <c r="E71" s="187">
        <v>9.2605869999999992</v>
      </c>
      <c r="F71" s="187">
        <v>9.2618220000000004</v>
      </c>
      <c r="G71" s="187">
        <v>9.2689109999999992</v>
      </c>
      <c r="H71" s="187">
        <v>9.2539580000000008</v>
      </c>
      <c r="I71" s="187">
        <v>9.2818970000000007</v>
      </c>
      <c r="J71" s="187">
        <v>9.2950289999999995</v>
      </c>
      <c r="K71" s="187">
        <v>9.3022589999999994</v>
      </c>
      <c r="L71" s="187">
        <v>9.3027049999999996</v>
      </c>
      <c r="M71" s="187">
        <v>9.3150220000000008</v>
      </c>
      <c r="N71" s="187">
        <v>9.3258729999999996</v>
      </c>
      <c r="O71" s="187">
        <v>9.3393479999999993</v>
      </c>
      <c r="P71" s="187">
        <v>9.3590499999999999</v>
      </c>
      <c r="Q71" s="187">
        <v>9.3910029999999995</v>
      </c>
      <c r="R71" s="187">
        <v>9.4302700000000002</v>
      </c>
      <c r="S71" s="187">
        <v>9.4662319999999998</v>
      </c>
      <c r="T71" s="187">
        <v>9.5012659999999993</v>
      </c>
      <c r="U71" s="187">
        <v>9.5362010000000001</v>
      </c>
      <c r="V71" s="187">
        <v>9.5665060000000004</v>
      </c>
      <c r="W71" s="187">
        <v>9.6002460000000003</v>
      </c>
      <c r="X71" s="187">
        <v>9.6388420000000004</v>
      </c>
      <c r="Y71" s="187">
        <v>9.6835730000000009</v>
      </c>
      <c r="Z71" s="187">
        <v>9.7304329999999997</v>
      </c>
      <c r="AA71" s="187">
        <v>9.779712</v>
      </c>
      <c r="AB71" s="187">
        <v>9.8318670000000008</v>
      </c>
      <c r="AC71" s="187">
        <v>9.8837130000000002</v>
      </c>
      <c r="AD71" s="187">
        <v>9.9368540000000003</v>
      </c>
      <c r="AE71" s="187">
        <v>9.988194</v>
      </c>
      <c r="AF71" s="187">
        <v>10.042327999999999</v>
      </c>
      <c r="AG71" s="187">
        <v>3.542E-3</v>
      </c>
      <c r="AH71" s="188">
        <v>7.3200000000000001E-3</v>
      </c>
      <c r="AI71" s="185"/>
      <c r="AJ71" s="185"/>
      <c r="AK71" s="185"/>
      <c r="AL71" s="185"/>
    </row>
    <row r="72" spans="1:38" ht="15" customHeight="1" x14ac:dyDescent="0.25">
      <c r="A72" s="8" t="s">
        <v>2802</v>
      </c>
      <c r="B72" s="193" t="s">
        <v>2765</v>
      </c>
      <c r="C72" s="98">
        <v>9.5620999999999998E-2</v>
      </c>
      <c r="D72" s="98">
        <v>0.106823</v>
      </c>
      <c r="E72" s="98">
        <v>0.118293</v>
      </c>
      <c r="F72" s="98">
        <v>0.129665</v>
      </c>
      <c r="G72" s="98">
        <v>0.13705800000000001</v>
      </c>
      <c r="H72" s="98">
        <v>0.14680000000000001</v>
      </c>
      <c r="I72" s="98">
        <v>0.15343499999999999</v>
      </c>
      <c r="J72" s="98">
        <v>0.15925300000000001</v>
      </c>
      <c r="K72" s="98">
        <v>0.166598</v>
      </c>
      <c r="L72" s="98">
        <v>0.17012099999999999</v>
      </c>
      <c r="M72" s="98">
        <v>0.174905</v>
      </c>
      <c r="N72" s="98">
        <v>0.18027000000000001</v>
      </c>
      <c r="O72" s="98">
        <v>0.18702099999999999</v>
      </c>
      <c r="P72" s="98">
        <v>0.191797</v>
      </c>
      <c r="Q72" s="98">
        <v>0.192271</v>
      </c>
      <c r="R72" s="98">
        <v>0.197433</v>
      </c>
      <c r="S72" s="98">
        <v>0.20472099999999999</v>
      </c>
      <c r="T72" s="98">
        <v>0.209702</v>
      </c>
      <c r="U72" s="98">
        <v>0.216282</v>
      </c>
      <c r="V72" s="98">
        <v>0.22558400000000001</v>
      </c>
      <c r="W72" s="98">
        <v>0.233128</v>
      </c>
      <c r="X72" s="98">
        <v>0.242644</v>
      </c>
      <c r="Y72" s="98">
        <v>0.24992900000000001</v>
      </c>
      <c r="Z72" s="98">
        <v>0.25634600000000002</v>
      </c>
      <c r="AA72" s="98">
        <v>0.26500099999999999</v>
      </c>
      <c r="AB72" s="98">
        <v>0.27456700000000001</v>
      </c>
      <c r="AC72" s="98">
        <v>0.28201799999999999</v>
      </c>
      <c r="AD72" s="98">
        <v>0.29003400000000001</v>
      </c>
      <c r="AE72" s="98">
        <v>0.29836299999999999</v>
      </c>
      <c r="AF72" s="98">
        <v>0.30446899999999999</v>
      </c>
      <c r="AG72" s="98">
        <v>4.0745000000000003E-2</v>
      </c>
      <c r="AH72" s="195">
        <v>3.4981999999999999E-2</v>
      </c>
      <c r="AI72" s="185"/>
      <c r="AJ72" s="185"/>
      <c r="AK72" s="185"/>
      <c r="AL72" s="185"/>
    </row>
    <row r="73" spans="1:38" x14ac:dyDescent="0.25">
      <c r="A73" s="8" t="s">
        <v>2677</v>
      </c>
      <c r="B73" s="186" t="s">
        <v>74</v>
      </c>
      <c r="C73" s="187">
        <v>8.9681219999999993</v>
      </c>
      <c r="D73" s="187">
        <v>9.1645769999999995</v>
      </c>
      <c r="E73" s="187">
        <v>9.1422939999999997</v>
      </c>
      <c r="F73" s="187">
        <v>9.1321560000000002</v>
      </c>
      <c r="G73" s="187">
        <v>9.1318540000000006</v>
      </c>
      <c r="H73" s="187">
        <v>9.1071580000000001</v>
      </c>
      <c r="I73" s="187">
        <v>9.1284620000000007</v>
      </c>
      <c r="J73" s="187">
        <v>9.1357759999999999</v>
      </c>
      <c r="K73" s="187">
        <v>9.1356610000000007</v>
      </c>
      <c r="L73" s="187">
        <v>9.1325839999999996</v>
      </c>
      <c r="M73" s="187">
        <v>9.140117</v>
      </c>
      <c r="N73" s="187">
        <v>9.1456029999999995</v>
      </c>
      <c r="O73" s="187">
        <v>9.1523269999999997</v>
      </c>
      <c r="P73" s="187">
        <v>9.1672530000000005</v>
      </c>
      <c r="Q73" s="187">
        <v>9.1987319999999997</v>
      </c>
      <c r="R73" s="187">
        <v>9.232837</v>
      </c>
      <c r="S73" s="187">
        <v>9.2615110000000005</v>
      </c>
      <c r="T73" s="187">
        <v>9.2915639999999993</v>
      </c>
      <c r="U73" s="187">
        <v>9.3199199999999998</v>
      </c>
      <c r="V73" s="187">
        <v>9.3409220000000008</v>
      </c>
      <c r="W73" s="187">
        <v>9.3671190000000006</v>
      </c>
      <c r="X73" s="187">
        <v>9.3961970000000008</v>
      </c>
      <c r="Y73" s="187">
        <v>9.433643</v>
      </c>
      <c r="Z73" s="187">
        <v>9.4740880000000001</v>
      </c>
      <c r="AA73" s="187">
        <v>9.5147110000000001</v>
      </c>
      <c r="AB73" s="187">
        <v>9.5573010000000007</v>
      </c>
      <c r="AC73" s="187">
        <v>9.6016940000000002</v>
      </c>
      <c r="AD73" s="187">
        <v>9.64682</v>
      </c>
      <c r="AE73" s="187">
        <v>9.6898309999999999</v>
      </c>
      <c r="AF73" s="187">
        <v>9.7378590000000003</v>
      </c>
      <c r="AG73" s="187">
        <v>2.843E-3</v>
      </c>
      <c r="AH73" s="188">
        <v>6.8830000000000002E-3</v>
      </c>
      <c r="AI73" s="185"/>
      <c r="AJ73" s="185"/>
      <c r="AK73" s="185"/>
      <c r="AL73" s="185"/>
    </row>
    <row r="74" spans="1:38" ht="15" customHeight="1" x14ac:dyDescent="0.25"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</row>
    <row r="75" spans="1:38" ht="15" customHeight="1" x14ac:dyDescent="0.25">
      <c r="A75" s="8" t="s">
        <v>2676</v>
      </c>
      <c r="B75" s="186" t="s">
        <v>121</v>
      </c>
      <c r="C75" s="187">
        <v>8.2976869999999998</v>
      </c>
      <c r="D75" s="187">
        <v>8.3693059999999999</v>
      </c>
      <c r="E75" s="187">
        <v>8.3478349999999999</v>
      </c>
      <c r="F75" s="187">
        <v>8.1552399999999992</v>
      </c>
      <c r="G75" s="187">
        <v>8.0078329999999998</v>
      </c>
      <c r="H75" s="187">
        <v>7.8838059999999999</v>
      </c>
      <c r="I75" s="187">
        <v>7.8061819999999997</v>
      </c>
      <c r="J75" s="187">
        <v>7.7093319999999999</v>
      </c>
      <c r="K75" s="187">
        <v>7.6752390000000004</v>
      </c>
      <c r="L75" s="187">
        <v>7.6432469999999997</v>
      </c>
      <c r="M75" s="187">
        <v>7.6281369999999997</v>
      </c>
      <c r="N75" s="187">
        <v>7.6145620000000003</v>
      </c>
      <c r="O75" s="187">
        <v>7.5644169999999997</v>
      </c>
      <c r="P75" s="187">
        <v>7.5499340000000004</v>
      </c>
      <c r="Q75" s="187">
        <v>7.5476929999999998</v>
      </c>
      <c r="R75" s="187">
        <v>7.5565660000000001</v>
      </c>
      <c r="S75" s="187">
        <v>7.5614720000000002</v>
      </c>
      <c r="T75" s="187">
        <v>7.5709619999999997</v>
      </c>
      <c r="U75" s="187">
        <v>7.5926419999999997</v>
      </c>
      <c r="V75" s="187">
        <v>7.6036219999999997</v>
      </c>
      <c r="W75" s="187">
        <v>7.6261369999999999</v>
      </c>
      <c r="X75" s="187">
        <v>7.6428529999999997</v>
      </c>
      <c r="Y75" s="187">
        <v>7.6638950000000001</v>
      </c>
      <c r="Z75" s="187">
        <v>7.6943859999999997</v>
      </c>
      <c r="AA75" s="187">
        <v>7.7232890000000003</v>
      </c>
      <c r="AB75" s="187">
        <v>7.7465130000000002</v>
      </c>
      <c r="AC75" s="187">
        <v>7.7788180000000002</v>
      </c>
      <c r="AD75" s="187">
        <v>7.8221420000000004</v>
      </c>
      <c r="AE75" s="187">
        <v>7.860735</v>
      </c>
      <c r="AF75" s="187">
        <v>7.9153950000000002</v>
      </c>
      <c r="AG75" s="187">
        <v>-1.6249999999999999E-3</v>
      </c>
      <c r="AH75" s="188">
        <v>-9.0499999999999999E-4</v>
      </c>
      <c r="AI75" s="185"/>
      <c r="AJ75" s="185"/>
      <c r="AK75" s="185"/>
      <c r="AL75" s="185"/>
    </row>
    <row r="76" spans="1:38" ht="15" customHeight="1" x14ac:dyDescent="0.25"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  <c r="AG76" s="185"/>
      <c r="AH76" s="185"/>
      <c r="AI76" s="185"/>
      <c r="AJ76" s="185"/>
      <c r="AK76" s="185"/>
      <c r="AL76" s="185"/>
    </row>
    <row r="77" spans="1:38" ht="15" customHeight="1" x14ac:dyDescent="0.25">
      <c r="B77" s="186" t="s">
        <v>122</v>
      </c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  <c r="AG77" s="185"/>
      <c r="AH77" s="185"/>
      <c r="AI77" s="185"/>
      <c r="AJ77" s="185"/>
      <c r="AK77" s="185"/>
      <c r="AL77" s="185"/>
    </row>
    <row r="78" spans="1:38" ht="15" customHeight="1" x14ac:dyDescent="0.25">
      <c r="A78" s="8" t="s">
        <v>2675</v>
      </c>
      <c r="B78" s="193" t="s">
        <v>2793</v>
      </c>
      <c r="C78" s="98">
        <v>2.3418559999999999</v>
      </c>
      <c r="D78" s="98">
        <v>2.3788320000000001</v>
      </c>
      <c r="E78" s="98">
        <v>2.2975850000000002</v>
      </c>
      <c r="F78" s="98">
        <v>2.3025910000000001</v>
      </c>
      <c r="G78" s="98">
        <v>2.3101729999999998</v>
      </c>
      <c r="H78" s="98">
        <v>2.311547</v>
      </c>
      <c r="I78" s="98">
        <v>2.3078090000000002</v>
      </c>
      <c r="J78" s="98">
        <v>2.2961960000000001</v>
      </c>
      <c r="K78" s="98">
        <v>2.2804890000000002</v>
      </c>
      <c r="L78" s="98">
        <v>2.2649339999999998</v>
      </c>
      <c r="M78" s="98">
        <v>2.252869</v>
      </c>
      <c r="N78" s="98">
        <v>2.239576</v>
      </c>
      <c r="O78" s="98">
        <v>2.223932</v>
      </c>
      <c r="P78" s="98">
        <v>2.2106650000000001</v>
      </c>
      <c r="Q78" s="98">
        <v>2.200933</v>
      </c>
      <c r="R78" s="98">
        <v>2.19252</v>
      </c>
      <c r="S78" s="98">
        <v>2.1815090000000001</v>
      </c>
      <c r="T78" s="98">
        <v>2.1686700000000001</v>
      </c>
      <c r="U78" s="98">
        <v>2.1549179999999999</v>
      </c>
      <c r="V78" s="98">
        <v>2.1406909999999999</v>
      </c>
      <c r="W78" s="98">
        <v>2.1259060000000001</v>
      </c>
      <c r="X78" s="98">
        <v>2.1122920000000001</v>
      </c>
      <c r="Y78" s="98">
        <v>2.100333</v>
      </c>
      <c r="Z78" s="98">
        <v>2.08866</v>
      </c>
      <c r="AA78" s="98">
        <v>2.0766789999999999</v>
      </c>
      <c r="AB78" s="98">
        <v>2.0640429999999999</v>
      </c>
      <c r="AC78" s="98">
        <v>2.0507529999999998</v>
      </c>
      <c r="AD78" s="98">
        <v>2.0369709999999999</v>
      </c>
      <c r="AE78" s="98">
        <v>2.021725</v>
      </c>
      <c r="AF78" s="98">
        <v>2.0063240000000002</v>
      </c>
      <c r="AG78" s="98">
        <v>-5.3179999999999998E-3</v>
      </c>
      <c r="AH78" s="195">
        <v>-2.4429999999999999E-3</v>
      </c>
      <c r="AI78" s="185"/>
      <c r="AJ78" s="185"/>
      <c r="AK78" s="185"/>
      <c r="AL78" s="185"/>
    </row>
    <row r="79" spans="1:38" x14ac:dyDescent="0.25">
      <c r="A79" s="8" t="s">
        <v>2674</v>
      </c>
      <c r="B79" s="193" t="s">
        <v>2794</v>
      </c>
      <c r="C79" s="98">
        <v>1.492688</v>
      </c>
      <c r="D79" s="98">
        <v>1.3778950000000001</v>
      </c>
      <c r="E79" s="98">
        <v>1.54434</v>
      </c>
      <c r="F79" s="98">
        <v>1.538454</v>
      </c>
      <c r="G79" s="98">
        <v>1.5367999999999999</v>
      </c>
      <c r="H79" s="98">
        <v>1.536977</v>
      </c>
      <c r="I79" s="98">
        <v>1.5354779999999999</v>
      </c>
      <c r="J79" s="98">
        <v>1.530861</v>
      </c>
      <c r="K79" s="98">
        <v>1.532197</v>
      </c>
      <c r="L79" s="98">
        <v>1.53539</v>
      </c>
      <c r="M79" s="98">
        <v>1.5421260000000001</v>
      </c>
      <c r="N79" s="98">
        <v>1.5489660000000001</v>
      </c>
      <c r="O79" s="98">
        <v>1.5509059999999999</v>
      </c>
      <c r="P79" s="98">
        <v>1.556735</v>
      </c>
      <c r="Q79" s="98">
        <v>1.565852</v>
      </c>
      <c r="R79" s="98">
        <v>1.577056</v>
      </c>
      <c r="S79" s="98">
        <v>1.588012</v>
      </c>
      <c r="T79" s="98">
        <v>1.598789</v>
      </c>
      <c r="U79" s="98">
        <v>1.6108180000000001</v>
      </c>
      <c r="V79" s="98">
        <v>1.6197330000000001</v>
      </c>
      <c r="W79" s="98">
        <v>1.631346</v>
      </c>
      <c r="X79" s="98">
        <v>1.642191</v>
      </c>
      <c r="Y79" s="98">
        <v>1.6542129999999999</v>
      </c>
      <c r="Z79" s="98">
        <v>1.6684060000000001</v>
      </c>
      <c r="AA79" s="98">
        <v>1.6819550000000001</v>
      </c>
      <c r="AB79" s="98">
        <v>1.6959489999999999</v>
      </c>
      <c r="AC79" s="98">
        <v>1.7108920000000001</v>
      </c>
      <c r="AD79" s="98">
        <v>1.72767</v>
      </c>
      <c r="AE79" s="98">
        <v>1.743574</v>
      </c>
      <c r="AF79" s="98">
        <v>1.7625740000000001</v>
      </c>
      <c r="AG79" s="98">
        <v>5.7470000000000004E-3</v>
      </c>
      <c r="AH79" s="195">
        <v>3.153E-3</v>
      </c>
      <c r="AI79" s="185"/>
      <c r="AJ79" s="185"/>
      <c r="AK79" s="185"/>
      <c r="AL79" s="185"/>
    </row>
    <row r="80" spans="1:38" ht="15" customHeight="1" x14ac:dyDescent="0.25">
      <c r="A80" s="8" t="s">
        <v>2673</v>
      </c>
      <c r="B80" s="193" t="s">
        <v>2795</v>
      </c>
      <c r="C80" s="98">
        <v>0.68778600000000001</v>
      </c>
      <c r="D80" s="98">
        <v>0.68076300000000001</v>
      </c>
      <c r="E80" s="98">
        <v>0.68094900000000003</v>
      </c>
      <c r="F80" s="98">
        <v>0.68696000000000002</v>
      </c>
      <c r="G80" s="98">
        <v>0.69384199999999996</v>
      </c>
      <c r="H80" s="98">
        <v>0.69906199999999996</v>
      </c>
      <c r="I80" s="98">
        <v>0.70281499999999997</v>
      </c>
      <c r="J80" s="98">
        <v>0.70451799999999998</v>
      </c>
      <c r="K80" s="98">
        <v>0.70524799999999999</v>
      </c>
      <c r="L80" s="98">
        <v>0.70633599999999996</v>
      </c>
      <c r="M80" s="98">
        <v>0.70843400000000001</v>
      </c>
      <c r="N80" s="98">
        <v>0.70895200000000003</v>
      </c>
      <c r="O80" s="98">
        <v>0.70945199999999997</v>
      </c>
      <c r="P80" s="98">
        <v>0.71118300000000001</v>
      </c>
      <c r="Q80" s="98">
        <v>0.71428899999999995</v>
      </c>
      <c r="R80" s="98">
        <v>0.71807600000000005</v>
      </c>
      <c r="S80" s="98">
        <v>0.72128300000000001</v>
      </c>
      <c r="T80" s="98">
        <v>0.72407299999999997</v>
      </c>
      <c r="U80" s="98">
        <v>0.72667800000000005</v>
      </c>
      <c r="V80" s="98">
        <v>0.72932200000000003</v>
      </c>
      <c r="W80" s="98">
        <v>0.73199800000000004</v>
      </c>
      <c r="X80" s="98">
        <v>0.735151</v>
      </c>
      <c r="Y80" s="98">
        <v>0.73907599999999996</v>
      </c>
      <c r="Z80" s="98">
        <v>0.74323300000000003</v>
      </c>
      <c r="AA80" s="98">
        <v>0.74742299999999995</v>
      </c>
      <c r="AB80" s="98">
        <v>0.75150899999999998</v>
      </c>
      <c r="AC80" s="98">
        <v>0.75542200000000004</v>
      </c>
      <c r="AD80" s="98">
        <v>0.75918399999999997</v>
      </c>
      <c r="AE80" s="98">
        <v>0.76250399999999996</v>
      </c>
      <c r="AF80" s="98">
        <v>0.76581900000000003</v>
      </c>
      <c r="AG80" s="98">
        <v>3.7130000000000002E-3</v>
      </c>
      <c r="AH80" s="195">
        <v>4.019E-3</v>
      </c>
      <c r="AI80" s="185"/>
      <c r="AJ80" s="185"/>
      <c r="AK80" s="185"/>
      <c r="AL80" s="185"/>
    </row>
    <row r="81" spans="1:38" x14ac:dyDescent="0.25">
      <c r="A81" s="8" t="s">
        <v>2672</v>
      </c>
      <c r="B81" s="193" t="s">
        <v>2671</v>
      </c>
      <c r="C81" s="98">
        <v>1.409319</v>
      </c>
      <c r="D81" s="98">
        <v>1.397275</v>
      </c>
      <c r="E81" s="98">
        <v>1.3836329999999999</v>
      </c>
      <c r="F81" s="98">
        <v>1.36528</v>
      </c>
      <c r="G81" s="98">
        <v>1.34988</v>
      </c>
      <c r="H81" s="98">
        <v>1.313064</v>
      </c>
      <c r="I81" s="98">
        <v>1.2788040000000001</v>
      </c>
      <c r="J81" s="98">
        <v>1.2447550000000001</v>
      </c>
      <c r="K81" s="98">
        <v>1.2187859999999999</v>
      </c>
      <c r="L81" s="98">
        <v>1.194717</v>
      </c>
      <c r="M81" s="98">
        <v>1.1741109999999999</v>
      </c>
      <c r="N81" s="98">
        <v>1.154593</v>
      </c>
      <c r="O81" s="98">
        <v>1.132207</v>
      </c>
      <c r="P81" s="98">
        <v>1.1142840000000001</v>
      </c>
      <c r="Q81" s="98">
        <v>1.0998330000000001</v>
      </c>
      <c r="R81" s="98">
        <v>1.087974</v>
      </c>
      <c r="S81" s="98">
        <v>1.0762750000000001</v>
      </c>
      <c r="T81" s="98">
        <v>1.065609</v>
      </c>
      <c r="U81" s="98">
        <v>1.0566500000000001</v>
      </c>
      <c r="V81" s="98">
        <v>1.0447249999999999</v>
      </c>
      <c r="W81" s="98">
        <v>1.035026</v>
      </c>
      <c r="X81" s="98">
        <v>1.0253620000000001</v>
      </c>
      <c r="Y81" s="98">
        <v>1.017172</v>
      </c>
      <c r="Z81" s="98">
        <v>1.0108250000000001</v>
      </c>
      <c r="AA81" s="98">
        <v>1.004678</v>
      </c>
      <c r="AB81" s="98">
        <v>0.99918899999999999</v>
      </c>
      <c r="AC81" s="98">
        <v>0.99497599999999997</v>
      </c>
      <c r="AD81" s="98">
        <v>0.992201</v>
      </c>
      <c r="AE81" s="98">
        <v>0.98959900000000001</v>
      </c>
      <c r="AF81" s="98">
        <v>0.98940399999999995</v>
      </c>
      <c r="AG81" s="98">
        <v>-1.2123999999999999E-2</v>
      </c>
      <c r="AH81" s="195">
        <v>-1.3395000000000001E-2</v>
      </c>
      <c r="AI81" s="185"/>
      <c r="AJ81" s="185"/>
      <c r="AK81" s="185"/>
      <c r="AL81" s="185"/>
    </row>
    <row r="82" spans="1:38" ht="15" customHeight="1" x14ac:dyDescent="0.25">
      <c r="A82" s="8" t="s">
        <v>2670</v>
      </c>
      <c r="B82" s="193" t="s">
        <v>58</v>
      </c>
      <c r="C82" s="98">
        <v>0.58073200000000003</v>
      </c>
      <c r="D82" s="98">
        <v>0.57927799999999996</v>
      </c>
      <c r="E82" s="98">
        <v>0.58127200000000001</v>
      </c>
      <c r="F82" s="98">
        <v>0.58530800000000005</v>
      </c>
      <c r="G82" s="98">
        <v>0.590005</v>
      </c>
      <c r="H82" s="98">
        <v>0.593808</v>
      </c>
      <c r="I82" s="98">
        <v>0.59671200000000002</v>
      </c>
      <c r="J82" s="98">
        <v>0.59821400000000002</v>
      </c>
      <c r="K82" s="98">
        <v>0.60003099999999998</v>
      </c>
      <c r="L82" s="98">
        <v>0.602186</v>
      </c>
      <c r="M82" s="98">
        <v>0.60522399999999998</v>
      </c>
      <c r="N82" s="98">
        <v>0.60691300000000004</v>
      </c>
      <c r="O82" s="98">
        <v>0.608101</v>
      </c>
      <c r="P82" s="98">
        <v>0.61048199999999997</v>
      </c>
      <c r="Q82" s="98">
        <v>0.613792</v>
      </c>
      <c r="R82" s="98">
        <v>0.617483</v>
      </c>
      <c r="S82" s="98">
        <v>0.620703</v>
      </c>
      <c r="T82" s="98">
        <v>0.62353700000000001</v>
      </c>
      <c r="U82" s="98">
        <v>0.62634599999999996</v>
      </c>
      <c r="V82" s="98">
        <v>0.62900400000000001</v>
      </c>
      <c r="W82" s="98">
        <v>0.63202899999999995</v>
      </c>
      <c r="X82" s="98">
        <v>0.63508600000000004</v>
      </c>
      <c r="Y82" s="98">
        <v>0.63863400000000003</v>
      </c>
      <c r="Z82" s="98">
        <v>0.64244999999999997</v>
      </c>
      <c r="AA82" s="98">
        <v>0.64623699999999995</v>
      </c>
      <c r="AB82" s="98">
        <v>0.64992499999999997</v>
      </c>
      <c r="AC82" s="98">
        <v>0.65357600000000005</v>
      </c>
      <c r="AD82" s="98">
        <v>0.65722199999999997</v>
      </c>
      <c r="AE82" s="98">
        <v>0.66049199999999997</v>
      </c>
      <c r="AF82" s="98">
        <v>0.66394699999999995</v>
      </c>
      <c r="AG82" s="98">
        <v>4.6280000000000002E-3</v>
      </c>
      <c r="AH82" s="195">
        <v>4.2919999999999998E-3</v>
      </c>
      <c r="AI82" s="185"/>
      <c r="AJ82" s="185"/>
      <c r="AK82" s="185"/>
      <c r="AL82" s="185"/>
    </row>
    <row r="83" spans="1:38" ht="15" customHeight="1" x14ac:dyDescent="0.25">
      <c r="A83" s="8" t="s">
        <v>2669</v>
      </c>
      <c r="B83" s="193" t="s">
        <v>64</v>
      </c>
      <c r="C83" s="98">
        <v>1.453859</v>
      </c>
      <c r="D83" s="98">
        <v>1.4134100000000001</v>
      </c>
      <c r="E83" s="98">
        <v>1.3748290000000001</v>
      </c>
      <c r="F83" s="98">
        <v>1.333545</v>
      </c>
      <c r="G83" s="98">
        <v>1.299825</v>
      </c>
      <c r="H83" s="98">
        <v>1.2708649999999999</v>
      </c>
      <c r="I83" s="98">
        <v>1.2451970000000001</v>
      </c>
      <c r="J83" s="98">
        <v>1.2116579999999999</v>
      </c>
      <c r="K83" s="98">
        <v>1.1870499999999999</v>
      </c>
      <c r="L83" s="98">
        <v>1.145751</v>
      </c>
      <c r="M83" s="98">
        <v>1.1111279999999999</v>
      </c>
      <c r="N83" s="98">
        <v>1.07988</v>
      </c>
      <c r="O83" s="98">
        <v>1.0486819999999999</v>
      </c>
      <c r="P83" s="98">
        <v>1.023339</v>
      </c>
      <c r="Q83" s="98">
        <v>1.0026219999999999</v>
      </c>
      <c r="R83" s="98">
        <v>0.98566200000000004</v>
      </c>
      <c r="S83" s="98">
        <v>0.96993200000000002</v>
      </c>
      <c r="T83" s="98">
        <v>0.95577299999999998</v>
      </c>
      <c r="U83" s="98">
        <v>0.94357400000000002</v>
      </c>
      <c r="V83" s="98">
        <v>0.926126</v>
      </c>
      <c r="W83" s="98">
        <v>0.91230900000000004</v>
      </c>
      <c r="X83" s="98">
        <v>0.899061</v>
      </c>
      <c r="Y83" s="98">
        <v>0.88719300000000001</v>
      </c>
      <c r="Z83" s="98">
        <v>0.87751199999999996</v>
      </c>
      <c r="AA83" s="98">
        <v>0.86860700000000002</v>
      </c>
      <c r="AB83" s="98">
        <v>0.86077899999999996</v>
      </c>
      <c r="AC83" s="98">
        <v>0.85442799999999997</v>
      </c>
      <c r="AD83" s="98">
        <v>0.84954300000000005</v>
      </c>
      <c r="AE83" s="98">
        <v>0.845086</v>
      </c>
      <c r="AF83" s="98">
        <v>0.842916</v>
      </c>
      <c r="AG83" s="98">
        <v>-1.8620999999999999E-2</v>
      </c>
      <c r="AH83" s="195">
        <v>-2.0348999999999999E-2</v>
      </c>
      <c r="AI83" s="185"/>
      <c r="AJ83" s="185"/>
      <c r="AK83" s="185"/>
      <c r="AL83" s="185"/>
    </row>
    <row r="84" spans="1:38" ht="15" customHeight="1" x14ac:dyDescent="0.25">
      <c r="A84" s="8" t="s">
        <v>2668</v>
      </c>
      <c r="B84" s="193" t="s">
        <v>56</v>
      </c>
      <c r="C84" s="98">
        <v>1.821404</v>
      </c>
      <c r="D84" s="98">
        <v>1.807034</v>
      </c>
      <c r="E84" s="98">
        <v>1.788446</v>
      </c>
      <c r="F84" s="98">
        <v>1.7621960000000001</v>
      </c>
      <c r="G84" s="98">
        <v>1.742804</v>
      </c>
      <c r="H84" s="98">
        <v>1.728769</v>
      </c>
      <c r="I84" s="98">
        <v>1.7169760000000001</v>
      </c>
      <c r="J84" s="98">
        <v>1.7037530000000001</v>
      </c>
      <c r="K84" s="98">
        <v>1.6993240000000001</v>
      </c>
      <c r="L84" s="98">
        <v>1.692941</v>
      </c>
      <c r="M84" s="98">
        <v>1.6905559999999999</v>
      </c>
      <c r="N84" s="98">
        <v>1.688704</v>
      </c>
      <c r="O84" s="98">
        <v>1.6818649999999999</v>
      </c>
      <c r="P84" s="98">
        <v>1.6798470000000001</v>
      </c>
      <c r="Q84" s="98">
        <v>1.6796629999999999</v>
      </c>
      <c r="R84" s="98">
        <v>1.680606</v>
      </c>
      <c r="S84" s="98">
        <v>1.6808380000000001</v>
      </c>
      <c r="T84" s="98">
        <v>1.6812279999999999</v>
      </c>
      <c r="U84" s="98">
        <v>1.683306</v>
      </c>
      <c r="V84" s="98">
        <v>1.6836</v>
      </c>
      <c r="W84" s="98">
        <v>1.686795</v>
      </c>
      <c r="X84" s="98">
        <v>1.689012</v>
      </c>
      <c r="Y84" s="98">
        <v>1.691754</v>
      </c>
      <c r="Z84" s="98">
        <v>1.6957990000000001</v>
      </c>
      <c r="AA84" s="98">
        <v>1.699476</v>
      </c>
      <c r="AB84" s="98">
        <v>1.702555</v>
      </c>
      <c r="AC84" s="98">
        <v>1.70689</v>
      </c>
      <c r="AD84" s="98">
        <v>1.7123930000000001</v>
      </c>
      <c r="AE84" s="98">
        <v>1.717123</v>
      </c>
      <c r="AF84" s="98">
        <v>1.724167</v>
      </c>
      <c r="AG84" s="98">
        <v>-1.89E-3</v>
      </c>
      <c r="AH84" s="195">
        <v>-3.8440000000000002E-3</v>
      </c>
      <c r="AI84" s="185"/>
      <c r="AJ84" s="185"/>
      <c r="AK84" s="185"/>
      <c r="AL84" s="185"/>
    </row>
    <row r="85" spans="1:38" ht="15" customHeight="1" x14ac:dyDescent="0.25">
      <c r="A85" s="8" t="s">
        <v>2667</v>
      </c>
      <c r="B85" s="193" t="s">
        <v>2666</v>
      </c>
      <c r="C85" s="98">
        <v>1.203554</v>
      </c>
      <c r="D85" s="98">
        <v>1.21374</v>
      </c>
      <c r="E85" s="98">
        <v>1.2180439999999999</v>
      </c>
      <c r="F85" s="98">
        <v>1.2157579999999999</v>
      </c>
      <c r="G85" s="98">
        <v>1.2194339999999999</v>
      </c>
      <c r="H85" s="98">
        <v>1.2263310000000001</v>
      </c>
      <c r="I85" s="98">
        <v>1.234057</v>
      </c>
      <c r="J85" s="98">
        <v>1.242442</v>
      </c>
      <c r="K85" s="98">
        <v>1.2565390000000001</v>
      </c>
      <c r="L85" s="98">
        <v>1.2733589999999999</v>
      </c>
      <c r="M85" s="98">
        <v>1.2908710000000001</v>
      </c>
      <c r="N85" s="98">
        <v>1.3091870000000001</v>
      </c>
      <c r="O85" s="98">
        <v>1.3230869999999999</v>
      </c>
      <c r="P85" s="98">
        <v>1.3415809999999999</v>
      </c>
      <c r="Q85" s="98">
        <v>1.3606009999999999</v>
      </c>
      <c r="R85" s="98">
        <v>1.382708</v>
      </c>
      <c r="S85" s="98">
        <v>1.402822</v>
      </c>
      <c r="T85" s="98">
        <v>1.4256390000000001</v>
      </c>
      <c r="U85" s="98">
        <v>1.449751</v>
      </c>
      <c r="V85" s="98">
        <v>1.473365</v>
      </c>
      <c r="W85" s="98">
        <v>1.4976149999999999</v>
      </c>
      <c r="X85" s="98">
        <v>1.5223260000000001</v>
      </c>
      <c r="Y85" s="98">
        <v>1.5485530000000001</v>
      </c>
      <c r="Z85" s="98">
        <v>1.5744899999999999</v>
      </c>
      <c r="AA85" s="98">
        <v>1.601413</v>
      </c>
      <c r="AB85" s="98">
        <v>1.6287670000000001</v>
      </c>
      <c r="AC85" s="98">
        <v>1.655999</v>
      </c>
      <c r="AD85" s="98">
        <v>1.685875</v>
      </c>
      <c r="AE85" s="98">
        <v>1.7152529999999999</v>
      </c>
      <c r="AF85" s="98">
        <v>1.746756</v>
      </c>
      <c r="AG85" s="98">
        <v>1.2926999999999999E-2</v>
      </c>
      <c r="AH85" s="195">
        <v>-4.2449999999999996E-3</v>
      </c>
      <c r="AI85" s="185"/>
      <c r="AJ85" s="185"/>
      <c r="AK85" s="185"/>
      <c r="AL85" s="185"/>
    </row>
    <row r="86" spans="1:38" ht="15" customHeight="1" x14ac:dyDescent="0.25">
      <c r="A86" s="8" t="s">
        <v>2665</v>
      </c>
      <c r="B86" s="193" t="s">
        <v>2664</v>
      </c>
      <c r="C86" s="98">
        <v>0.49580000000000002</v>
      </c>
      <c r="D86" s="98">
        <v>0.48943199999999998</v>
      </c>
      <c r="E86" s="98">
        <v>0.482852</v>
      </c>
      <c r="F86" s="98">
        <v>0.47461700000000001</v>
      </c>
      <c r="G86" s="98">
        <v>0.46908100000000003</v>
      </c>
      <c r="H86" s="98">
        <v>0.466082</v>
      </c>
      <c r="I86" s="98">
        <v>0.46399099999999999</v>
      </c>
      <c r="J86" s="98">
        <v>0.46184700000000001</v>
      </c>
      <c r="K86" s="98">
        <v>0.46247199999999999</v>
      </c>
      <c r="L86" s="98">
        <v>0.46429100000000001</v>
      </c>
      <c r="M86" s="98">
        <v>0.46634500000000001</v>
      </c>
      <c r="N86" s="98">
        <v>0.468918</v>
      </c>
      <c r="O86" s="98">
        <v>0.46990399999999999</v>
      </c>
      <c r="P86" s="98">
        <v>0.47128599999999998</v>
      </c>
      <c r="Q86" s="98">
        <v>0.47345999999999999</v>
      </c>
      <c r="R86" s="98">
        <v>0.47499400000000003</v>
      </c>
      <c r="S86" s="98">
        <v>0.476244</v>
      </c>
      <c r="T86" s="98">
        <v>0.47747800000000001</v>
      </c>
      <c r="U86" s="98">
        <v>0.47764200000000001</v>
      </c>
      <c r="V86" s="98">
        <v>0.47759600000000002</v>
      </c>
      <c r="W86" s="98">
        <v>0.47692699999999999</v>
      </c>
      <c r="X86" s="98">
        <v>0.474383</v>
      </c>
      <c r="Y86" s="98">
        <v>0.47102100000000002</v>
      </c>
      <c r="Z86" s="98">
        <v>0.46709099999999998</v>
      </c>
      <c r="AA86" s="98">
        <v>0.46141700000000002</v>
      </c>
      <c r="AB86" s="98">
        <v>0.454594</v>
      </c>
      <c r="AC86" s="98">
        <v>0.44645299999999999</v>
      </c>
      <c r="AD86" s="98">
        <v>0.43692199999999998</v>
      </c>
      <c r="AE86" s="98">
        <v>0.42549799999999999</v>
      </c>
      <c r="AF86" s="98">
        <v>0.412018</v>
      </c>
      <c r="AG86" s="98">
        <v>-6.3629999999999997E-3</v>
      </c>
      <c r="AH86" s="195">
        <v>1.8098E-2</v>
      </c>
      <c r="AI86" s="185"/>
      <c r="AJ86" s="185"/>
      <c r="AK86" s="185"/>
      <c r="AL86" s="185"/>
    </row>
    <row r="87" spans="1:38" ht="15" customHeight="1" x14ac:dyDescent="0.25">
      <c r="A87" s="8" t="s">
        <v>2663</v>
      </c>
      <c r="B87" s="193" t="s">
        <v>87</v>
      </c>
      <c r="C87" s="98">
        <v>5.8744319999999997</v>
      </c>
      <c r="D87" s="98">
        <v>6.3030460000000001</v>
      </c>
      <c r="E87" s="98">
        <v>6.2564719999999996</v>
      </c>
      <c r="F87" s="98">
        <v>6.1523529999999997</v>
      </c>
      <c r="G87" s="98">
        <v>6.0649009999999999</v>
      </c>
      <c r="H87" s="98">
        <v>5.9912590000000003</v>
      </c>
      <c r="I87" s="98">
        <v>6.00624</v>
      </c>
      <c r="J87" s="98">
        <v>6.0101180000000003</v>
      </c>
      <c r="K87" s="98">
        <v>6.035361</v>
      </c>
      <c r="L87" s="98">
        <v>6.0660470000000002</v>
      </c>
      <c r="M87" s="98">
        <v>6.1014949999999999</v>
      </c>
      <c r="N87" s="98">
        <v>6.134747</v>
      </c>
      <c r="O87" s="98">
        <v>6.1556300000000004</v>
      </c>
      <c r="P87" s="98">
        <v>6.1895819999999997</v>
      </c>
      <c r="Q87" s="98">
        <v>6.2276509999999998</v>
      </c>
      <c r="R87" s="98">
        <v>6.2697560000000001</v>
      </c>
      <c r="S87" s="98">
        <v>6.3100870000000002</v>
      </c>
      <c r="T87" s="98">
        <v>6.351432</v>
      </c>
      <c r="U87" s="98">
        <v>6.399159</v>
      </c>
      <c r="V87" s="98">
        <v>6.4459679999999997</v>
      </c>
      <c r="W87" s="98">
        <v>6.4964310000000003</v>
      </c>
      <c r="X87" s="98">
        <v>6.5468320000000002</v>
      </c>
      <c r="Y87" s="98">
        <v>6.5995169999999996</v>
      </c>
      <c r="Z87" s="98">
        <v>6.6563540000000003</v>
      </c>
      <c r="AA87" s="98">
        <v>6.7151149999999999</v>
      </c>
      <c r="AB87" s="98">
        <v>6.7710699999999999</v>
      </c>
      <c r="AC87" s="98">
        <v>6.8331410000000004</v>
      </c>
      <c r="AD87" s="98">
        <v>6.9010119999999997</v>
      </c>
      <c r="AE87" s="98">
        <v>6.9680730000000004</v>
      </c>
      <c r="AF87" s="98">
        <v>7.0437969999999996</v>
      </c>
      <c r="AG87" s="98">
        <v>6.28E-3</v>
      </c>
      <c r="AH87" s="195">
        <v>1.3627999999999999E-2</v>
      </c>
      <c r="AI87" s="185"/>
      <c r="AJ87" s="185"/>
      <c r="AK87" s="185"/>
      <c r="AL87" s="185"/>
    </row>
    <row r="88" spans="1:38" ht="15" customHeight="1" x14ac:dyDescent="0.25">
      <c r="A88" s="8" t="s">
        <v>2661</v>
      </c>
      <c r="B88" s="186" t="s">
        <v>2803</v>
      </c>
      <c r="C88" s="187">
        <v>17.361431</v>
      </c>
      <c r="D88" s="187">
        <v>17.640705000000001</v>
      </c>
      <c r="E88" s="187">
        <v>17.608421</v>
      </c>
      <c r="F88" s="187">
        <v>17.417061</v>
      </c>
      <c r="G88" s="187">
        <v>17.276744999999998</v>
      </c>
      <c r="H88" s="187">
        <v>17.137764000000001</v>
      </c>
      <c r="I88" s="187">
        <v>17.088079</v>
      </c>
      <c r="J88" s="187">
        <v>17.004359999999998</v>
      </c>
      <c r="K88" s="187">
        <v>16.977499000000002</v>
      </c>
      <c r="L88" s="187">
        <v>16.945951000000001</v>
      </c>
      <c r="M88" s="187">
        <v>16.943159000000001</v>
      </c>
      <c r="N88" s="187">
        <v>16.940435000000001</v>
      </c>
      <c r="O88" s="187">
        <v>16.903765</v>
      </c>
      <c r="P88" s="187">
        <v>16.908982999999999</v>
      </c>
      <c r="Q88" s="187">
        <v>16.938696</v>
      </c>
      <c r="R88" s="187">
        <v>16.986834999999999</v>
      </c>
      <c r="S88" s="187">
        <v>17.027704</v>
      </c>
      <c r="T88" s="187">
        <v>17.072227000000002</v>
      </c>
      <c r="U88" s="187">
        <v>17.128843</v>
      </c>
      <c r="V88" s="187">
        <v>17.170127999999998</v>
      </c>
      <c r="W88" s="187">
        <v>17.226382999999998</v>
      </c>
      <c r="X88" s="187">
        <v>17.281694000000002</v>
      </c>
      <c r="Y88" s="187">
        <v>17.347467000000002</v>
      </c>
      <c r="Z88" s="187">
        <v>17.42482</v>
      </c>
      <c r="AA88" s="187">
        <v>17.503</v>
      </c>
      <c r="AB88" s="187">
        <v>17.578381</v>
      </c>
      <c r="AC88" s="187">
        <v>17.662531000000001</v>
      </c>
      <c r="AD88" s="187">
        <v>17.758997000000001</v>
      </c>
      <c r="AE88" s="187">
        <v>17.848928000000001</v>
      </c>
      <c r="AF88" s="187">
        <v>17.957722</v>
      </c>
      <c r="AG88" s="187">
        <v>1.165E-3</v>
      </c>
      <c r="AH88" s="188">
        <v>3.5990000000000002E-3</v>
      </c>
      <c r="AI88" s="185"/>
      <c r="AJ88" s="185"/>
      <c r="AK88" s="185"/>
      <c r="AL88" s="185"/>
    </row>
    <row r="89" spans="1:38" ht="15" customHeight="1" x14ac:dyDescent="0.25">
      <c r="A89" s="8" t="s">
        <v>2804</v>
      </c>
      <c r="B89" s="193" t="s">
        <v>2765</v>
      </c>
      <c r="C89" s="98">
        <v>9.5620999999999998E-2</v>
      </c>
      <c r="D89" s="98">
        <v>0.106823</v>
      </c>
      <c r="E89" s="98">
        <v>0.118293</v>
      </c>
      <c r="F89" s="98">
        <v>0.129665</v>
      </c>
      <c r="G89" s="98">
        <v>0.13705800000000001</v>
      </c>
      <c r="H89" s="98">
        <v>0.14680000000000001</v>
      </c>
      <c r="I89" s="98">
        <v>0.15343499999999999</v>
      </c>
      <c r="J89" s="98">
        <v>0.15925300000000001</v>
      </c>
      <c r="K89" s="98">
        <v>0.166598</v>
      </c>
      <c r="L89" s="98">
        <v>0.17012099999999999</v>
      </c>
      <c r="M89" s="98">
        <v>0.174905</v>
      </c>
      <c r="N89" s="98">
        <v>0.18027000000000001</v>
      </c>
      <c r="O89" s="98">
        <v>0.18702099999999999</v>
      </c>
      <c r="P89" s="98">
        <v>0.191797</v>
      </c>
      <c r="Q89" s="98">
        <v>0.192271</v>
      </c>
      <c r="R89" s="98">
        <v>0.197433</v>
      </c>
      <c r="S89" s="98">
        <v>0.20472099999999999</v>
      </c>
      <c r="T89" s="98">
        <v>0.209702</v>
      </c>
      <c r="U89" s="98">
        <v>0.216282</v>
      </c>
      <c r="V89" s="98">
        <v>0.22558400000000001</v>
      </c>
      <c r="W89" s="98">
        <v>0.233128</v>
      </c>
      <c r="X89" s="98">
        <v>0.242644</v>
      </c>
      <c r="Y89" s="98">
        <v>0.24992900000000001</v>
      </c>
      <c r="Z89" s="98">
        <v>0.25634600000000002</v>
      </c>
      <c r="AA89" s="98">
        <v>0.26500099999999999</v>
      </c>
      <c r="AB89" s="98">
        <v>0.27456700000000001</v>
      </c>
      <c r="AC89" s="98">
        <v>0.28201799999999999</v>
      </c>
      <c r="AD89" s="98">
        <v>0.29003400000000001</v>
      </c>
      <c r="AE89" s="98">
        <v>0.29836299999999999</v>
      </c>
      <c r="AF89" s="98">
        <v>0.30446899999999999</v>
      </c>
      <c r="AG89" s="98">
        <v>4.0745000000000003E-2</v>
      </c>
      <c r="AH89" s="195">
        <v>3.4981999999999999E-2</v>
      </c>
      <c r="AI89" s="185"/>
      <c r="AJ89" s="185"/>
      <c r="AK89" s="185"/>
      <c r="AL89" s="185"/>
    </row>
    <row r="90" spans="1:38" ht="15" customHeight="1" x14ac:dyDescent="0.25">
      <c r="A90" s="8" t="s">
        <v>2805</v>
      </c>
      <c r="B90" s="186" t="s">
        <v>2772</v>
      </c>
      <c r="C90" s="187">
        <v>17.265808</v>
      </c>
      <c r="D90" s="187">
        <v>17.533881999999998</v>
      </c>
      <c r="E90" s="187">
        <v>17.490127999999999</v>
      </c>
      <c r="F90" s="187">
        <v>17.287395</v>
      </c>
      <c r="G90" s="187">
        <v>17.139686999999999</v>
      </c>
      <c r="H90" s="187">
        <v>16.990963000000001</v>
      </c>
      <c r="I90" s="187">
        <v>16.934645</v>
      </c>
      <c r="J90" s="187">
        <v>16.845108</v>
      </c>
      <c r="K90" s="187">
        <v>16.8109</v>
      </c>
      <c r="L90" s="187">
        <v>16.775831</v>
      </c>
      <c r="M90" s="187">
        <v>16.768253000000001</v>
      </c>
      <c r="N90" s="187">
        <v>16.760166000000002</v>
      </c>
      <c r="O90" s="187">
        <v>16.716743000000001</v>
      </c>
      <c r="P90" s="187">
        <v>16.717186000000002</v>
      </c>
      <c r="Q90" s="187">
        <v>16.746426</v>
      </c>
      <c r="R90" s="187">
        <v>16.789401999999999</v>
      </c>
      <c r="S90" s="187">
        <v>16.822983000000001</v>
      </c>
      <c r="T90" s="187">
        <v>16.862525999999999</v>
      </c>
      <c r="U90" s="187">
        <v>16.912561</v>
      </c>
      <c r="V90" s="187">
        <v>16.944545999999999</v>
      </c>
      <c r="W90" s="187">
        <v>16.993255999999999</v>
      </c>
      <c r="X90" s="187">
        <v>17.039051000000001</v>
      </c>
      <c r="Y90" s="187">
        <v>17.097538</v>
      </c>
      <c r="Z90" s="187">
        <v>17.168474</v>
      </c>
      <c r="AA90" s="187">
        <v>17.238001000000001</v>
      </c>
      <c r="AB90" s="187">
        <v>17.303813999999999</v>
      </c>
      <c r="AC90" s="187">
        <v>17.380512</v>
      </c>
      <c r="AD90" s="187">
        <v>17.468962000000001</v>
      </c>
      <c r="AE90" s="187">
        <v>17.550566</v>
      </c>
      <c r="AF90" s="187">
        <v>17.653254</v>
      </c>
      <c r="AG90" s="187">
        <v>7.6599999999999997E-4</v>
      </c>
      <c r="AH90" s="188">
        <v>3.3279999999999998E-3</v>
      </c>
      <c r="AI90" s="185"/>
      <c r="AJ90" s="185"/>
      <c r="AK90" s="185"/>
      <c r="AL90" s="185"/>
    </row>
    <row r="91" spans="1:38" ht="15" customHeight="1" x14ac:dyDescent="0.25"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  <c r="AC91" s="185"/>
      <c r="AD91" s="185"/>
      <c r="AE91" s="185"/>
      <c r="AF91" s="185"/>
      <c r="AG91" s="185"/>
      <c r="AH91" s="185"/>
      <c r="AI91" s="185"/>
      <c r="AJ91" s="185"/>
      <c r="AK91" s="185"/>
      <c r="AL91" s="185"/>
    </row>
    <row r="92" spans="1:38" x14ac:dyDescent="0.25">
      <c r="B92" s="186" t="s">
        <v>2806</v>
      </c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/>
      <c r="AC92" s="185"/>
      <c r="AD92" s="185"/>
      <c r="AE92" s="185"/>
      <c r="AF92" s="185"/>
      <c r="AG92" s="185"/>
      <c r="AH92" s="185"/>
      <c r="AI92" s="185"/>
      <c r="AJ92" s="185"/>
      <c r="AK92" s="185"/>
      <c r="AL92" s="185"/>
    </row>
    <row r="93" spans="1:38" ht="15" customHeight="1" x14ac:dyDescent="0.25">
      <c r="A93" s="8" t="s">
        <v>2660</v>
      </c>
      <c r="B93" s="193" t="s">
        <v>2659</v>
      </c>
      <c r="C93" s="98">
        <v>7.4163000000000007E-2</v>
      </c>
      <c r="D93" s="98">
        <v>7.4392E-2</v>
      </c>
      <c r="E93" s="98">
        <v>7.3889999999999997E-2</v>
      </c>
      <c r="F93" s="98">
        <v>7.3552999999999993E-2</v>
      </c>
      <c r="G93" s="98">
        <v>7.3436000000000001E-2</v>
      </c>
      <c r="H93" s="98">
        <v>7.238E-2</v>
      </c>
      <c r="I93" s="98">
        <v>7.1879999999999999E-2</v>
      </c>
      <c r="J93" s="98">
        <v>7.1540999999999993E-2</v>
      </c>
      <c r="K93" s="98">
        <v>7.1304000000000006E-2</v>
      </c>
      <c r="L93" s="98">
        <v>7.1067000000000005E-2</v>
      </c>
      <c r="M93" s="98">
        <v>7.0795999999999998E-2</v>
      </c>
      <c r="N93" s="98">
        <v>7.0813000000000001E-2</v>
      </c>
      <c r="O93" s="98">
        <v>7.0583000000000007E-2</v>
      </c>
      <c r="P93" s="98">
        <v>7.0157999999999998E-2</v>
      </c>
      <c r="Q93" s="98">
        <v>6.9917000000000007E-2</v>
      </c>
      <c r="R93" s="98">
        <v>6.9782999999999998E-2</v>
      </c>
      <c r="S93" s="98">
        <v>6.9637000000000004E-2</v>
      </c>
      <c r="T93" s="98">
        <v>6.9691000000000003E-2</v>
      </c>
      <c r="U93" s="98">
        <v>6.9733000000000003E-2</v>
      </c>
      <c r="V93" s="98">
        <v>6.973E-2</v>
      </c>
      <c r="W93" s="98">
        <v>6.9640999999999995E-2</v>
      </c>
      <c r="X93" s="98">
        <v>6.9580000000000003E-2</v>
      </c>
      <c r="Y93" s="98">
        <v>6.9635000000000002E-2</v>
      </c>
      <c r="Z93" s="98">
        <v>6.9553000000000004E-2</v>
      </c>
      <c r="AA93" s="98">
        <v>6.9555000000000006E-2</v>
      </c>
      <c r="AB93" s="98">
        <v>6.9547999999999999E-2</v>
      </c>
      <c r="AC93" s="98">
        <v>6.9417000000000006E-2</v>
      </c>
      <c r="AD93" s="98">
        <v>6.9639000000000006E-2</v>
      </c>
      <c r="AE93" s="98">
        <v>6.9524000000000002E-2</v>
      </c>
      <c r="AF93" s="98">
        <v>6.9519999999999998E-2</v>
      </c>
      <c r="AG93" s="98">
        <v>-2.2269999999999998E-3</v>
      </c>
      <c r="AH93" s="195">
        <v>-3.9649999999999998E-3</v>
      </c>
      <c r="AI93" s="185"/>
      <c r="AJ93" s="185"/>
      <c r="AK93" s="185"/>
      <c r="AL93" s="185"/>
    </row>
    <row r="94" spans="1:38" ht="15" customHeight="1" x14ac:dyDescent="0.25">
      <c r="A94" s="8" t="s">
        <v>2658</v>
      </c>
      <c r="B94" s="193" t="s">
        <v>143</v>
      </c>
      <c r="C94" s="98">
        <v>0.196655</v>
      </c>
      <c r="D94" s="98">
        <v>0.22265799999999999</v>
      </c>
      <c r="E94" s="98">
        <v>0.248642</v>
      </c>
      <c r="F94" s="98">
        <v>0.27325300000000002</v>
      </c>
      <c r="G94" s="98">
        <v>0.289441</v>
      </c>
      <c r="H94" s="98">
        <v>0.30767299999999997</v>
      </c>
      <c r="I94" s="98">
        <v>0.32219900000000001</v>
      </c>
      <c r="J94" s="98">
        <v>0.33395900000000001</v>
      </c>
      <c r="K94" s="98">
        <v>0.34960000000000002</v>
      </c>
      <c r="L94" s="98">
        <v>0.35700799999999999</v>
      </c>
      <c r="M94" s="98">
        <v>0.36640800000000001</v>
      </c>
      <c r="N94" s="98">
        <v>0.38034200000000001</v>
      </c>
      <c r="O94" s="98">
        <v>0.39524300000000001</v>
      </c>
      <c r="P94" s="98">
        <v>0.40476299999999998</v>
      </c>
      <c r="Q94" s="98">
        <v>0.40482200000000002</v>
      </c>
      <c r="R94" s="98">
        <v>0.41642899999999999</v>
      </c>
      <c r="S94" s="98">
        <v>0.43254399999999998</v>
      </c>
      <c r="T94" s="98">
        <v>0.44505</v>
      </c>
      <c r="U94" s="98">
        <v>0.46110099999999998</v>
      </c>
      <c r="V94" s="98">
        <v>0.48238399999999998</v>
      </c>
      <c r="W94" s="98">
        <v>0.49926999999999999</v>
      </c>
      <c r="X94" s="98">
        <v>0.52039400000000002</v>
      </c>
      <c r="Y94" s="98">
        <v>0.53851099999999996</v>
      </c>
      <c r="Z94" s="98">
        <v>0.55243100000000001</v>
      </c>
      <c r="AA94" s="98">
        <v>0.57282999999999995</v>
      </c>
      <c r="AB94" s="98">
        <v>0.59606999999999999</v>
      </c>
      <c r="AC94" s="98">
        <v>0.61283900000000002</v>
      </c>
      <c r="AD94" s="98">
        <v>0.63423099999999999</v>
      </c>
      <c r="AE94" s="98">
        <v>0.65261199999999997</v>
      </c>
      <c r="AF94" s="98">
        <v>0.667466</v>
      </c>
      <c r="AG94" s="98">
        <v>4.3040000000000002E-2</v>
      </c>
      <c r="AH94" s="195">
        <v>3.7794000000000001E-2</v>
      </c>
      <c r="AI94" s="185"/>
      <c r="AJ94" s="185"/>
      <c r="AK94" s="185"/>
      <c r="AL94" s="185"/>
    </row>
    <row r="95" spans="1:38" ht="15" customHeight="1" x14ac:dyDescent="0.25">
      <c r="A95" s="8" t="s">
        <v>2657</v>
      </c>
      <c r="B95" s="193" t="s">
        <v>145</v>
      </c>
      <c r="C95" s="98">
        <v>6.8890000000000002E-3</v>
      </c>
      <c r="D95" s="98">
        <v>6.9369999999999996E-3</v>
      </c>
      <c r="E95" s="98">
        <v>6.8589999999999996E-3</v>
      </c>
      <c r="F95" s="98">
        <v>6.7850000000000002E-3</v>
      </c>
      <c r="G95" s="98">
        <v>6.7499999999999999E-3</v>
      </c>
      <c r="H95" s="98">
        <v>6.685E-3</v>
      </c>
      <c r="I95" s="98">
        <v>6.659E-3</v>
      </c>
      <c r="J95" s="98">
        <v>6.6429999999999996E-3</v>
      </c>
      <c r="K95" s="98">
        <v>6.6030000000000004E-3</v>
      </c>
      <c r="L95" s="98">
        <v>6.6E-3</v>
      </c>
      <c r="M95" s="98">
        <v>6.5929999999999999E-3</v>
      </c>
      <c r="N95" s="98">
        <v>6.6020000000000002E-3</v>
      </c>
      <c r="O95" s="98">
        <v>6.6119999999999998E-3</v>
      </c>
      <c r="P95" s="98">
        <v>6.6E-3</v>
      </c>
      <c r="Q95" s="98">
        <v>6.5779999999999996E-3</v>
      </c>
      <c r="R95" s="98">
        <v>6.5649999999999997E-3</v>
      </c>
      <c r="S95" s="98">
        <v>6.548E-3</v>
      </c>
      <c r="T95" s="98">
        <v>6.5500000000000003E-3</v>
      </c>
      <c r="U95" s="98">
        <v>6.548E-3</v>
      </c>
      <c r="V95" s="98">
        <v>6.5579999999999996E-3</v>
      </c>
      <c r="W95" s="98">
        <v>6.548E-3</v>
      </c>
      <c r="X95" s="98">
        <v>6.5709999999999996E-3</v>
      </c>
      <c r="Y95" s="98">
        <v>6.5690000000000002E-3</v>
      </c>
      <c r="Z95" s="98">
        <v>6.5700000000000003E-3</v>
      </c>
      <c r="AA95" s="98">
        <v>6.5599999999999999E-3</v>
      </c>
      <c r="AB95" s="98">
        <v>6.5500000000000003E-3</v>
      </c>
      <c r="AC95" s="98">
        <v>6.5440000000000003E-3</v>
      </c>
      <c r="AD95" s="98">
        <v>6.5449999999999996E-3</v>
      </c>
      <c r="AE95" s="98">
        <v>6.5440000000000003E-3</v>
      </c>
      <c r="AF95" s="98">
        <v>6.5469999999999999E-3</v>
      </c>
      <c r="AG95" s="98">
        <v>-1.75E-3</v>
      </c>
      <c r="AH95" s="195">
        <v>-3.5500000000000002E-3</v>
      </c>
      <c r="AI95" s="185"/>
      <c r="AJ95" s="185"/>
      <c r="AK95" s="185"/>
      <c r="AL95" s="185"/>
    </row>
    <row r="96" spans="1:38" ht="15" customHeight="1" x14ac:dyDescent="0.25">
      <c r="A96" s="8" t="s">
        <v>2656</v>
      </c>
      <c r="B96" s="186" t="s">
        <v>147</v>
      </c>
      <c r="C96" s="187">
        <v>0.27770699999999998</v>
      </c>
      <c r="D96" s="187">
        <v>0.30398700000000001</v>
      </c>
      <c r="E96" s="187">
        <v>0.32939099999999999</v>
      </c>
      <c r="F96" s="187">
        <v>0.35359000000000002</v>
      </c>
      <c r="G96" s="187">
        <v>0.36962699999999998</v>
      </c>
      <c r="H96" s="187">
        <v>0.38673800000000003</v>
      </c>
      <c r="I96" s="187">
        <v>0.40073799999999998</v>
      </c>
      <c r="J96" s="187">
        <v>0.41214299999999998</v>
      </c>
      <c r="K96" s="187">
        <v>0.42750700000000003</v>
      </c>
      <c r="L96" s="187">
        <v>0.43467499999999998</v>
      </c>
      <c r="M96" s="187">
        <v>0.44379800000000003</v>
      </c>
      <c r="N96" s="187">
        <v>0.457758</v>
      </c>
      <c r="O96" s="187">
        <v>0.47243800000000002</v>
      </c>
      <c r="P96" s="187">
        <v>0.48152099999999998</v>
      </c>
      <c r="Q96" s="187">
        <v>0.48131699999999999</v>
      </c>
      <c r="R96" s="187">
        <v>0.49277700000000002</v>
      </c>
      <c r="S96" s="187">
        <v>0.50872899999999999</v>
      </c>
      <c r="T96" s="187">
        <v>0.52129099999999995</v>
      </c>
      <c r="U96" s="187">
        <v>0.53738300000000006</v>
      </c>
      <c r="V96" s="187">
        <v>0.55867199999999995</v>
      </c>
      <c r="W96" s="187">
        <v>0.57545900000000005</v>
      </c>
      <c r="X96" s="187">
        <v>0.59654399999999996</v>
      </c>
      <c r="Y96" s="187">
        <v>0.61471399999999998</v>
      </c>
      <c r="Z96" s="187">
        <v>0.62855399999999995</v>
      </c>
      <c r="AA96" s="187">
        <v>0.64894600000000002</v>
      </c>
      <c r="AB96" s="187">
        <v>0.67216699999999996</v>
      </c>
      <c r="AC96" s="187">
        <v>0.68879900000000005</v>
      </c>
      <c r="AD96" s="187">
        <v>0.71041500000000002</v>
      </c>
      <c r="AE96" s="187">
        <v>0.72867899999999997</v>
      </c>
      <c r="AF96" s="187">
        <v>0.74353400000000003</v>
      </c>
      <c r="AG96" s="187">
        <v>3.4543999999999998E-2</v>
      </c>
      <c r="AH96" s="188">
        <v>2.8707E-2</v>
      </c>
      <c r="AI96" s="185"/>
      <c r="AJ96" s="185"/>
      <c r="AK96" s="185"/>
      <c r="AL96" s="185"/>
    </row>
    <row r="97" spans="1:38" ht="15" customHeight="1" x14ac:dyDescent="0.25"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  <c r="AH97" s="185"/>
      <c r="AI97" s="185"/>
      <c r="AJ97" s="185"/>
      <c r="AK97" s="185"/>
      <c r="AL97" s="185"/>
    </row>
    <row r="98" spans="1:38" ht="15" customHeight="1" x14ac:dyDescent="0.25">
      <c r="B98" s="186" t="s">
        <v>148</v>
      </c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  <c r="AH98" s="185"/>
      <c r="AI98" s="185"/>
      <c r="AJ98" s="185"/>
      <c r="AK98" s="185"/>
      <c r="AL98" s="185"/>
    </row>
    <row r="99" spans="1:38" ht="15" customHeight="1" x14ac:dyDescent="0.25">
      <c r="A99" s="8" t="s">
        <v>2655</v>
      </c>
      <c r="B99" s="193" t="s">
        <v>150</v>
      </c>
      <c r="C99" s="194">
        <v>5890</v>
      </c>
      <c r="D99" s="194">
        <v>6269</v>
      </c>
      <c r="E99" s="194">
        <v>6083</v>
      </c>
      <c r="F99" s="194">
        <v>6065</v>
      </c>
      <c r="G99" s="194">
        <v>6048</v>
      </c>
      <c r="H99" s="194">
        <v>6030</v>
      </c>
      <c r="I99" s="194">
        <v>6012</v>
      </c>
      <c r="J99" s="194">
        <v>5994</v>
      </c>
      <c r="K99" s="194">
        <v>5976</v>
      </c>
      <c r="L99" s="194">
        <v>5958</v>
      </c>
      <c r="M99" s="194">
        <v>5940</v>
      </c>
      <c r="N99" s="194">
        <v>5922</v>
      </c>
      <c r="O99" s="194">
        <v>5904</v>
      </c>
      <c r="P99" s="194">
        <v>5886</v>
      </c>
      <c r="Q99" s="194">
        <v>5868</v>
      </c>
      <c r="R99" s="194">
        <v>5850</v>
      </c>
      <c r="S99" s="194">
        <v>5832</v>
      </c>
      <c r="T99" s="194">
        <v>5814</v>
      </c>
      <c r="U99" s="194">
        <v>5795</v>
      </c>
      <c r="V99" s="194">
        <v>5777</v>
      </c>
      <c r="W99" s="194">
        <v>5759</v>
      </c>
      <c r="X99" s="194">
        <v>5741</v>
      </c>
      <c r="Y99" s="194">
        <v>5723</v>
      </c>
      <c r="Z99" s="194">
        <v>5704</v>
      </c>
      <c r="AA99" s="194">
        <v>5686</v>
      </c>
      <c r="AB99" s="194">
        <v>5668</v>
      </c>
      <c r="AC99" s="194">
        <v>5650</v>
      </c>
      <c r="AD99" s="194">
        <v>5632</v>
      </c>
      <c r="AE99" s="194">
        <v>5614</v>
      </c>
      <c r="AF99" s="194">
        <v>5595</v>
      </c>
      <c r="AG99" s="194">
        <v>-1.7700000000000001E-3</v>
      </c>
      <c r="AH99" s="195">
        <v>-5.0199999999999995E-4</v>
      </c>
      <c r="AI99" s="185"/>
      <c r="AJ99" s="185"/>
      <c r="AK99" s="185"/>
      <c r="AL99" s="185"/>
    </row>
    <row r="100" spans="1:38" ht="15" customHeight="1" x14ac:dyDescent="0.25">
      <c r="A100" s="8" t="s">
        <v>2654</v>
      </c>
      <c r="B100" s="193" t="s">
        <v>152</v>
      </c>
      <c r="C100" s="194">
        <v>5356</v>
      </c>
      <c r="D100" s="194">
        <v>5620</v>
      </c>
      <c r="E100" s="194">
        <v>5448</v>
      </c>
      <c r="F100" s="194">
        <v>5431</v>
      </c>
      <c r="G100" s="194">
        <v>5414</v>
      </c>
      <c r="H100" s="194">
        <v>5397</v>
      </c>
      <c r="I100" s="194">
        <v>5380</v>
      </c>
      <c r="J100" s="194">
        <v>5363</v>
      </c>
      <c r="K100" s="194">
        <v>5347</v>
      </c>
      <c r="L100" s="194">
        <v>5330</v>
      </c>
      <c r="M100" s="194">
        <v>5313</v>
      </c>
      <c r="N100" s="194">
        <v>5296</v>
      </c>
      <c r="O100" s="194">
        <v>5279</v>
      </c>
      <c r="P100" s="194">
        <v>5262</v>
      </c>
      <c r="Q100" s="194">
        <v>5245</v>
      </c>
      <c r="R100" s="194">
        <v>5228</v>
      </c>
      <c r="S100" s="194">
        <v>5211</v>
      </c>
      <c r="T100" s="194">
        <v>5194</v>
      </c>
      <c r="U100" s="194">
        <v>5177</v>
      </c>
      <c r="V100" s="194">
        <v>5160</v>
      </c>
      <c r="W100" s="194">
        <v>5143</v>
      </c>
      <c r="X100" s="194">
        <v>5127</v>
      </c>
      <c r="Y100" s="194">
        <v>5110</v>
      </c>
      <c r="Z100" s="194">
        <v>5093</v>
      </c>
      <c r="AA100" s="194">
        <v>5076</v>
      </c>
      <c r="AB100" s="194">
        <v>5059</v>
      </c>
      <c r="AC100" s="194">
        <v>5042</v>
      </c>
      <c r="AD100" s="194">
        <v>5025</v>
      </c>
      <c r="AE100" s="194">
        <v>5008</v>
      </c>
      <c r="AF100" s="194">
        <v>4991</v>
      </c>
      <c r="AG100" s="194">
        <v>-2.431E-3</v>
      </c>
      <c r="AH100" s="195">
        <v>-5.3799999999999996E-4</v>
      </c>
      <c r="AI100" s="185"/>
      <c r="AJ100" s="185"/>
      <c r="AK100" s="185"/>
      <c r="AL100" s="185"/>
    </row>
    <row r="101" spans="1:38" x14ac:dyDescent="0.25">
      <c r="A101" s="8" t="s">
        <v>2653</v>
      </c>
      <c r="B101" s="193" t="s">
        <v>154</v>
      </c>
      <c r="C101" s="194">
        <v>5925</v>
      </c>
      <c r="D101" s="194">
        <v>6246</v>
      </c>
      <c r="E101" s="194">
        <v>6075</v>
      </c>
      <c r="F101" s="194">
        <v>6065</v>
      </c>
      <c r="G101" s="194">
        <v>6055</v>
      </c>
      <c r="H101" s="194">
        <v>6045</v>
      </c>
      <c r="I101" s="194">
        <v>6035</v>
      </c>
      <c r="J101" s="194">
        <v>6026</v>
      </c>
      <c r="K101" s="194">
        <v>6016</v>
      </c>
      <c r="L101" s="194">
        <v>6006</v>
      </c>
      <c r="M101" s="194">
        <v>5996</v>
      </c>
      <c r="N101" s="194">
        <v>5986</v>
      </c>
      <c r="O101" s="194">
        <v>5976</v>
      </c>
      <c r="P101" s="194">
        <v>5966</v>
      </c>
      <c r="Q101" s="194">
        <v>5956</v>
      </c>
      <c r="R101" s="194">
        <v>5946</v>
      </c>
      <c r="S101" s="194">
        <v>5936</v>
      </c>
      <c r="T101" s="194">
        <v>5926</v>
      </c>
      <c r="U101" s="194">
        <v>5916</v>
      </c>
      <c r="V101" s="194">
        <v>5906</v>
      </c>
      <c r="W101" s="194">
        <v>5896</v>
      </c>
      <c r="X101" s="194">
        <v>5886</v>
      </c>
      <c r="Y101" s="194">
        <v>5876</v>
      </c>
      <c r="Z101" s="194">
        <v>5867</v>
      </c>
      <c r="AA101" s="194">
        <v>5857</v>
      </c>
      <c r="AB101" s="194">
        <v>5847</v>
      </c>
      <c r="AC101" s="194">
        <v>5837</v>
      </c>
      <c r="AD101" s="194">
        <v>5827</v>
      </c>
      <c r="AE101" s="194">
        <v>5817</v>
      </c>
      <c r="AF101" s="194">
        <v>5807</v>
      </c>
      <c r="AG101" s="194">
        <v>-6.9300000000000004E-4</v>
      </c>
      <c r="AH101" s="195">
        <v>3.0400000000000002E-4</v>
      </c>
      <c r="AI101" s="185"/>
      <c r="AJ101" s="185"/>
      <c r="AK101" s="185"/>
      <c r="AL101" s="185"/>
    </row>
    <row r="102" spans="1:38" x14ac:dyDescent="0.25">
      <c r="A102" s="8" t="s">
        <v>2652</v>
      </c>
      <c r="B102" s="193" t="s">
        <v>156</v>
      </c>
      <c r="C102" s="194">
        <v>6356</v>
      </c>
      <c r="D102" s="194">
        <v>6592</v>
      </c>
      <c r="E102" s="194">
        <v>6430</v>
      </c>
      <c r="F102" s="194">
        <v>6425</v>
      </c>
      <c r="G102" s="194">
        <v>6419</v>
      </c>
      <c r="H102" s="194">
        <v>6413</v>
      </c>
      <c r="I102" s="194">
        <v>6407</v>
      </c>
      <c r="J102" s="194">
        <v>6401</v>
      </c>
      <c r="K102" s="194">
        <v>6394</v>
      </c>
      <c r="L102" s="194">
        <v>6388</v>
      </c>
      <c r="M102" s="194">
        <v>6381</v>
      </c>
      <c r="N102" s="194">
        <v>6375</v>
      </c>
      <c r="O102" s="194">
        <v>6368</v>
      </c>
      <c r="P102" s="194">
        <v>6361</v>
      </c>
      <c r="Q102" s="194">
        <v>6355</v>
      </c>
      <c r="R102" s="194">
        <v>6348</v>
      </c>
      <c r="S102" s="194">
        <v>6341</v>
      </c>
      <c r="T102" s="194">
        <v>6334</v>
      </c>
      <c r="U102" s="194">
        <v>6328</v>
      </c>
      <c r="V102" s="194">
        <v>6321</v>
      </c>
      <c r="W102" s="194">
        <v>6314</v>
      </c>
      <c r="X102" s="194">
        <v>6307</v>
      </c>
      <c r="Y102" s="194">
        <v>6300</v>
      </c>
      <c r="Z102" s="194">
        <v>6293</v>
      </c>
      <c r="AA102" s="194">
        <v>6286</v>
      </c>
      <c r="AB102" s="194">
        <v>6279</v>
      </c>
      <c r="AC102" s="194">
        <v>6272</v>
      </c>
      <c r="AD102" s="194">
        <v>6265</v>
      </c>
      <c r="AE102" s="194">
        <v>6257</v>
      </c>
      <c r="AF102" s="194">
        <v>6250</v>
      </c>
      <c r="AG102" s="194">
        <v>-5.8E-4</v>
      </c>
      <c r="AH102" s="195">
        <v>5.1999999999999997E-5</v>
      </c>
      <c r="AI102" s="185"/>
      <c r="AJ102" s="185"/>
      <c r="AK102" s="185"/>
      <c r="AL102" s="185"/>
    </row>
    <row r="103" spans="1:38" ht="15" customHeight="1" x14ac:dyDescent="0.25">
      <c r="A103" s="8" t="s">
        <v>2651</v>
      </c>
      <c r="B103" s="193" t="s">
        <v>158</v>
      </c>
      <c r="C103" s="194">
        <v>2454</v>
      </c>
      <c r="D103" s="194">
        <v>2507</v>
      </c>
      <c r="E103" s="194">
        <v>2434</v>
      </c>
      <c r="F103" s="194">
        <v>2420</v>
      </c>
      <c r="G103" s="194">
        <v>2406</v>
      </c>
      <c r="H103" s="194">
        <v>2393</v>
      </c>
      <c r="I103" s="194">
        <v>2379</v>
      </c>
      <c r="J103" s="194">
        <v>2366</v>
      </c>
      <c r="K103" s="194">
        <v>2352</v>
      </c>
      <c r="L103" s="194">
        <v>2338</v>
      </c>
      <c r="M103" s="194">
        <v>2325</v>
      </c>
      <c r="N103" s="194">
        <v>2311</v>
      </c>
      <c r="O103" s="194">
        <v>2297</v>
      </c>
      <c r="P103" s="194">
        <v>2284</v>
      </c>
      <c r="Q103" s="194">
        <v>2270</v>
      </c>
      <c r="R103" s="194">
        <v>2257</v>
      </c>
      <c r="S103" s="194">
        <v>2243</v>
      </c>
      <c r="T103" s="194">
        <v>2230</v>
      </c>
      <c r="U103" s="194">
        <v>2216</v>
      </c>
      <c r="V103" s="194">
        <v>2203</v>
      </c>
      <c r="W103" s="194">
        <v>2189</v>
      </c>
      <c r="X103" s="194">
        <v>2176</v>
      </c>
      <c r="Y103" s="194">
        <v>2162</v>
      </c>
      <c r="Z103" s="194">
        <v>2149</v>
      </c>
      <c r="AA103" s="194">
        <v>2136</v>
      </c>
      <c r="AB103" s="194">
        <v>2122</v>
      </c>
      <c r="AC103" s="194">
        <v>2109</v>
      </c>
      <c r="AD103" s="194">
        <v>2096</v>
      </c>
      <c r="AE103" s="194">
        <v>2082</v>
      </c>
      <c r="AF103" s="194">
        <v>2069</v>
      </c>
      <c r="AG103" s="194">
        <v>-5.8669999999999998E-3</v>
      </c>
      <c r="AH103" s="195">
        <v>-4.8899999999999996E-4</v>
      </c>
      <c r="AI103" s="185"/>
      <c r="AJ103" s="185"/>
      <c r="AK103" s="185"/>
      <c r="AL103" s="185"/>
    </row>
    <row r="104" spans="1:38" ht="15" customHeight="1" x14ac:dyDescent="0.25">
      <c r="A104" s="8" t="s">
        <v>2650</v>
      </c>
      <c r="B104" s="193" t="s">
        <v>160</v>
      </c>
      <c r="C104" s="194">
        <v>3318</v>
      </c>
      <c r="D104" s="194">
        <v>3345</v>
      </c>
      <c r="E104" s="194">
        <v>3230</v>
      </c>
      <c r="F104" s="194">
        <v>3221</v>
      </c>
      <c r="G104" s="194">
        <v>3211</v>
      </c>
      <c r="H104" s="194">
        <v>3202</v>
      </c>
      <c r="I104" s="194">
        <v>3192</v>
      </c>
      <c r="J104" s="194">
        <v>3183</v>
      </c>
      <c r="K104" s="194">
        <v>3173</v>
      </c>
      <c r="L104" s="194">
        <v>3163</v>
      </c>
      <c r="M104" s="194">
        <v>3154</v>
      </c>
      <c r="N104" s="194">
        <v>3144</v>
      </c>
      <c r="O104" s="194">
        <v>3134</v>
      </c>
      <c r="P104" s="194">
        <v>3124</v>
      </c>
      <c r="Q104" s="194">
        <v>3114</v>
      </c>
      <c r="R104" s="194">
        <v>3104</v>
      </c>
      <c r="S104" s="194">
        <v>3094</v>
      </c>
      <c r="T104" s="194">
        <v>3084</v>
      </c>
      <c r="U104" s="194">
        <v>3074</v>
      </c>
      <c r="V104" s="194">
        <v>3064</v>
      </c>
      <c r="W104" s="194">
        <v>3054</v>
      </c>
      <c r="X104" s="194">
        <v>3044</v>
      </c>
      <c r="Y104" s="194">
        <v>3034</v>
      </c>
      <c r="Z104" s="194">
        <v>3024</v>
      </c>
      <c r="AA104" s="194">
        <v>3014</v>
      </c>
      <c r="AB104" s="194">
        <v>3004</v>
      </c>
      <c r="AC104" s="194">
        <v>2994</v>
      </c>
      <c r="AD104" s="194">
        <v>2984</v>
      </c>
      <c r="AE104" s="194">
        <v>2974</v>
      </c>
      <c r="AF104" s="194">
        <v>2963</v>
      </c>
      <c r="AG104" s="194">
        <v>-3.8939999999999999E-3</v>
      </c>
      <c r="AH104" s="195">
        <v>7.6099999999999996E-4</v>
      </c>
      <c r="AI104" s="185"/>
      <c r="AJ104" s="185"/>
      <c r="AK104" s="185"/>
      <c r="AL104" s="185"/>
    </row>
    <row r="105" spans="1:38" ht="15" customHeight="1" x14ac:dyDescent="0.25">
      <c r="A105" s="8" t="s">
        <v>2649</v>
      </c>
      <c r="B105" s="193" t="s">
        <v>162</v>
      </c>
      <c r="C105" s="194">
        <v>2149</v>
      </c>
      <c r="D105" s="194">
        <v>2015</v>
      </c>
      <c r="E105" s="194">
        <v>1961</v>
      </c>
      <c r="F105" s="194">
        <v>1953</v>
      </c>
      <c r="G105" s="194">
        <v>1945</v>
      </c>
      <c r="H105" s="194">
        <v>1937</v>
      </c>
      <c r="I105" s="194">
        <v>1929</v>
      </c>
      <c r="J105" s="194">
        <v>1921</v>
      </c>
      <c r="K105" s="194">
        <v>1913</v>
      </c>
      <c r="L105" s="194">
        <v>1905</v>
      </c>
      <c r="M105" s="194">
        <v>1897</v>
      </c>
      <c r="N105" s="194">
        <v>1889</v>
      </c>
      <c r="O105" s="194">
        <v>1881</v>
      </c>
      <c r="P105" s="194">
        <v>1873</v>
      </c>
      <c r="Q105" s="194">
        <v>1866</v>
      </c>
      <c r="R105" s="194">
        <v>1858</v>
      </c>
      <c r="S105" s="194">
        <v>1850</v>
      </c>
      <c r="T105" s="194">
        <v>1842</v>
      </c>
      <c r="U105" s="194">
        <v>1834</v>
      </c>
      <c r="V105" s="194">
        <v>1827</v>
      </c>
      <c r="W105" s="194">
        <v>1819</v>
      </c>
      <c r="X105" s="194">
        <v>1811</v>
      </c>
      <c r="Y105" s="194">
        <v>1804</v>
      </c>
      <c r="Z105" s="194">
        <v>1796</v>
      </c>
      <c r="AA105" s="194">
        <v>1788</v>
      </c>
      <c r="AB105" s="194">
        <v>1781</v>
      </c>
      <c r="AC105" s="194">
        <v>1773</v>
      </c>
      <c r="AD105" s="194">
        <v>1765</v>
      </c>
      <c r="AE105" s="194">
        <v>1758</v>
      </c>
      <c r="AF105" s="194">
        <v>1750</v>
      </c>
      <c r="AG105" s="194">
        <v>-7.0569999999999999E-3</v>
      </c>
      <c r="AH105" s="195">
        <v>7.9299999999999998E-4</v>
      </c>
      <c r="AI105" s="185"/>
      <c r="AJ105" s="185"/>
      <c r="AK105" s="185"/>
      <c r="AL105" s="185"/>
    </row>
    <row r="106" spans="1:38" ht="15" customHeight="1" x14ac:dyDescent="0.25">
      <c r="A106" s="8" t="s">
        <v>2648</v>
      </c>
      <c r="B106" s="193" t="s">
        <v>164</v>
      </c>
      <c r="C106" s="194">
        <v>4954</v>
      </c>
      <c r="D106" s="194">
        <v>4959</v>
      </c>
      <c r="E106" s="194">
        <v>4809</v>
      </c>
      <c r="F106" s="194">
        <v>4797</v>
      </c>
      <c r="G106" s="194">
        <v>4785</v>
      </c>
      <c r="H106" s="194">
        <v>4773</v>
      </c>
      <c r="I106" s="194">
        <v>4761</v>
      </c>
      <c r="J106" s="194">
        <v>4748</v>
      </c>
      <c r="K106" s="194">
        <v>4736</v>
      </c>
      <c r="L106" s="194">
        <v>4723</v>
      </c>
      <c r="M106" s="194">
        <v>4710</v>
      </c>
      <c r="N106" s="194">
        <v>4698</v>
      </c>
      <c r="O106" s="194">
        <v>4685</v>
      </c>
      <c r="P106" s="194">
        <v>4672</v>
      </c>
      <c r="Q106" s="194">
        <v>4659</v>
      </c>
      <c r="R106" s="194">
        <v>4645</v>
      </c>
      <c r="S106" s="194">
        <v>4632</v>
      </c>
      <c r="T106" s="194">
        <v>4619</v>
      </c>
      <c r="U106" s="194">
        <v>4606</v>
      </c>
      <c r="V106" s="194">
        <v>4593</v>
      </c>
      <c r="W106" s="194">
        <v>4580</v>
      </c>
      <c r="X106" s="194">
        <v>4566</v>
      </c>
      <c r="Y106" s="194">
        <v>4553</v>
      </c>
      <c r="Z106" s="194">
        <v>4540</v>
      </c>
      <c r="AA106" s="194">
        <v>4527</v>
      </c>
      <c r="AB106" s="194">
        <v>4514</v>
      </c>
      <c r="AC106" s="194">
        <v>4500</v>
      </c>
      <c r="AD106" s="194">
        <v>4487</v>
      </c>
      <c r="AE106" s="194">
        <v>4474</v>
      </c>
      <c r="AF106" s="194">
        <v>4461</v>
      </c>
      <c r="AG106" s="194">
        <v>-3.6080000000000001E-3</v>
      </c>
      <c r="AH106" s="195">
        <v>-2.7920000000000002E-3</v>
      </c>
      <c r="AI106" s="185"/>
      <c r="AJ106" s="185"/>
      <c r="AK106" s="185"/>
      <c r="AL106" s="185"/>
    </row>
    <row r="107" spans="1:38" ht="15" customHeight="1" x14ac:dyDescent="0.25">
      <c r="A107" s="8" t="s">
        <v>2647</v>
      </c>
      <c r="B107" s="193" t="s">
        <v>166</v>
      </c>
      <c r="C107" s="194">
        <v>3424</v>
      </c>
      <c r="D107" s="194">
        <v>3480</v>
      </c>
      <c r="E107" s="194">
        <v>3247</v>
      </c>
      <c r="F107" s="194">
        <v>3237</v>
      </c>
      <c r="G107" s="194">
        <v>3228</v>
      </c>
      <c r="H107" s="194">
        <v>3218</v>
      </c>
      <c r="I107" s="194">
        <v>3208</v>
      </c>
      <c r="J107" s="194">
        <v>3198</v>
      </c>
      <c r="K107" s="194">
        <v>3188</v>
      </c>
      <c r="L107" s="194">
        <v>3178</v>
      </c>
      <c r="M107" s="194">
        <v>3167</v>
      </c>
      <c r="N107" s="194">
        <v>3157</v>
      </c>
      <c r="O107" s="194">
        <v>3147</v>
      </c>
      <c r="P107" s="194">
        <v>3137</v>
      </c>
      <c r="Q107" s="194">
        <v>3127</v>
      </c>
      <c r="R107" s="194">
        <v>3116</v>
      </c>
      <c r="S107" s="194">
        <v>3106</v>
      </c>
      <c r="T107" s="194">
        <v>3096</v>
      </c>
      <c r="U107" s="194">
        <v>3085</v>
      </c>
      <c r="V107" s="194">
        <v>3075</v>
      </c>
      <c r="W107" s="194">
        <v>3065</v>
      </c>
      <c r="X107" s="194">
        <v>3054</v>
      </c>
      <c r="Y107" s="194">
        <v>3044</v>
      </c>
      <c r="Z107" s="194">
        <v>3034</v>
      </c>
      <c r="AA107" s="194">
        <v>3023</v>
      </c>
      <c r="AB107" s="194">
        <v>3013</v>
      </c>
      <c r="AC107" s="194">
        <v>3003</v>
      </c>
      <c r="AD107" s="194">
        <v>2992</v>
      </c>
      <c r="AE107" s="194">
        <v>2982</v>
      </c>
      <c r="AF107" s="194">
        <v>2972</v>
      </c>
      <c r="AG107" s="194">
        <v>-4.8700000000000002E-3</v>
      </c>
      <c r="AH107" s="195">
        <v>-4.0810000000000004E-3</v>
      </c>
      <c r="AI107" s="185"/>
      <c r="AJ107" s="185"/>
      <c r="AK107" s="185"/>
      <c r="AL107" s="185"/>
    </row>
    <row r="108" spans="1:38" ht="15" customHeight="1" x14ac:dyDescent="0.25">
      <c r="A108" s="8" t="s">
        <v>2646</v>
      </c>
      <c r="B108" s="186" t="s">
        <v>168</v>
      </c>
      <c r="C108" s="102">
        <v>4071.6916500000002</v>
      </c>
      <c r="D108" s="102">
        <v>4181.7236329999996</v>
      </c>
      <c r="E108" s="102">
        <v>4034.5815429999998</v>
      </c>
      <c r="F108" s="102">
        <v>4018.084961</v>
      </c>
      <c r="G108" s="102">
        <v>4001.724365</v>
      </c>
      <c r="H108" s="102">
        <v>3985.4624020000001</v>
      </c>
      <c r="I108" s="102">
        <v>3968.9880370000001</v>
      </c>
      <c r="J108" s="102">
        <v>3952.8745119999999</v>
      </c>
      <c r="K108" s="102">
        <v>3936.5290530000002</v>
      </c>
      <c r="L108" s="102">
        <v>3920.0708009999998</v>
      </c>
      <c r="M108" s="102">
        <v>3903.6604000000002</v>
      </c>
      <c r="N108" s="102">
        <v>3887.3151859999998</v>
      </c>
      <c r="O108" s="102">
        <v>3870.8471679999998</v>
      </c>
      <c r="P108" s="102">
        <v>3854.6083979999999</v>
      </c>
      <c r="Q108" s="102">
        <v>3838.3706050000001</v>
      </c>
      <c r="R108" s="102">
        <v>3821.8947750000002</v>
      </c>
      <c r="S108" s="102">
        <v>3805.4589839999999</v>
      </c>
      <c r="T108" s="102">
        <v>3789.2316890000002</v>
      </c>
      <c r="U108" s="102">
        <v>3772.6372070000002</v>
      </c>
      <c r="V108" s="102">
        <v>3756.5234380000002</v>
      </c>
      <c r="W108" s="102">
        <v>3740.0522460000002</v>
      </c>
      <c r="X108" s="102">
        <v>3723.6364749999998</v>
      </c>
      <c r="Y108" s="102">
        <v>3707.2749020000001</v>
      </c>
      <c r="Z108" s="102">
        <v>3691.0686040000001</v>
      </c>
      <c r="AA108" s="102">
        <v>3674.6044919999999</v>
      </c>
      <c r="AB108" s="102">
        <v>3658.2719729999999</v>
      </c>
      <c r="AC108" s="102">
        <v>3642.0092770000001</v>
      </c>
      <c r="AD108" s="102">
        <v>3625.7854000000002</v>
      </c>
      <c r="AE108" s="102">
        <v>3609.7651369999999</v>
      </c>
      <c r="AF108" s="102">
        <v>3593.8842770000001</v>
      </c>
      <c r="AG108" s="102">
        <v>-4.2950000000000002E-3</v>
      </c>
      <c r="AH108" s="188">
        <v>-2.114E-3</v>
      </c>
      <c r="AI108" s="185"/>
      <c r="AJ108" s="185"/>
      <c r="AK108" s="185"/>
      <c r="AL108" s="185"/>
    </row>
    <row r="109" spans="1:38" ht="15" customHeight="1" x14ac:dyDescent="0.25"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  <c r="AC109" s="185"/>
      <c r="AD109" s="185"/>
      <c r="AE109" s="185"/>
      <c r="AF109" s="185"/>
      <c r="AG109" s="185"/>
      <c r="AH109" s="185"/>
      <c r="AI109" s="185"/>
      <c r="AJ109" s="185"/>
      <c r="AK109" s="185"/>
      <c r="AL109" s="185"/>
    </row>
    <row r="110" spans="1:38" ht="15" customHeight="1" x14ac:dyDescent="0.25">
      <c r="B110" s="186" t="s">
        <v>169</v>
      </c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185"/>
      <c r="AE110" s="185"/>
      <c r="AF110" s="185"/>
      <c r="AG110" s="185"/>
      <c r="AH110" s="185"/>
      <c r="AI110" s="185"/>
      <c r="AJ110" s="185"/>
      <c r="AK110" s="185"/>
      <c r="AL110" s="185"/>
    </row>
    <row r="111" spans="1:38" ht="15" customHeight="1" x14ac:dyDescent="0.25">
      <c r="A111" s="8" t="s">
        <v>2645</v>
      </c>
      <c r="B111" s="193" t="s">
        <v>150</v>
      </c>
      <c r="C111" s="194">
        <v>600</v>
      </c>
      <c r="D111" s="194">
        <v>485</v>
      </c>
      <c r="E111" s="194">
        <v>598</v>
      </c>
      <c r="F111" s="194">
        <v>604</v>
      </c>
      <c r="G111" s="194">
        <v>611</v>
      </c>
      <c r="H111" s="194">
        <v>618</v>
      </c>
      <c r="I111" s="194">
        <v>624</v>
      </c>
      <c r="J111" s="194">
        <v>631</v>
      </c>
      <c r="K111" s="194">
        <v>638</v>
      </c>
      <c r="L111" s="194">
        <v>644</v>
      </c>
      <c r="M111" s="194">
        <v>651</v>
      </c>
      <c r="N111" s="194">
        <v>658</v>
      </c>
      <c r="O111" s="194">
        <v>664</v>
      </c>
      <c r="P111" s="194">
        <v>671</v>
      </c>
      <c r="Q111" s="194">
        <v>678</v>
      </c>
      <c r="R111" s="194">
        <v>685</v>
      </c>
      <c r="S111" s="194">
        <v>691</v>
      </c>
      <c r="T111" s="194">
        <v>698</v>
      </c>
      <c r="U111" s="194">
        <v>705</v>
      </c>
      <c r="V111" s="194">
        <v>712</v>
      </c>
      <c r="W111" s="194">
        <v>718</v>
      </c>
      <c r="X111" s="194">
        <v>725</v>
      </c>
      <c r="Y111" s="194">
        <v>732</v>
      </c>
      <c r="Z111" s="194">
        <v>739</v>
      </c>
      <c r="AA111" s="194">
        <v>745</v>
      </c>
      <c r="AB111" s="194">
        <v>752</v>
      </c>
      <c r="AC111" s="194">
        <v>759</v>
      </c>
      <c r="AD111" s="194">
        <v>766</v>
      </c>
      <c r="AE111" s="194">
        <v>772</v>
      </c>
      <c r="AF111" s="194">
        <v>779</v>
      </c>
      <c r="AG111" s="194">
        <v>9.0430000000000007E-3</v>
      </c>
      <c r="AH111" s="195">
        <v>4.5440000000000003E-3</v>
      </c>
      <c r="AI111" s="185"/>
      <c r="AJ111" s="185"/>
      <c r="AK111" s="185"/>
      <c r="AL111" s="185"/>
    </row>
    <row r="112" spans="1:38" ht="15" customHeight="1" x14ac:dyDescent="0.25">
      <c r="A112" s="8" t="s">
        <v>2644</v>
      </c>
      <c r="B112" s="235" t="s">
        <v>152</v>
      </c>
      <c r="C112" s="236">
        <v>835</v>
      </c>
      <c r="D112" s="236">
        <v>682</v>
      </c>
      <c r="E112" s="236">
        <v>839</v>
      </c>
      <c r="F112" s="236">
        <v>847</v>
      </c>
      <c r="G112" s="236">
        <v>856</v>
      </c>
      <c r="H112" s="236">
        <v>864</v>
      </c>
      <c r="I112" s="236">
        <v>872</v>
      </c>
      <c r="J112" s="236">
        <v>881</v>
      </c>
      <c r="K112" s="236">
        <v>889</v>
      </c>
      <c r="L112" s="236">
        <v>897</v>
      </c>
      <c r="M112" s="236">
        <v>906</v>
      </c>
      <c r="N112" s="236">
        <v>914</v>
      </c>
      <c r="O112" s="236">
        <v>922</v>
      </c>
      <c r="P112" s="236">
        <v>931</v>
      </c>
      <c r="Q112" s="236">
        <v>939</v>
      </c>
      <c r="R112" s="236">
        <v>947</v>
      </c>
      <c r="S112" s="236">
        <v>956</v>
      </c>
      <c r="T112" s="236">
        <v>964</v>
      </c>
      <c r="U112" s="236">
        <v>972</v>
      </c>
      <c r="V112" s="236">
        <v>981</v>
      </c>
      <c r="W112" s="236">
        <v>989</v>
      </c>
      <c r="X112" s="236">
        <v>998</v>
      </c>
      <c r="Y112" s="236">
        <v>1006</v>
      </c>
      <c r="Z112" s="236">
        <v>1014</v>
      </c>
      <c r="AA112" s="236">
        <v>1023</v>
      </c>
      <c r="AB112" s="236">
        <v>1031</v>
      </c>
      <c r="AC112" s="236">
        <v>1039</v>
      </c>
      <c r="AD112" s="236">
        <v>1048</v>
      </c>
      <c r="AE112" s="236">
        <v>1056</v>
      </c>
      <c r="AF112" s="236">
        <v>1064</v>
      </c>
      <c r="AG112" s="236">
        <v>8.3920000000000002E-3</v>
      </c>
      <c r="AH112" s="237">
        <v>7.5940000000000001E-3</v>
      </c>
      <c r="AI112" s="185"/>
      <c r="AJ112" s="185"/>
      <c r="AK112" s="185"/>
      <c r="AL112" s="185"/>
    </row>
    <row r="113" spans="1:38" ht="15" customHeight="1" x14ac:dyDescent="0.25">
      <c r="A113" s="8" t="s">
        <v>2643</v>
      </c>
      <c r="B113" s="193" t="s">
        <v>154</v>
      </c>
      <c r="C113" s="194">
        <v>909</v>
      </c>
      <c r="D113" s="194">
        <v>733</v>
      </c>
      <c r="E113" s="194">
        <v>856</v>
      </c>
      <c r="F113" s="194">
        <v>862</v>
      </c>
      <c r="G113" s="194">
        <v>868</v>
      </c>
      <c r="H113" s="194">
        <v>873</v>
      </c>
      <c r="I113" s="194">
        <v>879</v>
      </c>
      <c r="J113" s="194">
        <v>885</v>
      </c>
      <c r="K113" s="194">
        <v>891</v>
      </c>
      <c r="L113" s="194">
        <v>897</v>
      </c>
      <c r="M113" s="194">
        <v>902</v>
      </c>
      <c r="N113" s="194">
        <v>908</v>
      </c>
      <c r="O113" s="194">
        <v>914</v>
      </c>
      <c r="P113" s="194">
        <v>920</v>
      </c>
      <c r="Q113" s="194">
        <v>926</v>
      </c>
      <c r="R113" s="194">
        <v>931</v>
      </c>
      <c r="S113" s="194">
        <v>937</v>
      </c>
      <c r="T113" s="194">
        <v>943</v>
      </c>
      <c r="U113" s="194">
        <v>949</v>
      </c>
      <c r="V113" s="194">
        <v>955</v>
      </c>
      <c r="W113" s="194">
        <v>960</v>
      </c>
      <c r="X113" s="194">
        <v>966</v>
      </c>
      <c r="Y113" s="194">
        <v>972</v>
      </c>
      <c r="Z113" s="194">
        <v>978</v>
      </c>
      <c r="AA113" s="194">
        <v>984</v>
      </c>
      <c r="AB113" s="194">
        <v>990</v>
      </c>
      <c r="AC113" s="194">
        <v>995</v>
      </c>
      <c r="AD113" s="194">
        <v>1001</v>
      </c>
      <c r="AE113" s="194">
        <v>1007</v>
      </c>
      <c r="AF113" s="194">
        <v>1013</v>
      </c>
      <c r="AG113" s="194">
        <v>3.7420000000000001E-3</v>
      </c>
      <c r="AH113" s="195">
        <v>7.28E-3</v>
      </c>
      <c r="AI113" s="185"/>
      <c r="AJ113" s="185"/>
      <c r="AK113" s="185"/>
      <c r="AL113" s="185"/>
    </row>
    <row r="114" spans="1:38" ht="15" customHeight="1" x14ac:dyDescent="0.25">
      <c r="A114" s="8" t="s">
        <v>2642</v>
      </c>
      <c r="B114" s="193" t="s">
        <v>156</v>
      </c>
      <c r="C114" s="194">
        <v>1089</v>
      </c>
      <c r="D114" s="194">
        <v>918</v>
      </c>
      <c r="E114" s="194">
        <v>1036</v>
      </c>
      <c r="F114" s="194">
        <v>1042</v>
      </c>
      <c r="G114" s="194">
        <v>1047</v>
      </c>
      <c r="H114" s="194">
        <v>1053</v>
      </c>
      <c r="I114" s="194">
        <v>1058</v>
      </c>
      <c r="J114" s="194">
        <v>1064</v>
      </c>
      <c r="K114" s="194">
        <v>1070</v>
      </c>
      <c r="L114" s="194">
        <v>1076</v>
      </c>
      <c r="M114" s="194">
        <v>1081</v>
      </c>
      <c r="N114" s="194">
        <v>1087</v>
      </c>
      <c r="O114" s="194">
        <v>1093</v>
      </c>
      <c r="P114" s="194">
        <v>1099</v>
      </c>
      <c r="Q114" s="194">
        <v>1104</v>
      </c>
      <c r="R114" s="194">
        <v>1110</v>
      </c>
      <c r="S114" s="194">
        <v>1116</v>
      </c>
      <c r="T114" s="194">
        <v>1122</v>
      </c>
      <c r="U114" s="194">
        <v>1128</v>
      </c>
      <c r="V114" s="194">
        <v>1134</v>
      </c>
      <c r="W114" s="194">
        <v>1139</v>
      </c>
      <c r="X114" s="194">
        <v>1145</v>
      </c>
      <c r="Y114" s="194">
        <v>1151</v>
      </c>
      <c r="Z114" s="194">
        <v>1157</v>
      </c>
      <c r="AA114" s="194">
        <v>1163</v>
      </c>
      <c r="AB114" s="194">
        <v>1169</v>
      </c>
      <c r="AC114" s="194">
        <v>1175</v>
      </c>
      <c r="AD114" s="194">
        <v>1180</v>
      </c>
      <c r="AE114" s="194">
        <v>1186</v>
      </c>
      <c r="AF114" s="194">
        <v>1192</v>
      </c>
      <c r="AG114" s="194">
        <v>3.1210000000000001E-3</v>
      </c>
      <c r="AH114" s="195">
        <v>6.8050000000000003E-3</v>
      </c>
      <c r="AI114" s="185"/>
      <c r="AJ114" s="185"/>
      <c r="AK114" s="185"/>
      <c r="AL114" s="185"/>
    </row>
    <row r="115" spans="1:38" ht="15" customHeight="1" x14ac:dyDescent="0.25">
      <c r="A115" s="8" t="s">
        <v>2641</v>
      </c>
      <c r="B115" s="193" t="s">
        <v>158</v>
      </c>
      <c r="C115" s="194">
        <v>2213</v>
      </c>
      <c r="D115" s="194">
        <v>2190</v>
      </c>
      <c r="E115" s="194">
        <v>2386</v>
      </c>
      <c r="F115" s="194">
        <v>2402</v>
      </c>
      <c r="G115" s="194">
        <v>2418</v>
      </c>
      <c r="H115" s="194">
        <v>2435</v>
      </c>
      <c r="I115" s="194">
        <v>2451</v>
      </c>
      <c r="J115" s="194">
        <v>2467</v>
      </c>
      <c r="K115" s="194">
        <v>2483</v>
      </c>
      <c r="L115" s="194">
        <v>2500</v>
      </c>
      <c r="M115" s="194">
        <v>2516</v>
      </c>
      <c r="N115" s="194">
        <v>2532</v>
      </c>
      <c r="O115" s="194">
        <v>2549</v>
      </c>
      <c r="P115" s="194">
        <v>2565</v>
      </c>
      <c r="Q115" s="194">
        <v>2582</v>
      </c>
      <c r="R115" s="194">
        <v>2598</v>
      </c>
      <c r="S115" s="194">
        <v>2615</v>
      </c>
      <c r="T115" s="194">
        <v>2631</v>
      </c>
      <c r="U115" s="194">
        <v>2648</v>
      </c>
      <c r="V115" s="194">
        <v>2664</v>
      </c>
      <c r="W115" s="194">
        <v>2681</v>
      </c>
      <c r="X115" s="194">
        <v>2698</v>
      </c>
      <c r="Y115" s="194">
        <v>2714</v>
      </c>
      <c r="Z115" s="194">
        <v>2731</v>
      </c>
      <c r="AA115" s="194">
        <v>2748</v>
      </c>
      <c r="AB115" s="194">
        <v>2764</v>
      </c>
      <c r="AC115" s="194">
        <v>2781</v>
      </c>
      <c r="AD115" s="194">
        <v>2798</v>
      </c>
      <c r="AE115" s="194">
        <v>2815</v>
      </c>
      <c r="AF115" s="194">
        <v>2831</v>
      </c>
      <c r="AG115" s="194">
        <v>8.5290000000000001E-3</v>
      </c>
      <c r="AH115" s="195">
        <v>6.5139999999999998E-3</v>
      </c>
      <c r="AI115" s="185"/>
      <c r="AJ115" s="185"/>
      <c r="AK115" s="185"/>
      <c r="AL115" s="185"/>
    </row>
    <row r="116" spans="1:38" ht="15" customHeight="1" x14ac:dyDescent="0.25">
      <c r="A116" s="8" t="s">
        <v>2640</v>
      </c>
      <c r="B116" s="193" t="s">
        <v>160</v>
      </c>
      <c r="C116" s="194">
        <v>1605</v>
      </c>
      <c r="D116" s="194">
        <v>1628</v>
      </c>
      <c r="E116" s="194">
        <v>1803</v>
      </c>
      <c r="F116" s="194">
        <v>1813</v>
      </c>
      <c r="G116" s="194">
        <v>1822</v>
      </c>
      <c r="H116" s="194">
        <v>1832</v>
      </c>
      <c r="I116" s="194">
        <v>1841</v>
      </c>
      <c r="J116" s="194">
        <v>1851</v>
      </c>
      <c r="K116" s="194">
        <v>1860</v>
      </c>
      <c r="L116" s="194">
        <v>1870</v>
      </c>
      <c r="M116" s="194">
        <v>1880</v>
      </c>
      <c r="N116" s="194">
        <v>1889</v>
      </c>
      <c r="O116" s="194">
        <v>1899</v>
      </c>
      <c r="P116" s="194">
        <v>1909</v>
      </c>
      <c r="Q116" s="194">
        <v>1919</v>
      </c>
      <c r="R116" s="194">
        <v>1928</v>
      </c>
      <c r="S116" s="194">
        <v>1938</v>
      </c>
      <c r="T116" s="194">
        <v>1948</v>
      </c>
      <c r="U116" s="194">
        <v>1958</v>
      </c>
      <c r="V116" s="194">
        <v>1967</v>
      </c>
      <c r="W116" s="194">
        <v>1977</v>
      </c>
      <c r="X116" s="194">
        <v>1987</v>
      </c>
      <c r="Y116" s="194">
        <v>1997</v>
      </c>
      <c r="Z116" s="194">
        <v>2007</v>
      </c>
      <c r="AA116" s="194">
        <v>2016</v>
      </c>
      <c r="AB116" s="194">
        <v>2026</v>
      </c>
      <c r="AC116" s="194">
        <v>2036</v>
      </c>
      <c r="AD116" s="194">
        <v>2046</v>
      </c>
      <c r="AE116" s="194">
        <v>2056</v>
      </c>
      <c r="AF116" s="194">
        <v>2065</v>
      </c>
      <c r="AG116" s="194">
        <v>8.7279999999999996E-3</v>
      </c>
      <c r="AH116" s="195">
        <v>8.4969999999999993E-3</v>
      </c>
      <c r="AI116" s="185"/>
      <c r="AJ116" s="185"/>
      <c r="AK116" s="185"/>
      <c r="AL116" s="185"/>
    </row>
    <row r="117" spans="1:38" ht="15" customHeight="1" x14ac:dyDescent="0.25">
      <c r="A117" s="8" t="s">
        <v>2639</v>
      </c>
      <c r="B117" s="193" t="s">
        <v>162</v>
      </c>
      <c r="C117" s="194">
        <v>2605</v>
      </c>
      <c r="D117" s="194">
        <v>2648</v>
      </c>
      <c r="E117" s="194">
        <v>2872</v>
      </c>
      <c r="F117" s="194">
        <v>2887</v>
      </c>
      <c r="G117" s="194">
        <v>2901</v>
      </c>
      <c r="H117" s="194">
        <v>2916</v>
      </c>
      <c r="I117" s="194">
        <v>2930</v>
      </c>
      <c r="J117" s="194">
        <v>2945</v>
      </c>
      <c r="K117" s="194">
        <v>2960</v>
      </c>
      <c r="L117" s="194">
        <v>2974</v>
      </c>
      <c r="M117" s="194">
        <v>2989</v>
      </c>
      <c r="N117" s="194">
        <v>3003</v>
      </c>
      <c r="O117" s="194">
        <v>3018</v>
      </c>
      <c r="P117" s="194">
        <v>3033</v>
      </c>
      <c r="Q117" s="194">
        <v>3047</v>
      </c>
      <c r="R117" s="194">
        <v>3062</v>
      </c>
      <c r="S117" s="194">
        <v>3076</v>
      </c>
      <c r="T117" s="194">
        <v>3091</v>
      </c>
      <c r="U117" s="194">
        <v>3106</v>
      </c>
      <c r="V117" s="194">
        <v>3120</v>
      </c>
      <c r="W117" s="194">
        <v>3135</v>
      </c>
      <c r="X117" s="194">
        <v>3149</v>
      </c>
      <c r="Y117" s="194">
        <v>3164</v>
      </c>
      <c r="Z117" s="194">
        <v>3178</v>
      </c>
      <c r="AA117" s="194">
        <v>3193</v>
      </c>
      <c r="AB117" s="194">
        <v>3207</v>
      </c>
      <c r="AC117" s="194">
        <v>3222</v>
      </c>
      <c r="AD117" s="194">
        <v>3237</v>
      </c>
      <c r="AE117" s="194">
        <v>3251</v>
      </c>
      <c r="AF117" s="194">
        <v>3266</v>
      </c>
      <c r="AG117" s="194">
        <v>7.8279999999999999E-3</v>
      </c>
      <c r="AH117" s="195">
        <v>5.9420000000000002E-3</v>
      </c>
      <c r="AI117" s="185"/>
      <c r="AJ117" s="185"/>
      <c r="AK117" s="185"/>
      <c r="AL117" s="185"/>
    </row>
    <row r="118" spans="1:38" ht="15" customHeight="1" x14ac:dyDescent="0.25">
      <c r="A118" s="8" t="s">
        <v>2638</v>
      </c>
      <c r="B118" s="193" t="s">
        <v>164</v>
      </c>
      <c r="C118" s="194">
        <v>1561</v>
      </c>
      <c r="D118" s="194">
        <v>1450</v>
      </c>
      <c r="E118" s="194">
        <v>1575</v>
      </c>
      <c r="F118" s="194">
        <v>1585</v>
      </c>
      <c r="G118" s="194">
        <v>1594</v>
      </c>
      <c r="H118" s="194">
        <v>1604</v>
      </c>
      <c r="I118" s="194">
        <v>1614</v>
      </c>
      <c r="J118" s="194">
        <v>1624</v>
      </c>
      <c r="K118" s="194">
        <v>1634</v>
      </c>
      <c r="L118" s="194">
        <v>1643</v>
      </c>
      <c r="M118" s="194">
        <v>1654</v>
      </c>
      <c r="N118" s="194">
        <v>1664</v>
      </c>
      <c r="O118" s="194">
        <v>1674</v>
      </c>
      <c r="P118" s="194">
        <v>1684</v>
      </c>
      <c r="Q118" s="194">
        <v>1694</v>
      </c>
      <c r="R118" s="194">
        <v>1705</v>
      </c>
      <c r="S118" s="194">
        <v>1715</v>
      </c>
      <c r="T118" s="194">
        <v>1725</v>
      </c>
      <c r="U118" s="194">
        <v>1735</v>
      </c>
      <c r="V118" s="194">
        <v>1746</v>
      </c>
      <c r="W118" s="194">
        <v>1756</v>
      </c>
      <c r="X118" s="194">
        <v>1767</v>
      </c>
      <c r="Y118" s="194">
        <v>1777</v>
      </c>
      <c r="Z118" s="194">
        <v>1788</v>
      </c>
      <c r="AA118" s="194">
        <v>1798</v>
      </c>
      <c r="AB118" s="194">
        <v>1808</v>
      </c>
      <c r="AC118" s="194">
        <v>1819</v>
      </c>
      <c r="AD118" s="194">
        <v>1829</v>
      </c>
      <c r="AE118" s="194">
        <v>1840</v>
      </c>
      <c r="AF118" s="194">
        <v>1850</v>
      </c>
      <c r="AG118" s="194">
        <v>5.8739999999999999E-3</v>
      </c>
      <c r="AH118" s="195">
        <v>3.4979999999999998E-3</v>
      </c>
      <c r="AI118" s="185"/>
      <c r="AJ118" s="185"/>
      <c r="AK118" s="185"/>
      <c r="AL118" s="185"/>
    </row>
    <row r="119" spans="1:38" ht="15" customHeight="1" x14ac:dyDescent="0.25">
      <c r="A119" s="8" t="s">
        <v>2637</v>
      </c>
      <c r="B119" s="193" t="s">
        <v>166</v>
      </c>
      <c r="C119" s="194">
        <v>1017</v>
      </c>
      <c r="D119" s="194">
        <v>853</v>
      </c>
      <c r="E119" s="194">
        <v>990</v>
      </c>
      <c r="F119" s="194">
        <v>997</v>
      </c>
      <c r="G119" s="194">
        <v>1004</v>
      </c>
      <c r="H119" s="194">
        <v>1012</v>
      </c>
      <c r="I119" s="194">
        <v>1019</v>
      </c>
      <c r="J119" s="194">
        <v>1026</v>
      </c>
      <c r="K119" s="194">
        <v>1033</v>
      </c>
      <c r="L119" s="194">
        <v>1041</v>
      </c>
      <c r="M119" s="194">
        <v>1048</v>
      </c>
      <c r="N119" s="194">
        <v>1055</v>
      </c>
      <c r="O119" s="194">
        <v>1063</v>
      </c>
      <c r="P119" s="194">
        <v>1070</v>
      </c>
      <c r="Q119" s="194">
        <v>1077</v>
      </c>
      <c r="R119" s="194">
        <v>1085</v>
      </c>
      <c r="S119" s="194">
        <v>1092</v>
      </c>
      <c r="T119" s="194">
        <v>1100</v>
      </c>
      <c r="U119" s="194">
        <v>1107</v>
      </c>
      <c r="V119" s="194">
        <v>1114</v>
      </c>
      <c r="W119" s="194">
        <v>1122</v>
      </c>
      <c r="X119" s="194">
        <v>1129</v>
      </c>
      <c r="Y119" s="194">
        <v>1137</v>
      </c>
      <c r="Z119" s="194">
        <v>1144</v>
      </c>
      <c r="AA119" s="194">
        <v>1151</v>
      </c>
      <c r="AB119" s="194">
        <v>1159</v>
      </c>
      <c r="AC119" s="194">
        <v>1166</v>
      </c>
      <c r="AD119" s="194">
        <v>1174</v>
      </c>
      <c r="AE119" s="194">
        <v>1181</v>
      </c>
      <c r="AF119" s="194">
        <v>1188</v>
      </c>
      <c r="AG119" s="194">
        <v>5.3730000000000002E-3</v>
      </c>
      <c r="AH119" s="195">
        <v>4.0660000000000002E-3</v>
      </c>
      <c r="AI119" s="185"/>
      <c r="AJ119" s="185"/>
      <c r="AK119" s="185"/>
      <c r="AL119" s="185"/>
    </row>
    <row r="120" spans="1:38" ht="15" customHeight="1" x14ac:dyDescent="0.25">
      <c r="A120" s="8" t="s">
        <v>2636</v>
      </c>
      <c r="B120" s="186" t="s">
        <v>168</v>
      </c>
      <c r="C120" s="102">
        <v>1480.0982670000001</v>
      </c>
      <c r="D120" s="102">
        <v>1388.9644780000001</v>
      </c>
      <c r="E120" s="102">
        <v>1550.6990969999999</v>
      </c>
      <c r="F120" s="102">
        <v>1563.199707</v>
      </c>
      <c r="G120" s="102">
        <v>1575.5548100000001</v>
      </c>
      <c r="H120" s="102">
        <v>1588.360962</v>
      </c>
      <c r="I120" s="102">
        <v>1600.6530760000001</v>
      </c>
      <c r="J120" s="102">
        <v>1613.3710940000001</v>
      </c>
      <c r="K120" s="102">
        <v>1625.9259030000001</v>
      </c>
      <c r="L120" s="102">
        <v>1638.6750489999999</v>
      </c>
      <c r="M120" s="102">
        <v>1651.329712</v>
      </c>
      <c r="N120" s="102">
        <v>1663.8204350000001</v>
      </c>
      <c r="O120" s="102">
        <v>1676.8538820000001</v>
      </c>
      <c r="P120" s="102">
        <v>1689.6938479999999</v>
      </c>
      <c r="Q120" s="102">
        <v>1702.456543</v>
      </c>
      <c r="R120" s="102">
        <v>1715.2974850000001</v>
      </c>
      <c r="S120" s="102">
        <v>1728.24585</v>
      </c>
      <c r="T120" s="102">
        <v>1741.2354740000001</v>
      </c>
      <c r="U120" s="102">
        <v>1754.2924800000001</v>
      </c>
      <c r="V120" s="102">
        <v>1767.1669919999999</v>
      </c>
      <c r="W120" s="102">
        <v>1780.2073969999999</v>
      </c>
      <c r="X120" s="102">
        <v>1793.3945309999999</v>
      </c>
      <c r="Y120" s="102">
        <v>1806.5004879999999</v>
      </c>
      <c r="Z120" s="102">
        <v>1819.6241460000001</v>
      </c>
      <c r="AA120" s="102">
        <v>1832.8323969999999</v>
      </c>
      <c r="AB120" s="102">
        <v>1845.8476559999999</v>
      </c>
      <c r="AC120" s="102">
        <v>1859.011841</v>
      </c>
      <c r="AD120" s="102">
        <v>1872.3980710000001</v>
      </c>
      <c r="AE120" s="102">
        <v>1885.389404</v>
      </c>
      <c r="AF120" s="102">
        <v>1898.128052</v>
      </c>
      <c r="AG120" s="102">
        <v>8.6149999999999994E-3</v>
      </c>
      <c r="AH120" s="188">
        <v>7.528E-3</v>
      </c>
      <c r="AI120" s="185"/>
      <c r="AJ120" s="185"/>
      <c r="AK120" s="185"/>
      <c r="AL120" s="185"/>
    </row>
    <row r="121" spans="1:38" ht="15" customHeight="1" thickBot="1" x14ac:dyDescent="0.3"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  <c r="AC121" s="185"/>
      <c r="AD121" s="185"/>
      <c r="AE121" s="185"/>
      <c r="AF121" s="185"/>
      <c r="AG121" s="185"/>
      <c r="AH121" s="185"/>
      <c r="AI121" s="185"/>
      <c r="AJ121" s="185"/>
      <c r="AK121" s="185"/>
      <c r="AL121" s="185"/>
    </row>
    <row r="122" spans="1:38" ht="15" customHeight="1" x14ac:dyDescent="0.25">
      <c r="B122" s="238" t="s">
        <v>2774</v>
      </c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  <c r="AA122" s="239"/>
      <c r="AB122" s="239"/>
      <c r="AC122" s="239"/>
      <c r="AD122" s="239"/>
      <c r="AE122" s="239"/>
      <c r="AF122" s="239"/>
      <c r="AG122" s="239"/>
      <c r="AH122" s="189"/>
      <c r="AI122" s="185"/>
      <c r="AJ122" s="185"/>
      <c r="AK122" s="185"/>
      <c r="AL122" s="185"/>
    </row>
    <row r="123" spans="1:38" ht="15" customHeight="1" x14ac:dyDescent="0.25">
      <c r="B123" s="9" t="s">
        <v>2775</v>
      </c>
    </row>
    <row r="124" spans="1:38" ht="15" customHeight="1" x14ac:dyDescent="0.25">
      <c r="B124" s="9" t="s">
        <v>2807</v>
      </c>
    </row>
    <row r="125" spans="1:38" ht="15" customHeight="1" x14ac:dyDescent="0.25">
      <c r="B125" s="9" t="s">
        <v>2808</v>
      </c>
    </row>
    <row r="126" spans="1:38" ht="15" customHeight="1" x14ac:dyDescent="0.25">
      <c r="B126" s="9" t="s">
        <v>2635</v>
      </c>
    </row>
    <row r="127" spans="1:38" ht="15" customHeight="1" x14ac:dyDescent="0.25">
      <c r="B127" s="9" t="s">
        <v>2809</v>
      </c>
    </row>
    <row r="128" spans="1:38" ht="15" customHeight="1" x14ac:dyDescent="0.25">
      <c r="B128" s="9" t="s">
        <v>2634</v>
      </c>
    </row>
    <row r="129" spans="2:2" ht="15" customHeight="1" x14ac:dyDescent="0.25">
      <c r="B129" s="9" t="s">
        <v>2810</v>
      </c>
    </row>
    <row r="130" spans="2:2" ht="15" customHeight="1" x14ac:dyDescent="0.25">
      <c r="B130" s="9" t="s">
        <v>2811</v>
      </c>
    </row>
    <row r="131" spans="2:2" ht="15" customHeight="1" x14ac:dyDescent="0.25">
      <c r="B131" s="9" t="s">
        <v>2812</v>
      </c>
    </row>
    <row r="132" spans="2:2" ht="15" customHeight="1" x14ac:dyDescent="0.25">
      <c r="B132" s="9" t="s">
        <v>2633</v>
      </c>
    </row>
    <row r="133" spans="2:2" ht="15" customHeight="1" x14ac:dyDescent="0.25">
      <c r="B133" s="9" t="s">
        <v>2813</v>
      </c>
    </row>
    <row r="134" spans="2:2" ht="15" customHeight="1" x14ac:dyDescent="0.25">
      <c r="B134" s="9" t="s">
        <v>2814</v>
      </c>
    </row>
    <row r="135" spans="2:2" ht="15" customHeight="1" x14ac:dyDescent="0.25">
      <c r="B135" s="9" t="s">
        <v>2815</v>
      </c>
    </row>
    <row r="136" spans="2:2" ht="15" customHeight="1" x14ac:dyDescent="0.25">
      <c r="B136" s="9" t="s">
        <v>2788</v>
      </c>
    </row>
    <row r="137" spans="2:2" ht="15" customHeight="1" x14ac:dyDescent="0.25">
      <c r="B137" s="9" t="s">
        <v>2789</v>
      </c>
    </row>
    <row r="138" spans="2:2" ht="15" customHeight="1" x14ac:dyDescent="0.25">
      <c r="B138" s="9" t="s">
        <v>2790</v>
      </c>
    </row>
    <row r="139" spans="2:2" ht="15" customHeight="1" x14ac:dyDescent="0.25">
      <c r="B139" s="9" t="s">
        <v>2791</v>
      </c>
    </row>
    <row r="140" spans="2:2" ht="15" customHeight="1" x14ac:dyDescent="0.25">
      <c r="B140" s="9" t="s">
        <v>2792</v>
      </c>
    </row>
    <row r="308" spans="2:34" ht="15" customHeight="1" x14ac:dyDescent="0.25">
      <c r="B308" s="216"/>
      <c r="C308" s="216"/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6"/>
      <c r="P308" s="216"/>
      <c r="Q308" s="216"/>
      <c r="R308" s="216"/>
      <c r="S308" s="216"/>
      <c r="T308" s="216"/>
      <c r="U308" s="216"/>
      <c r="V308" s="216"/>
      <c r="W308" s="216"/>
      <c r="X308" s="216"/>
      <c r="Y308" s="216"/>
      <c r="Z308" s="216"/>
      <c r="AA308" s="216"/>
      <c r="AB308" s="216"/>
      <c r="AC308" s="216"/>
      <c r="AD308" s="216"/>
      <c r="AE308" s="216"/>
      <c r="AF308" s="216"/>
      <c r="AG308" s="216"/>
      <c r="AH308" s="216"/>
    </row>
    <row r="511" spans="2:34" ht="15" customHeight="1" x14ac:dyDescent="0.25">
      <c r="B511" s="216"/>
      <c r="C511" s="216"/>
      <c r="D511" s="216"/>
      <c r="E511" s="216"/>
      <c r="F511" s="216"/>
      <c r="G511" s="216"/>
      <c r="H511" s="216"/>
      <c r="I511" s="216"/>
      <c r="J511" s="216"/>
      <c r="K511" s="216"/>
      <c r="L511" s="216"/>
      <c r="M511" s="216"/>
      <c r="N511" s="216"/>
      <c r="O511" s="216"/>
      <c r="P511" s="216"/>
      <c r="Q511" s="216"/>
      <c r="R511" s="216"/>
      <c r="S511" s="216"/>
      <c r="T511" s="216"/>
      <c r="U511" s="216"/>
      <c r="V511" s="216"/>
      <c r="W511" s="216"/>
      <c r="X511" s="216"/>
      <c r="Y511" s="216"/>
      <c r="Z511" s="216"/>
      <c r="AA511" s="216"/>
      <c r="AB511" s="216"/>
      <c r="AC511" s="216"/>
      <c r="AD511" s="216"/>
      <c r="AE511" s="216"/>
      <c r="AF511" s="216"/>
      <c r="AG511" s="216"/>
      <c r="AH511" s="216"/>
    </row>
    <row r="712" spans="2:34" ht="15" customHeight="1" x14ac:dyDescent="0.25">
      <c r="B712" s="216"/>
      <c r="C712" s="216"/>
      <c r="D712" s="216"/>
      <c r="E712" s="216"/>
      <c r="F712" s="216"/>
      <c r="G712" s="216"/>
      <c r="H712" s="216"/>
      <c r="I712" s="216"/>
      <c r="J712" s="216"/>
      <c r="K712" s="216"/>
      <c r="L712" s="216"/>
      <c r="M712" s="216"/>
      <c r="N712" s="216"/>
      <c r="O712" s="216"/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  <c r="Z712" s="216"/>
      <c r="AA712" s="216"/>
      <c r="AB712" s="216"/>
      <c r="AC712" s="216"/>
      <c r="AD712" s="216"/>
      <c r="AE712" s="216"/>
      <c r="AF712" s="216"/>
      <c r="AG712" s="216"/>
      <c r="AH712" s="216"/>
    </row>
    <row r="887" spans="2:34" ht="15" customHeight="1" x14ac:dyDescent="0.25">
      <c r="B887" s="216"/>
      <c r="C887" s="216"/>
      <c r="D887" s="216"/>
      <c r="E887" s="216"/>
      <c r="F887" s="216"/>
      <c r="G887" s="216"/>
      <c r="H887" s="216"/>
      <c r="I887" s="216"/>
      <c r="J887" s="216"/>
      <c r="K887" s="216"/>
      <c r="L887" s="216"/>
      <c r="M887" s="216"/>
      <c r="N887" s="216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  <c r="AA887" s="216"/>
      <c r="AB887" s="216"/>
      <c r="AC887" s="216"/>
      <c r="AD887" s="216"/>
      <c r="AE887" s="216"/>
      <c r="AF887" s="216"/>
      <c r="AG887" s="216"/>
      <c r="AH887" s="216"/>
    </row>
    <row r="1100" spans="2:34" ht="15" customHeight="1" x14ac:dyDescent="0.25">
      <c r="B1100" s="216"/>
      <c r="C1100" s="216"/>
      <c r="D1100" s="216"/>
      <c r="E1100" s="216"/>
      <c r="F1100" s="216"/>
      <c r="G1100" s="216"/>
      <c r="H1100" s="216"/>
      <c r="I1100" s="216"/>
      <c r="J1100" s="216"/>
      <c r="K1100" s="216"/>
      <c r="L1100" s="216"/>
      <c r="M1100" s="216"/>
      <c r="N1100" s="216"/>
      <c r="O1100" s="216"/>
      <c r="P1100" s="216"/>
      <c r="Q1100" s="216"/>
      <c r="R1100" s="216"/>
      <c r="S1100" s="216"/>
      <c r="T1100" s="216"/>
      <c r="U1100" s="216"/>
      <c r="V1100" s="216"/>
      <c r="W1100" s="216"/>
      <c r="X1100" s="216"/>
      <c r="Y1100" s="216"/>
      <c r="Z1100" s="216"/>
      <c r="AA1100" s="216"/>
      <c r="AB1100" s="216"/>
      <c r="AC1100" s="216"/>
      <c r="AD1100" s="216"/>
      <c r="AE1100" s="216"/>
      <c r="AF1100" s="216"/>
      <c r="AG1100" s="216"/>
      <c r="AH1100" s="216"/>
    </row>
    <row r="1227" spans="2:34" ht="15" customHeight="1" x14ac:dyDescent="0.25">
      <c r="B1227" s="216"/>
      <c r="C1227" s="216"/>
      <c r="D1227" s="216"/>
      <c r="E1227" s="216"/>
      <c r="F1227" s="216"/>
      <c r="G1227" s="216"/>
      <c r="H1227" s="216"/>
      <c r="I1227" s="216"/>
      <c r="J1227" s="216"/>
      <c r="K1227" s="216"/>
      <c r="L1227" s="216"/>
      <c r="M1227" s="216"/>
      <c r="N1227" s="216"/>
      <c r="O1227" s="216"/>
      <c r="P1227" s="216"/>
      <c r="Q1227" s="216"/>
      <c r="R1227" s="216"/>
      <c r="S1227" s="216"/>
      <c r="T1227" s="216"/>
      <c r="U1227" s="216"/>
      <c r="V1227" s="216"/>
      <c r="W1227" s="216"/>
      <c r="X1227" s="216"/>
      <c r="Y1227" s="216"/>
      <c r="Z1227" s="216"/>
      <c r="AA1227" s="216"/>
      <c r="AB1227" s="216"/>
      <c r="AC1227" s="216"/>
      <c r="AD1227" s="216"/>
      <c r="AE1227" s="216"/>
      <c r="AF1227" s="216"/>
      <c r="AG1227" s="216"/>
      <c r="AH1227" s="216"/>
    </row>
    <row r="1390" spans="2:34" ht="15" customHeight="1" x14ac:dyDescent="0.25">
      <c r="B1390" s="216"/>
      <c r="C1390" s="216"/>
      <c r="D1390" s="216"/>
      <c r="E1390" s="216"/>
      <c r="F1390" s="216"/>
      <c r="G1390" s="216"/>
      <c r="H1390" s="216"/>
      <c r="I1390" s="216"/>
      <c r="J1390" s="216"/>
      <c r="K1390" s="216"/>
      <c r="L1390" s="216"/>
      <c r="M1390" s="216"/>
      <c r="N1390" s="216"/>
      <c r="O1390" s="216"/>
      <c r="P1390" s="216"/>
      <c r="Q1390" s="216"/>
      <c r="R1390" s="216"/>
      <c r="S1390" s="216"/>
      <c r="T1390" s="216"/>
      <c r="U1390" s="216"/>
      <c r="V1390" s="216"/>
      <c r="W1390" s="216"/>
      <c r="X1390" s="216"/>
      <c r="Y1390" s="216"/>
      <c r="Z1390" s="216"/>
      <c r="AA1390" s="216"/>
      <c r="AB1390" s="216"/>
      <c r="AC1390" s="216"/>
      <c r="AD1390" s="216"/>
      <c r="AE1390" s="216"/>
      <c r="AF1390" s="216"/>
      <c r="AG1390" s="216"/>
      <c r="AH1390" s="216"/>
    </row>
    <row r="1502" spans="2:34" ht="15" customHeight="1" x14ac:dyDescent="0.25">
      <c r="B1502" s="216"/>
      <c r="C1502" s="216"/>
      <c r="D1502" s="216"/>
      <c r="E1502" s="216"/>
      <c r="F1502" s="216"/>
      <c r="G1502" s="216"/>
      <c r="H1502" s="216"/>
      <c r="I1502" s="216"/>
      <c r="J1502" s="216"/>
      <c r="K1502" s="216"/>
      <c r="L1502" s="216"/>
      <c r="M1502" s="216"/>
      <c r="N1502" s="216"/>
      <c r="O1502" s="216"/>
      <c r="P1502" s="216"/>
      <c r="Q1502" s="216"/>
      <c r="R1502" s="216"/>
      <c r="S1502" s="216"/>
      <c r="T1502" s="216"/>
      <c r="U1502" s="216"/>
      <c r="V1502" s="216"/>
      <c r="W1502" s="216"/>
      <c r="X1502" s="216"/>
      <c r="Y1502" s="216"/>
      <c r="Z1502" s="216"/>
      <c r="AA1502" s="216"/>
      <c r="AB1502" s="216"/>
      <c r="AC1502" s="216"/>
      <c r="AD1502" s="216"/>
      <c r="AE1502" s="216"/>
      <c r="AF1502" s="216"/>
      <c r="AG1502" s="216"/>
      <c r="AH1502" s="216"/>
    </row>
    <row r="1604" spans="2:34" ht="15" customHeight="1" x14ac:dyDescent="0.25">
      <c r="B1604" s="216"/>
      <c r="C1604" s="216"/>
      <c r="D1604" s="216"/>
      <c r="E1604" s="216"/>
      <c r="F1604" s="216"/>
      <c r="G1604" s="216"/>
      <c r="H1604" s="216"/>
      <c r="I1604" s="216"/>
      <c r="J1604" s="216"/>
      <c r="K1604" s="216"/>
      <c r="L1604" s="216"/>
      <c r="M1604" s="216"/>
      <c r="N1604" s="216"/>
      <c r="O1604" s="216"/>
      <c r="P1604" s="216"/>
      <c r="Q1604" s="216"/>
      <c r="R1604" s="216"/>
      <c r="S1604" s="216"/>
      <c r="T1604" s="216"/>
      <c r="U1604" s="216"/>
      <c r="V1604" s="216"/>
      <c r="W1604" s="216"/>
      <c r="X1604" s="216"/>
      <c r="Y1604" s="216"/>
      <c r="Z1604" s="216"/>
      <c r="AA1604" s="216"/>
      <c r="AB1604" s="216"/>
      <c r="AC1604" s="216"/>
      <c r="AD1604" s="216"/>
      <c r="AE1604" s="216"/>
      <c r="AF1604" s="216"/>
      <c r="AG1604" s="216"/>
      <c r="AH1604" s="216"/>
    </row>
    <row r="1698" spans="2:34" ht="15" customHeight="1" x14ac:dyDescent="0.25">
      <c r="B1698" s="216"/>
      <c r="C1698" s="216"/>
      <c r="D1698" s="216"/>
      <c r="E1698" s="216"/>
      <c r="F1698" s="216"/>
      <c r="G1698" s="216"/>
      <c r="H1698" s="216"/>
      <c r="I1698" s="216"/>
      <c r="J1698" s="216"/>
      <c r="K1698" s="216"/>
      <c r="L1698" s="216"/>
      <c r="M1698" s="216"/>
      <c r="N1698" s="216"/>
      <c r="O1698" s="216"/>
      <c r="P1698" s="216"/>
      <c r="Q1698" s="216"/>
      <c r="R1698" s="216"/>
      <c r="S1698" s="216"/>
      <c r="T1698" s="216"/>
      <c r="U1698" s="216"/>
      <c r="V1698" s="216"/>
      <c r="W1698" s="216"/>
      <c r="X1698" s="216"/>
      <c r="Y1698" s="216"/>
      <c r="Z1698" s="216"/>
      <c r="AA1698" s="216"/>
      <c r="AB1698" s="216"/>
      <c r="AC1698" s="216"/>
      <c r="AD1698" s="216"/>
      <c r="AE1698" s="216"/>
      <c r="AF1698" s="216"/>
      <c r="AG1698" s="216"/>
      <c r="AH1698" s="216"/>
    </row>
    <row r="1945" spans="2:34" ht="15" customHeight="1" x14ac:dyDescent="0.25">
      <c r="B1945" s="216"/>
      <c r="C1945" s="216"/>
      <c r="D1945" s="216"/>
      <c r="E1945" s="216"/>
      <c r="F1945" s="216"/>
      <c r="G1945" s="216"/>
      <c r="H1945" s="216"/>
      <c r="I1945" s="216"/>
      <c r="J1945" s="216"/>
      <c r="K1945" s="216"/>
      <c r="L1945" s="216"/>
      <c r="M1945" s="216"/>
      <c r="N1945" s="216"/>
      <c r="O1945" s="216"/>
      <c r="P1945" s="216"/>
      <c r="Q1945" s="216"/>
      <c r="R1945" s="216"/>
      <c r="S1945" s="216"/>
      <c r="T1945" s="216"/>
      <c r="U1945" s="216"/>
      <c r="V1945" s="216"/>
      <c r="W1945" s="216"/>
      <c r="X1945" s="216"/>
      <c r="Y1945" s="216"/>
      <c r="Z1945" s="216"/>
      <c r="AA1945" s="216"/>
      <c r="AB1945" s="216"/>
      <c r="AC1945" s="216"/>
      <c r="AD1945" s="216"/>
      <c r="AE1945" s="216"/>
      <c r="AF1945" s="216"/>
      <c r="AG1945" s="216"/>
      <c r="AH1945" s="216"/>
    </row>
    <row r="2031" spans="2:34" ht="15" customHeight="1" x14ac:dyDescent="0.25">
      <c r="B2031" s="216"/>
      <c r="C2031" s="216"/>
      <c r="D2031" s="216"/>
      <c r="E2031" s="216"/>
      <c r="F2031" s="216"/>
      <c r="G2031" s="216"/>
      <c r="H2031" s="216"/>
      <c r="I2031" s="216"/>
      <c r="J2031" s="216"/>
      <c r="K2031" s="216"/>
      <c r="L2031" s="216"/>
      <c r="M2031" s="216"/>
      <c r="N2031" s="216"/>
      <c r="O2031" s="216"/>
      <c r="P2031" s="216"/>
      <c r="Q2031" s="216"/>
      <c r="R2031" s="216"/>
      <c r="S2031" s="216"/>
      <c r="T2031" s="216"/>
      <c r="U2031" s="216"/>
      <c r="V2031" s="216"/>
      <c r="W2031" s="216"/>
      <c r="X2031" s="216"/>
      <c r="Y2031" s="216"/>
      <c r="Z2031" s="216"/>
      <c r="AA2031" s="216"/>
      <c r="AB2031" s="216"/>
      <c r="AC2031" s="216"/>
      <c r="AD2031" s="216"/>
      <c r="AE2031" s="216"/>
      <c r="AF2031" s="216"/>
      <c r="AG2031" s="216"/>
      <c r="AH2031" s="216"/>
    </row>
    <row r="2153" spans="2:34" ht="15" customHeight="1" x14ac:dyDescent="0.25">
      <c r="B2153" s="216"/>
      <c r="C2153" s="216"/>
      <c r="D2153" s="216"/>
      <c r="E2153" s="216"/>
      <c r="F2153" s="216"/>
      <c r="G2153" s="216"/>
      <c r="H2153" s="216"/>
      <c r="I2153" s="216"/>
      <c r="J2153" s="216"/>
      <c r="K2153" s="216"/>
      <c r="L2153" s="216"/>
      <c r="M2153" s="216"/>
      <c r="N2153" s="216"/>
      <c r="O2153" s="216"/>
      <c r="P2153" s="216"/>
      <c r="Q2153" s="216"/>
      <c r="R2153" s="216"/>
      <c r="S2153" s="216"/>
      <c r="T2153" s="216"/>
      <c r="U2153" s="216"/>
      <c r="V2153" s="216"/>
      <c r="W2153" s="216"/>
      <c r="X2153" s="216"/>
      <c r="Y2153" s="216"/>
      <c r="Z2153" s="216"/>
      <c r="AA2153" s="216"/>
      <c r="AB2153" s="216"/>
      <c r="AC2153" s="216"/>
      <c r="AD2153" s="216"/>
      <c r="AE2153" s="216"/>
      <c r="AF2153" s="216"/>
      <c r="AG2153" s="216"/>
      <c r="AH2153" s="216"/>
    </row>
    <row r="2317" spans="2:34" ht="15" customHeight="1" x14ac:dyDescent="0.25">
      <c r="B2317" s="216"/>
      <c r="C2317" s="216"/>
      <c r="D2317" s="216"/>
      <c r="E2317" s="216"/>
      <c r="F2317" s="216"/>
      <c r="G2317" s="216"/>
      <c r="H2317" s="216"/>
      <c r="I2317" s="216"/>
      <c r="J2317" s="216"/>
      <c r="K2317" s="216"/>
      <c r="L2317" s="216"/>
      <c r="M2317" s="216"/>
      <c r="N2317" s="216"/>
      <c r="O2317" s="216"/>
      <c r="P2317" s="216"/>
      <c r="Q2317" s="216"/>
      <c r="R2317" s="216"/>
      <c r="S2317" s="216"/>
      <c r="T2317" s="216"/>
      <c r="U2317" s="216"/>
      <c r="V2317" s="216"/>
      <c r="W2317" s="216"/>
      <c r="X2317" s="216"/>
      <c r="Y2317" s="216"/>
      <c r="Z2317" s="216"/>
      <c r="AA2317" s="216"/>
      <c r="AB2317" s="216"/>
      <c r="AC2317" s="216"/>
      <c r="AD2317" s="216"/>
      <c r="AE2317" s="216"/>
      <c r="AF2317" s="216"/>
      <c r="AG2317" s="216"/>
      <c r="AH2317" s="216"/>
    </row>
    <row r="2419" spans="2:34" ht="15" customHeight="1" x14ac:dyDescent="0.25">
      <c r="B2419" s="216"/>
      <c r="C2419" s="216"/>
      <c r="D2419" s="216"/>
      <c r="E2419" s="216"/>
      <c r="F2419" s="216"/>
      <c r="G2419" s="216"/>
      <c r="H2419" s="216"/>
      <c r="I2419" s="216"/>
      <c r="J2419" s="216"/>
      <c r="K2419" s="216"/>
      <c r="L2419" s="216"/>
      <c r="M2419" s="216"/>
      <c r="N2419" s="216"/>
      <c r="O2419" s="216"/>
      <c r="P2419" s="216"/>
      <c r="Q2419" s="216"/>
      <c r="R2419" s="216"/>
      <c r="S2419" s="216"/>
      <c r="T2419" s="216"/>
      <c r="U2419" s="216"/>
      <c r="V2419" s="216"/>
      <c r="W2419" s="216"/>
      <c r="X2419" s="216"/>
      <c r="Y2419" s="216"/>
      <c r="Z2419" s="216"/>
      <c r="AA2419" s="216"/>
      <c r="AB2419" s="216"/>
      <c r="AC2419" s="216"/>
      <c r="AD2419" s="216"/>
      <c r="AE2419" s="216"/>
      <c r="AF2419" s="216"/>
      <c r="AG2419" s="216"/>
      <c r="AH2419" s="216"/>
    </row>
    <row r="2509" spans="2:34" ht="15" customHeight="1" x14ac:dyDescent="0.25">
      <c r="B2509" s="216"/>
      <c r="C2509" s="216"/>
      <c r="D2509" s="216"/>
      <c r="E2509" s="216"/>
      <c r="F2509" s="216"/>
      <c r="G2509" s="216"/>
      <c r="H2509" s="216"/>
      <c r="I2509" s="216"/>
      <c r="J2509" s="216"/>
      <c r="K2509" s="216"/>
      <c r="L2509" s="216"/>
      <c r="M2509" s="216"/>
      <c r="N2509" s="216"/>
      <c r="O2509" s="216"/>
      <c r="P2509" s="216"/>
      <c r="Q2509" s="216"/>
      <c r="R2509" s="216"/>
      <c r="S2509" s="216"/>
      <c r="T2509" s="216"/>
      <c r="U2509" s="216"/>
      <c r="V2509" s="216"/>
      <c r="W2509" s="216"/>
      <c r="X2509" s="216"/>
      <c r="Y2509" s="216"/>
      <c r="Z2509" s="216"/>
      <c r="AA2509" s="216"/>
      <c r="AB2509" s="216"/>
      <c r="AC2509" s="216"/>
      <c r="AD2509" s="216"/>
      <c r="AE2509" s="216"/>
      <c r="AF2509" s="216"/>
      <c r="AG2509" s="216"/>
      <c r="AH2509" s="216"/>
    </row>
    <row r="2598" spans="2:34" ht="15" customHeight="1" x14ac:dyDescent="0.25">
      <c r="B2598" s="216"/>
      <c r="C2598" s="216"/>
      <c r="D2598" s="216"/>
      <c r="E2598" s="216"/>
      <c r="F2598" s="216"/>
      <c r="G2598" s="216"/>
      <c r="H2598" s="216"/>
      <c r="I2598" s="216"/>
      <c r="J2598" s="216"/>
      <c r="K2598" s="216"/>
      <c r="L2598" s="216"/>
      <c r="M2598" s="216"/>
      <c r="N2598" s="216"/>
      <c r="O2598" s="216"/>
      <c r="P2598" s="216"/>
      <c r="Q2598" s="216"/>
      <c r="R2598" s="216"/>
      <c r="S2598" s="216"/>
      <c r="T2598" s="216"/>
      <c r="U2598" s="216"/>
      <c r="V2598" s="216"/>
      <c r="W2598" s="216"/>
      <c r="X2598" s="216"/>
      <c r="Y2598" s="216"/>
      <c r="Z2598" s="216"/>
      <c r="AA2598" s="216"/>
      <c r="AB2598" s="216"/>
      <c r="AC2598" s="216"/>
      <c r="AD2598" s="216"/>
      <c r="AE2598" s="216"/>
      <c r="AF2598" s="216"/>
      <c r="AG2598" s="216"/>
      <c r="AH2598" s="216"/>
    </row>
    <row r="2719" spans="2:34" ht="15" customHeight="1" x14ac:dyDescent="0.25">
      <c r="B2719" s="216"/>
      <c r="C2719" s="216"/>
      <c r="D2719" s="216"/>
      <c r="E2719" s="216"/>
      <c r="F2719" s="216"/>
      <c r="G2719" s="216"/>
      <c r="H2719" s="216"/>
      <c r="I2719" s="216"/>
      <c r="J2719" s="216"/>
      <c r="K2719" s="216"/>
      <c r="L2719" s="216"/>
      <c r="M2719" s="216"/>
      <c r="N2719" s="216"/>
      <c r="O2719" s="216"/>
      <c r="P2719" s="216"/>
      <c r="Q2719" s="216"/>
      <c r="R2719" s="216"/>
      <c r="S2719" s="216"/>
      <c r="T2719" s="216"/>
      <c r="U2719" s="216"/>
      <c r="V2719" s="216"/>
      <c r="W2719" s="216"/>
      <c r="X2719" s="216"/>
      <c r="Y2719" s="216"/>
      <c r="Z2719" s="216"/>
      <c r="AA2719" s="216"/>
      <c r="AB2719" s="216"/>
      <c r="AC2719" s="216"/>
      <c r="AD2719" s="216"/>
      <c r="AE2719" s="216"/>
      <c r="AF2719" s="216"/>
      <c r="AG2719" s="216"/>
      <c r="AH2719" s="216"/>
    </row>
    <row r="2837" spans="2:34" ht="15" customHeight="1" x14ac:dyDescent="0.25">
      <c r="B2837" s="216"/>
      <c r="C2837" s="216"/>
      <c r="D2837" s="216"/>
      <c r="E2837" s="216"/>
      <c r="F2837" s="216"/>
      <c r="G2837" s="216"/>
      <c r="H2837" s="216"/>
      <c r="I2837" s="216"/>
      <c r="J2837" s="216"/>
      <c r="K2837" s="216"/>
      <c r="L2837" s="216"/>
      <c r="M2837" s="216"/>
      <c r="N2837" s="216"/>
      <c r="O2837" s="216"/>
      <c r="P2837" s="216"/>
      <c r="Q2837" s="216"/>
      <c r="R2837" s="216"/>
      <c r="S2837" s="216"/>
      <c r="T2837" s="216"/>
      <c r="U2837" s="216"/>
      <c r="V2837" s="216"/>
      <c r="W2837" s="216"/>
      <c r="X2837" s="216"/>
      <c r="Y2837" s="216"/>
      <c r="Z2837" s="216"/>
      <c r="AA2837" s="216"/>
      <c r="AB2837" s="216"/>
      <c r="AC2837" s="216"/>
      <c r="AD2837" s="216"/>
      <c r="AE2837" s="216"/>
      <c r="AF2837" s="216"/>
      <c r="AG2837" s="216"/>
      <c r="AH2837" s="216"/>
    </row>
  </sheetData>
  <mergeCells count="19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1141-A791-41B7-B14D-11C4616496D7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ColWidth="8.7109375" defaultRowHeight="15" customHeight="1" x14ac:dyDescent="0.2"/>
  <cols>
    <col min="1" max="1" width="19.85546875" style="148" bestFit="1" customWidth="1"/>
    <col min="2" max="2" width="106.140625" style="148" bestFit="1" customWidth="1"/>
    <col min="3" max="3" width="11.7109375" style="148" bestFit="1" customWidth="1"/>
    <col min="4" max="4" width="24" style="148" bestFit="1" customWidth="1"/>
    <col min="5" max="5" width="10.85546875" style="148" bestFit="1" customWidth="1"/>
    <col min="6" max="6" width="5.28515625" style="148" bestFit="1" customWidth="1"/>
    <col min="7" max="7" width="9.140625" style="148" bestFit="1" customWidth="1"/>
    <col min="8" max="10" width="5.28515625" style="148" bestFit="1" customWidth="1"/>
    <col min="11" max="32" width="5.42578125" style="148" bestFit="1" customWidth="1"/>
    <col min="33" max="33" width="8.28515625" style="148" bestFit="1" customWidth="1"/>
    <col min="34" max="16384" width="8.7109375" style="148"/>
  </cols>
  <sheetData>
    <row r="1" spans="1:33" ht="15" customHeight="1" thickBot="1" x14ac:dyDescent="0.25">
      <c r="B1" s="165" t="s">
        <v>2898</v>
      </c>
      <c r="C1" s="162">
        <v>2021</v>
      </c>
      <c r="D1" s="162">
        <v>2022</v>
      </c>
      <c r="E1" s="162">
        <v>2023</v>
      </c>
      <c r="F1" s="162">
        <v>2024</v>
      </c>
      <c r="G1" s="162">
        <v>2025</v>
      </c>
      <c r="H1" s="162">
        <v>2026</v>
      </c>
      <c r="I1" s="162">
        <v>2027</v>
      </c>
      <c r="J1" s="162">
        <v>2028</v>
      </c>
      <c r="K1" s="162">
        <v>2029</v>
      </c>
      <c r="L1" s="162">
        <v>2030</v>
      </c>
      <c r="M1" s="162">
        <v>2031</v>
      </c>
      <c r="N1" s="162">
        <v>2032</v>
      </c>
      <c r="O1" s="162">
        <v>2033</v>
      </c>
      <c r="P1" s="162">
        <v>2034</v>
      </c>
      <c r="Q1" s="162">
        <v>2035</v>
      </c>
      <c r="R1" s="162">
        <v>2036</v>
      </c>
      <c r="S1" s="162">
        <v>2037</v>
      </c>
      <c r="T1" s="162">
        <v>2038</v>
      </c>
      <c r="U1" s="162">
        <v>2039</v>
      </c>
      <c r="V1" s="162">
        <v>2040</v>
      </c>
      <c r="W1" s="162">
        <v>2041</v>
      </c>
      <c r="X1" s="162">
        <v>2042</v>
      </c>
      <c r="Y1" s="162">
        <v>2043</v>
      </c>
      <c r="Z1" s="162">
        <v>2044</v>
      </c>
      <c r="AA1" s="162">
        <v>2045</v>
      </c>
      <c r="AB1" s="162">
        <v>2046</v>
      </c>
      <c r="AC1" s="162">
        <v>2047</v>
      </c>
      <c r="AD1" s="162">
        <v>2048</v>
      </c>
      <c r="AE1" s="162">
        <v>2049</v>
      </c>
      <c r="AF1" s="162">
        <v>2050</v>
      </c>
    </row>
    <row r="2" spans="1:33" ht="15" customHeight="1" thickTop="1" x14ac:dyDescent="0.2"/>
    <row r="3" spans="1:33" ht="15" customHeight="1" x14ac:dyDescent="0.2">
      <c r="C3" s="167" t="s">
        <v>20</v>
      </c>
      <c r="D3" s="167" t="s">
        <v>2897</v>
      </c>
      <c r="E3" s="167"/>
      <c r="F3" s="167"/>
      <c r="G3" s="167"/>
    </row>
    <row r="4" spans="1:33" ht="15" customHeight="1" x14ac:dyDescent="0.2">
      <c r="C4" s="167" t="s">
        <v>21</v>
      </c>
      <c r="D4" s="167" t="s">
        <v>2896</v>
      </c>
      <c r="E4" s="167"/>
      <c r="F4" s="167"/>
      <c r="G4" s="167" t="s">
        <v>2895</v>
      </c>
    </row>
    <row r="5" spans="1:33" ht="15" customHeight="1" x14ac:dyDescent="0.2">
      <c r="C5" s="167" t="s">
        <v>23</v>
      </c>
      <c r="D5" s="167" t="s">
        <v>2894</v>
      </c>
      <c r="E5" s="167"/>
      <c r="F5" s="167"/>
      <c r="G5" s="167"/>
    </row>
    <row r="6" spans="1:33" ht="15" customHeight="1" x14ac:dyDescent="0.2">
      <c r="C6" s="167" t="s">
        <v>24</v>
      </c>
      <c r="D6" s="167"/>
      <c r="E6" s="167" t="s">
        <v>2893</v>
      </c>
      <c r="F6" s="167"/>
      <c r="G6" s="167"/>
    </row>
    <row r="7" spans="1:33" ht="12" x14ac:dyDescent="0.2"/>
    <row r="8" spans="1:33" ht="12" x14ac:dyDescent="0.2"/>
    <row r="9" spans="1:33" ht="12" x14ac:dyDescent="0.2"/>
    <row r="10" spans="1:33" ht="15" customHeight="1" x14ac:dyDescent="0.25">
      <c r="A10" s="154" t="s">
        <v>2724</v>
      </c>
      <c r="B10" s="166" t="s">
        <v>2723</v>
      </c>
      <c r="AG10" s="163" t="s">
        <v>2892</v>
      </c>
    </row>
    <row r="11" spans="1:33" ht="15" customHeight="1" x14ac:dyDescent="0.2">
      <c r="B11" s="165" t="s">
        <v>27</v>
      </c>
      <c r="AG11" s="163" t="s">
        <v>2891</v>
      </c>
    </row>
    <row r="12" spans="1:33" ht="15" customHeight="1" x14ac:dyDescent="0.2">
      <c r="B12" s="165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3" t="s">
        <v>2890</v>
      </c>
    </row>
    <row r="13" spans="1:33" ht="15" customHeight="1" thickBot="1" x14ac:dyDescent="0.25">
      <c r="B13" s="162" t="s">
        <v>29</v>
      </c>
      <c r="C13" s="162">
        <v>2021</v>
      </c>
      <c r="D13" s="162">
        <v>2022</v>
      </c>
      <c r="E13" s="162">
        <v>2023</v>
      </c>
      <c r="F13" s="162">
        <v>2024</v>
      </c>
      <c r="G13" s="162">
        <v>2025</v>
      </c>
      <c r="H13" s="162">
        <v>2026</v>
      </c>
      <c r="I13" s="162">
        <v>2027</v>
      </c>
      <c r="J13" s="162">
        <v>2028</v>
      </c>
      <c r="K13" s="162">
        <v>2029</v>
      </c>
      <c r="L13" s="162">
        <v>2030</v>
      </c>
      <c r="M13" s="162">
        <v>2031</v>
      </c>
      <c r="N13" s="162">
        <v>2032</v>
      </c>
      <c r="O13" s="162">
        <v>2033</v>
      </c>
      <c r="P13" s="162">
        <v>2034</v>
      </c>
      <c r="Q13" s="162">
        <v>2035</v>
      </c>
      <c r="R13" s="162">
        <v>2036</v>
      </c>
      <c r="S13" s="162">
        <v>2037</v>
      </c>
      <c r="T13" s="162">
        <v>2038</v>
      </c>
      <c r="U13" s="162">
        <v>2039</v>
      </c>
      <c r="V13" s="162">
        <v>2040</v>
      </c>
      <c r="W13" s="162">
        <v>2041</v>
      </c>
      <c r="X13" s="162">
        <v>2042</v>
      </c>
      <c r="Y13" s="162">
        <v>2043</v>
      </c>
      <c r="Z13" s="162">
        <v>2044</v>
      </c>
      <c r="AA13" s="162">
        <v>2045</v>
      </c>
      <c r="AB13" s="162">
        <v>2046</v>
      </c>
      <c r="AC13" s="162">
        <v>2047</v>
      </c>
      <c r="AD13" s="162">
        <v>2048</v>
      </c>
      <c r="AE13" s="162">
        <v>2049</v>
      </c>
      <c r="AF13" s="162">
        <v>2050</v>
      </c>
      <c r="AG13" s="161" t="s">
        <v>2889</v>
      </c>
    </row>
    <row r="14" spans="1:33" ht="15" customHeight="1" thickTop="1" x14ac:dyDescent="0.2"/>
    <row r="15" spans="1:33" ht="15" customHeight="1" x14ac:dyDescent="0.2">
      <c r="B15" s="153" t="s">
        <v>30</v>
      </c>
    </row>
    <row r="17" spans="1:33" ht="15" customHeight="1" x14ac:dyDescent="0.2">
      <c r="B17" s="153" t="s">
        <v>2722</v>
      </c>
    </row>
    <row r="18" spans="1:33" ht="15" customHeight="1" x14ac:dyDescent="0.25">
      <c r="A18" s="154" t="s">
        <v>2721</v>
      </c>
      <c r="B18" s="157" t="s">
        <v>2720</v>
      </c>
      <c r="C18" s="160">
        <v>92.493767000000005</v>
      </c>
      <c r="D18" s="160">
        <v>93.353142000000005</v>
      </c>
      <c r="E18" s="160">
        <v>94.389465000000001</v>
      </c>
      <c r="F18" s="160">
        <v>95.436462000000006</v>
      </c>
      <c r="G18" s="160">
        <v>96.532409999999999</v>
      </c>
      <c r="H18" s="160">
        <v>97.628890999999996</v>
      </c>
      <c r="I18" s="160">
        <v>98.757880999999998</v>
      </c>
      <c r="J18" s="160">
        <v>99.889526000000004</v>
      </c>
      <c r="K18" s="160">
        <v>101.01464799999999</v>
      </c>
      <c r="L18" s="160">
        <v>102.13342299999999</v>
      </c>
      <c r="M18" s="160">
        <v>103.25644699999999</v>
      </c>
      <c r="N18" s="160">
        <v>104.387878</v>
      </c>
      <c r="O18" s="160">
        <v>105.523247</v>
      </c>
      <c r="P18" s="160">
        <v>106.661423</v>
      </c>
      <c r="Q18" s="160">
        <v>107.794792</v>
      </c>
      <c r="R18" s="160">
        <v>108.912971</v>
      </c>
      <c r="S18" s="160">
        <v>110.019638</v>
      </c>
      <c r="T18" s="160">
        <v>111.117661</v>
      </c>
      <c r="U18" s="160">
        <v>112.216003</v>
      </c>
      <c r="V18" s="160">
        <v>113.320999</v>
      </c>
      <c r="W18" s="160">
        <v>114.437393</v>
      </c>
      <c r="X18" s="160">
        <v>115.550209</v>
      </c>
      <c r="Y18" s="160">
        <v>116.663391</v>
      </c>
      <c r="Z18" s="160">
        <v>117.77589399999999</v>
      </c>
      <c r="AA18" s="160">
        <v>118.888153</v>
      </c>
      <c r="AB18" s="160">
        <v>120.008492</v>
      </c>
      <c r="AC18" s="160">
        <v>121.140663</v>
      </c>
      <c r="AD18" s="160">
        <v>122.27619900000001</v>
      </c>
      <c r="AE18" s="160">
        <v>123.41364299999999</v>
      </c>
      <c r="AF18" s="160">
        <v>124.557953</v>
      </c>
      <c r="AG18" s="155">
        <v>1.0316000000000001E-2</v>
      </c>
    </row>
    <row r="19" spans="1:33" ht="15" customHeight="1" x14ac:dyDescent="0.25">
      <c r="A19" s="154" t="s">
        <v>2719</v>
      </c>
      <c r="B19" s="157" t="s">
        <v>2718</v>
      </c>
      <c r="C19" s="160">
        <v>1.9560919999999999</v>
      </c>
      <c r="D19" s="160">
        <v>2.142169</v>
      </c>
      <c r="E19" s="160">
        <v>2.162436</v>
      </c>
      <c r="F19" s="160">
        <v>2.221565</v>
      </c>
      <c r="G19" s="160">
        <v>2.232612</v>
      </c>
      <c r="H19" s="160">
        <v>2.2759879999999999</v>
      </c>
      <c r="I19" s="160">
        <v>2.2897729999999998</v>
      </c>
      <c r="J19" s="160">
        <v>2.294559</v>
      </c>
      <c r="K19" s="160">
        <v>2.2996050000000001</v>
      </c>
      <c r="L19" s="160">
        <v>2.3154080000000001</v>
      </c>
      <c r="M19" s="160">
        <v>2.3354949999999999</v>
      </c>
      <c r="N19" s="160">
        <v>2.351267</v>
      </c>
      <c r="O19" s="160">
        <v>2.3660230000000002</v>
      </c>
      <c r="P19" s="160">
        <v>2.3732259999999998</v>
      </c>
      <c r="Q19" s="160">
        <v>2.3700329999999998</v>
      </c>
      <c r="R19" s="160">
        <v>2.3704719999999999</v>
      </c>
      <c r="S19" s="160">
        <v>2.3737469999999998</v>
      </c>
      <c r="T19" s="160">
        <v>2.3859530000000002</v>
      </c>
      <c r="U19" s="160">
        <v>2.40455</v>
      </c>
      <c r="V19" s="160">
        <v>2.4279839999999999</v>
      </c>
      <c r="W19" s="160">
        <v>2.4364669999999999</v>
      </c>
      <c r="X19" s="160">
        <v>2.4488629999999998</v>
      </c>
      <c r="Y19" s="160">
        <v>2.4602729999999999</v>
      </c>
      <c r="Z19" s="160">
        <v>2.4721280000000001</v>
      </c>
      <c r="AA19" s="160">
        <v>2.492327</v>
      </c>
      <c r="AB19" s="160">
        <v>2.5164200000000001</v>
      </c>
      <c r="AC19" s="160">
        <v>2.532063</v>
      </c>
      <c r="AD19" s="160">
        <v>2.5462859999999998</v>
      </c>
      <c r="AE19" s="160">
        <v>2.5655619999999999</v>
      </c>
      <c r="AF19" s="160">
        <v>2.5865809999999998</v>
      </c>
      <c r="AG19" s="155">
        <v>9.6810000000000004E-3</v>
      </c>
    </row>
    <row r="20" spans="1:33" ht="15" customHeight="1" x14ac:dyDescent="0.2">
      <c r="A20" s="154" t="s">
        <v>2717</v>
      </c>
      <c r="B20" s="153" t="s">
        <v>39</v>
      </c>
      <c r="C20" s="168">
        <v>94.449860000000001</v>
      </c>
      <c r="D20" s="168">
        <v>95.495307999999994</v>
      </c>
      <c r="E20" s="168">
        <v>96.551902999999996</v>
      </c>
      <c r="F20" s="168">
        <v>97.658028000000002</v>
      </c>
      <c r="G20" s="168">
        <v>98.765022000000002</v>
      </c>
      <c r="H20" s="168">
        <v>99.904876999999999</v>
      </c>
      <c r="I20" s="168">
        <v>101.047653</v>
      </c>
      <c r="J20" s="168">
        <v>102.184082</v>
      </c>
      <c r="K20" s="168">
        <v>103.314255</v>
      </c>
      <c r="L20" s="168">
        <v>104.44883</v>
      </c>
      <c r="M20" s="168">
        <v>105.591942</v>
      </c>
      <c r="N20" s="168">
        <v>106.739143</v>
      </c>
      <c r="O20" s="168">
        <v>107.889267</v>
      </c>
      <c r="P20" s="168">
        <v>109.03465300000001</v>
      </c>
      <c r="Q20" s="168">
        <v>110.16482499999999</v>
      </c>
      <c r="R20" s="168">
        <v>111.283447</v>
      </c>
      <c r="S20" s="168">
        <v>112.393387</v>
      </c>
      <c r="T20" s="168">
        <v>113.50361599999999</v>
      </c>
      <c r="U20" s="168">
        <v>114.620552</v>
      </c>
      <c r="V20" s="168">
        <v>115.748985</v>
      </c>
      <c r="W20" s="168">
        <v>116.873863</v>
      </c>
      <c r="X20" s="168">
        <v>117.99906900000001</v>
      </c>
      <c r="Y20" s="168">
        <v>119.123665</v>
      </c>
      <c r="Z20" s="168">
        <v>120.248024</v>
      </c>
      <c r="AA20" s="168">
        <v>121.380478</v>
      </c>
      <c r="AB20" s="168">
        <v>122.52491000000001</v>
      </c>
      <c r="AC20" s="168">
        <v>123.672729</v>
      </c>
      <c r="AD20" s="168">
        <v>124.822487</v>
      </c>
      <c r="AE20" s="168">
        <v>125.979202</v>
      </c>
      <c r="AF20" s="168">
        <v>127.144531</v>
      </c>
      <c r="AG20" s="151">
        <v>1.0303E-2</v>
      </c>
    </row>
    <row r="22" spans="1:33" ht="15" customHeight="1" x14ac:dyDescent="0.2">
      <c r="B22" s="153" t="s">
        <v>2716</v>
      </c>
    </row>
    <row r="23" spans="1:33" ht="15" customHeight="1" x14ac:dyDescent="0.2">
      <c r="B23" s="153" t="s">
        <v>46</v>
      </c>
    </row>
    <row r="24" spans="1:33" ht="15" customHeight="1" x14ac:dyDescent="0.25">
      <c r="A24" s="154" t="s">
        <v>2715</v>
      </c>
      <c r="B24" s="157" t="s">
        <v>2740</v>
      </c>
      <c r="C24" s="160">
        <v>95.963547000000005</v>
      </c>
      <c r="D24" s="160">
        <v>97.087836999999993</v>
      </c>
      <c r="E24" s="160">
        <v>96.001487999999995</v>
      </c>
      <c r="F24" s="160">
        <v>95.041709999999995</v>
      </c>
      <c r="G24" s="160">
        <v>94.154594000000003</v>
      </c>
      <c r="H24" s="160">
        <v>93.055205999999998</v>
      </c>
      <c r="I24" s="160">
        <v>92.341414999999998</v>
      </c>
      <c r="J24" s="160">
        <v>91.513023000000004</v>
      </c>
      <c r="K24" s="160">
        <v>90.651970000000006</v>
      </c>
      <c r="L24" s="160">
        <v>89.744888000000003</v>
      </c>
      <c r="M24" s="160">
        <v>88.876457000000002</v>
      </c>
      <c r="N24" s="160">
        <v>88.129677000000001</v>
      </c>
      <c r="O24" s="160">
        <v>87.411231999999998</v>
      </c>
      <c r="P24" s="160">
        <v>86.769256999999996</v>
      </c>
      <c r="Q24" s="160">
        <v>86.247619999999998</v>
      </c>
      <c r="R24" s="160">
        <v>85.783233999999993</v>
      </c>
      <c r="S24" s="160">
        <v>85.319541999999998</v>
      </c>
      <c r="T24" s="160">
        <v>84.884315000000001</v>
      </c>
      <c r="U24" s="160">
        <v>84.448845000000006</v>
      </c>
      <c r="V24" s="160">
        <v>83.983581999999998</v>
      </c>
      <c r="W24" s="160">
        <v>83.601646000000002</v>
      </c>
      <c r="X24" s="160">
        <v>83.246619999999993</v>
      </c>
      <c r="Y24" s="160">
        <v>82.906424999999999</v>
      </c>
      <c r="Z24" s="160">
        <v>82.601348999999999</v>
      </c>
      <c r="AA24" s="160">
        <v>82.303848000000002</v>
      </c>
      <c r="AB24" s="160">
        <v>82.008658999999994</v>
      </c>
      <c r="AC24" s="160">
        <v>81.721901000000003</v>
      </c>
      <c r="AD24" s="160">
        <v>81.453011000000004</v>
      </c>
      <c r="AE24" s="160">
        <v>81.181411999999995</v>
      </c>
      <c r="AF24" s="160">
        <v>80.940185999999997</v>
      </c>
      <c r="AG24" s="155">
        <v>-5.8539999999999998E-3</v>
      </c>
    </row>
    <row r="25" spans="1:33" ht="15" customHeight="1" x14ac:dyDescent="0.25">
      <c r="A25" s="154" t="s">
        <v>2713</v>
      </c>
      <c r="B25" s="157" t="s">
        <v>2714</v>
      </c>
      <c r="C25" s="160">
        <v>94.951149000000001</v>
      </c>
      <c r="D25" s="160">
        <v>95.968879999999999</v>
      </c>
      <c r="E25" s="160">
        <v>94.775986000000003</v>
      </c>
      <c r="F25" s="160">
        <v>93.713791000000001</v>
      </c>
      <c r="G25" s="160">
        <v>92.760788000000005</v>
      </c>
      <c r="H25" s="160">
        <v>91.587631000000002</v>
      </c>
      <c r="I25" s="160">
        <v>90.815819000000005</v>
      </c>
      <c r="J25" s="160">
        <v>89.950241000000005</v>
      </c>
      <c r="K25" s="160">
        <v>89.037627999999998</v>
      </c>
      <c r="L25" s="160">
        <v>88.105118000000004</v>
      </c>
      <c r="M25" s="160">
        <v>87.189650999999998</v>
      </c>
      <c r="N25" s="160">
        <v>86.416718000000003</v>
      </c>
      <c r="O25" s="160">
        <v>85.653571999999997</v>
      </c>
      <c r="P25" s="160">
        <v>84.975845000000007</v>
      </c>
      <c r="Q25" s="160">
        <v>84.449432000000002</v>
      </c>
      <c r="R25" s="160">
        <v>83.942497000000003</v>
      </c>
      <c r="S25" s="160">
        <v>83.437454000000002</v>
      </c>
      <c r="T25" s="160">
        <v>82.966865999999996</v>
      </c>
      <c r="U25" s="160">
        <v>82.469070000000002</v>
      </c>
      <c r="V25" s="160">
        <v>81.949073999999996</v>
      </c>
      <c r="W25" s="160">
        <v>81.526916999999997</v>
      </c>
      <c r="X25" s="160">
        <v>81.120613000000006</v>
      </c>
      <c r="Y25" s="160">
        <v>80.722892999999999</v>
      </c>
      <c r="Z25" s="160">
        <v>80.389717000000005</v>
      </c>
      <c r="AA25" s="160">
        <v>80.032509000000005</v>
      </c>
      <c r="AB25" s="160">
        <v>79.656173999999993</v>
      </c>
      <c r="AC25" s="160">
        <v>79.332260000000005</v>
      </c>
      <c r="AD25" s="160">
        <v>78.999153000000007</v>
      </c>
      <c r="AE25" s="160">
        <v>78.679633999999993</v>
      </c>
      <c r="AF25" s="160">
        <v>78.410362000000006</v>
      </c>
      <c r="AG25" s="155">
        <v>-6.5789999999999998E-3</v>
      </c>
    </row>
    <row r="27" spans="1:33" ht="15" customHeight="1" x14ac:dyDescent="0.2">
      <c r="B27" s="153" t="s">
        <v>2741</v>
      </c>
    </row>
    <row r="28" spans="1:33" ht="15" customHeight="1" x14ac:dyDescent="0.2">
      <c r="B28" s="153" t="s">
        <v>2742</v>
      </c>
    </row>
    <row r="29" spans="1:33" ht="15" customHeight="1" x14ac:dyDescent="0.25">
      <c r="A29" s="154" t="s">
        <v>2712</v>
      </c>
      <c r="B29" s="157" t="s">
        <v>2793</v>
      </c>
      <c r="C29" s="159">
        <v>0.115372</v>
      </c>
      <c r="D29" s="159">
        <v>0.11688</v>
      </c>
      <c r="E29" s="159">
        <v>0.112749</v>
      </c>
      <c r="F29" s="159">
        <v>0.112468</v>
      </c>
      <c r="G29" s="159">
        <v>0.11192100000000001</v>
      </c>
      <c r="H29" s="159">
        <v>0.111126</v>
      </c>
      <c r="I29" s="159">
        <v>0.11013199999999999</v>
      </c>
      <c r="J29" s="159">
        <v>0.10902100000000001</v>
      </c>
      <c r="K29" s="159">
        <v>0.107776</v>
      </c>
      <c r="L29" s="159">
        <v>0.106445</v>
      </c>
      <c r="M29" s="159">
        <v>0.105224</v>
      </c>
      <c r="N29" s="159">
        <v>0.103978</v>
      </c>
      <c r="O29" s="159">
        <v>0.102654</v>
      </c>
      <c r="P29" s="159">
        <v>0.10133399999999999</v>
      </c>
      <c r="Q29" s="159">
        <v>0.100073</v>
      </c>
      <c r="R29" s="159">
        <v>9.8827999999999999E-2</v>
      </c>
      <c r="S29" s="159">
        <v>9.7543000000000005E-2</v>
      </c>
      <c r="T29" s="159">
        <v>9.6225000000000005E-2</v>
      </c>
      <c r="U29" s="159">
        <v>9.4810000000000005E-2</v>
      </c>
      <c r="V29" s="159">
        <v>9.3338000000000004E-2</v>
      </c>
      <c r="W29" s="159">
        <v>9.1958999999999999E-2</v>
      </c>
      <c r="X29" s="159">
        <v>9.0549000000000004E-2</v>
      </c>
      <c r="Y29" s="159">
        <v>8.9121000000000006E-2</v>
      </c>
      <c r="Z29" s="159">
        <v>8.7769E-2</v>
      </c>
      <c r="AA29" s="159">
        <v>8.6362999999999995E-2</v>
      </c>
      <c r="AB29" s="159">
        <v>8.4944000000000006E-2</v>
      </c>
      <c r="AC29" s="159">
        <v>8.3534999999999998E-2</v>
      </c>
      <c r="AD29" s="159">
        <v>8.2083000000000003E-2</v>
      </c>
      <c r="AE29" s="159">
        <v>8.0625000000000002E-2</v>
      </c>
      <c r="AF29" s="159">
        <v>7.9223000000000002E-2</v>
      </c>
      <c r="AG29" s="155">
        <v>-1.2878000000000001E-2</v>
      </c>
    </row>
    <row r="30" spans="1:33" ht="15" customHeight="1" x14ac:dyDescent="0.25">
      <c r="A30" s="154" t="s">
        <v>2711</v>
      </c>
      <c r="B30" s="157" t="s">
        <v>2794</v>
      </c>
      <c r="C30" s="159">
        <v>0.52339899999999995</v>
      </c>
      <c r="D30" s="159">
        <v>0.48430099999999998</v>
      </c>
      <c r="E30" s="159">
        <v>0.54630900000000004</v>
      </c>
      <c r="F30" s="159">
        <v>0.55334899999999998</v>
      </c>
      <c r="G30" s="159">
        <v>0.56007499999999999</v>
      </c>
      <c r="H30" s="159">
        <v>0.565994</v>
      </c>
      <c r="I30" s="159">
        <v>0.570465</v>
      </c>
      <c r="J30" s="159">
        <v>0.57436500000000001</v>
      </c>
      <c r="K30" s="159">
        <v>0.57791199999999998</v>
      </c>
      <c r="L30" s="159">
        <v>0.58161799999999997</v>
      </c>
      <c r="M30" s="159">
        <v>0.58634900000000001</v>
      </c>
      <c r="N30" s="159">
        <v>0.591418</v>
      </c>
      <c r="O30" s="159">
        <v>0.59642600000000001</v>
      </c>
      <c r="P30" s="159">
        <v>0.60132399999999997</v>
      </c>
      <c r="Q30" s="159">
        <v>0.60728300000000002</v>
      </c>
      <c r="R30" s="159">
        <v>0.61354799999999998</v>
      </c>
      <c r="S30" s="159">
        <v>0.62048700000000001</v>
      </c>
      <c r="T30" s="159">
        <v>0.62778999999999996</v>
      </c>
      <c r="U30" s="159">
        <v>0.63476500000000002</v>
      </c>
      <c r="V30" s="159">
        <v>0.64100800000000002</v>
      </c>
      <c r="W30" s="159">
        <v>0.64824400000000004</v>
      </c>
      <c r="X30" s="159">
        <v>0.65574699999999997</v>
      </c>
      <c r="Y30" s="159">
        <v>0.66328500000000001</v>
      </c>
      <c r="Z30" s="159">
        <v>0.67161300000000002</v>
      </c>
      <c r="AA30" s="159">
        <v>0.67989599999999994</v>
      </c>
      <c r="AB30" s="159">
        <v>0.68818000000000001</v>
      </c>
      <c r="AC30" s="159">
        <v>0.69669800000000004</v>
      </c>
      <c r="AD30" s="159">
        <v>0.70520300000000002</v>
      </c>
      <c r="AE30" s="159">
        <v>0.71389899999999995</v>
      </c>
      <c r="AF30" s="159">
        <v>0.72362099999999996</v>
      </c>
      <c r="AG30" s="155">
        <v>1.1232000000000001E-2</v>
      </c>
    </row>
    <row r="31" spans="1:33" x14ac:dyDescent="0.25">
      <c r="A31" s="154" t="s">
        <v>2710</v>
      </c>
      <c r="B31" s="157" t="s">
        <v>2795</v>
      </c>
      <c r="C31" s="159">
        <v>2.4849E-2</v>
      </c>
      <c r="D31" s="159">
        <v>2.4395E-2</v>
      </c>
      <c r="E31" s="159">
        <v>2.4074000000000002E-2</v>
      </c>
      <c r="F31" s="159">
        <v>2.3880999999999999E-2</v>
      </c>
      <c r="G31" s="159">
        <v>2.3674000000000001E-2</v>
      </c>
      <c r="H31" s="159">
        <v>2.3486E-2</v>
      </c>
      <c r="I31" s="159">
        <v>2.3261E-2</v>
      </c>
      <c r="J31" s="159">
        <v>2.3016000000000002E-2</v>
      </c>
      <c r="K31" s="159">
        <v>2.2764E-2</v>
      </c>
      <c r="L31" s="159">
        <v>2.2519000000000001E-2</v>
      </c>
      <c r="M31" s="159">
        <v>2.2297999999999998E-2</v>
      </c>
      <c r="N31" s="159">
        <v>2.2085E-2</v>
      </c>
      <c r="O31" s="159">
        <v>2.1861999999999999E-2</v>
      </c>
      <c r="P31" s="159">
        <v>2.1635000000000001E-2</v>
      </c>
      <c r="Q31" s="159">
        <v>2.1437999999999999E-2</v>
      </c>
      <c r="R31" s="159">
        <v>2.1250999999999999E-2</v>
      </c>
      <c r="S31" s="159">
        <v>2.1076999999999999E-2</v>
      </c>
      <c r="T31" s="159">
        <v>2.0908E-2</v>
      </c>
      <c r="U31" s="159">
        <v>2.0723999999999999E-2</v>
      </c>
      <c r="V31" s="159">
        <v>2.0532999999999999E-2</v>
      </c>
      <c r="W31" s="159">
        <v>2.0371E-2</v>
      </c>
      <c r="X31" s="159">
        <v>2.0206999999999999E-2</v>
      </c>
      <c r="Y31" s="159">
        <v>2.0042999999999998E-2</v>
      </c>
      <c r="Z31" s="159">
        <v>1.9899E-2</v>
      </c>
      <c r="AA31" s="159">
        <v>1.9744000000000001E-2</v>
      </c>
      <c r="AB31" s="159">
        <v>1.9587E-2</v>
      </c>
      <c r="AC31" s="159">
        <v>1.9435000000000001E-2</v>
      </c>
      <c r="AD31" s="159">
        <v>1.9272999999999998E-2</v>
      </c>
      <c r="AE31" s="159">
        <v>1.9113000000000002E-2</v>
      </c>
      <c r="AF31" s="159">
        <v>1.8977000000000001E-2</v>
      </c>
      <c r="AG31" s="155">
        <v>-9.2530000000000008E-3</v>
      </c>
    </row>
    <row r="32" spans="1:33" x14ac:dyDescent="0.25">
      <c r="A32" s="154" t="s">
        <v>2709</v>
      </c>
      <c r="B32" s="157" t="s">
        <v>2671</v>
      </c>
      <c r="C32" s="159">
        <v>0.50243300000000002</v>
      </c>
      <c r="D32" s="159">
        <v>0.49899100000000002</v>
      </c>
      <c r="E32" s="159">
        <v>0.49803399999999998</v>
      </c>
      <c r="F32" s="159">
        <v>0.49950800000000001</v>
      </c>
      <c r="G32" s="159">
        <v>0.50023499999999999</v>
      </c>
      <c r="H32" s="159">
        <v>0.49154799999999998</v>
      </c>
      <c r="I32" s="159">
        <v>0.48290499999999997</v>
      </c>
      <c r="J32" s="159">
        <v>0.47470200000000001</v>
      </c>
      <c r="K32" s="159">
        <v>0.46707900000000002</v>
      </c>
      <c r="L32" s="159">
        <v>0.45949899999999999</v>
      </c>
      <c r="M32" s="159">
        <v>0.45295000000000002</v>
      </c>
      <c r="N32" s="159">
        <v>0.44710800000000001</v>
      </c>
      <c r="O32" s="159">
        <v>0.44153300000000001</v>
      </c>
      <c r="P32" s="159">
        <v>0.43646400000000002</v>
      </c>
      <c r="Q32" s="159">
        <v>0.43243599999999999</v>
      </c>
      <c r="R32" s="159">
        <v>0.42907299999999998</v>
      </c>
      <c r="S32" s="159">
        <v>0.42626399999999998</v>
      </c>
      <c r="T32" s="159">
        <v>0.42394300000000001</v>
      </c>
      <c r="U32" s="159">
        <v>0.42161900000000002</v>
      </c>
      <c r="V32" s="159">
        <v>0.41845900000000003</v>
      </c>
      <c r="W32" s="159">
        <v>0.41617100000000001</v>
      </c>
      <c r="X32" s="159">
        <v>0.41419</v>
      </c>
      <c r="Y32" s="159">
        <v>0.41251199999999999</v>
      </c>
      <c r="Z32" s="159">
        <v>0.41157100000000002</v>
      </c>
      <c r="AA32" s="159">
        <v>0.41076499999999999</v>
      </c>
      <c r="AB32" s="159">
        <v>0.41021200000000002</v>
      </c>
      <c r="AC32" s="159">
        <v>0.41009800000000002</v>
      </c>
      <c r="AD32" s="159">
        <v>0.41007300000000002</v>
      </c>
      <c r="AE32" s="159">
        <v>0.41036099999999998</v>
      </c>
      <c r="AF32" s="159">
        <v>0.41134399999999999</v>
      </c>
      <c r="AG32" s="155">
        <v>-6.8739999999999999E-3</v>
      </c>
    </row>
    <row r="33" spans="1:33" x14ac:dyDescent="0.25">
      <c r="A33" s="154" t="s">
        <v>2708</v>
      </c>
      <c r="B33" s="157" t="s">
        <v>58</v>
      </c>
      <c r="C33" s="159">
        <v>8.4322999999999995E-2</v>
      </c>
      <c r="D33" s="159">
        <v>8.3906999999999995E-2</v>
      </c>
      <c r="E33" s="159">
        <v>8.3880999999999997E-2</v>
      </c>
      <c r="F33" s="159">
        <v>8.4142999999999996E-2</v>
      </c>
      <c r="G33" s="159">
        <v>8.4264000000000006E-2</v>
      </c>
      <c r="H33" s="159">
        <v>8.4212999999999996E-2</v>
      </c>
      <c r="I33" s="159">
        <v>8.4026000000000003E-2</v>
      </c>
      <c r="J33" s="159">
        <v>8.3756999999999998E-2</v>
      </c>
      <c r="K33" s="159">
        <v>8.3446000000000006E-2</v>
      </c>
      <c r="L33" s="159">
        <v>8.3116999999999996E-2</v>
      </c>
      <c r="M33" s="159">
        <v>8.2860000000000003E-2</v>
      </c>
      <c r="N33" s="159">
        <v>8.2617999999999997E-2</v>
      </c>
      <c r="O33" s="159">
        <v>8.2346000000000003E-2</v>
      </c>
      <c r="P33" s="159">
        <v>8.2059999999999994E-2</v>
      </c>
      <c r="Q33" s="159">
        <v>8.1840999999999997E-2</v>
      </c>
      <c r="R33" s="159">
        <v>8.1625000000000003E-2</v>
      </c>
      <c r="S33" s="159">
        <v>8.1424999999999997E-2</v>
      </c>
      <c r="T33" s="159">
        <v>8.1217999999999999E-2</v>
      </c>
      <c r="U33" s="159">
        <v>8.0948000000000006E-2</v>
      </c>
      <c r="V33" s="159">
        <v>8.0638000000000001E-2</v>
      </c>
      <c r="W33" s="159">
        <v>8.0422999999999994E-2</v>
      </c>
      <c r="X33" s="159">
        <v>8.0198000000000005E-2</v>
      </c>
      <c r="Y33" s="159">
        <v>7.9963999999999993E-2</v>
      </c>
      <c r="Z33" s="159">
        <v>7.9766000000000004E-2</v>
      </c>
      <c r="AA33" s="159">
        <v>7.9530000000000003E-2</v>
      </c>
      <c r="AB33" s="159">
        <v>7.9271999999999995E-2</v>
      </c>
      <c r="AC33" s="159">
        <v>7.9005000000000006E-2</v>
      </c>
      <c r="AD33" s="159">
        <v>7.8702999999999995E-2</v>
      </c>
      <c r="AE33" s="159">
        <v>7.8403E-2</v>
      </c>
      <c r="AF33" s="159">
        <v>7.8151999999999999E-2</v>
      </c>
      <c r="AG33" s="155">
        <v>-2.617E-3</v>
      </c>
    </row>
    <row r="34" spans="1:33" x14ac:dyDescent="0.25">
      <c r="A34" s="154" t="s">
        <v>2707</v>
      </c>
      <c r="B34" s="157" t="s">
        <v>64</v>
      </c>
      <c r="C34" s="159">
        <v>0.51833600000000002</v>
      </c>
      <c r="D34" s="159">
        <v>0.50489300000000004</v>
      </c>
      <c r="E34" s="159">
        <v>0.49493700000000002</v>
      </c>
      <c r="F34" s="159">
        <v>0.48804500000000001</v>
      </c>
      <c r="G34" s="159">
        <v>0.48189199999999999</v>
      </c>
      <c r="H34" s="159">
        <v>0.47619299999999998</v>
      </c>
      <c r="I34" s="159">
        <v>0.47084799999999999</v>
      </c>
      <c r="J34" s="159">
        <v>0.46276400000000001</v>
      </c>
      <c r="K34" s="159">
        <v>0.45572099999999999</v>
      </c>
      <c r="L34" s="159">
        <v>0.44149300000000002</v>
      </c>
      <c r="M34" s="159">
        <v>0.42951299999999998</v>
      </c>
      <c r="N34" s="159">
        <v>0.419101</v>
      </c>
      <c r="O34" s="159">
        <v>0.409914</v>
      </c>
      <c r="P34" s="159">
        <v>0.40182600000000002</v>
      </c>
      <c r="Q34" s="159">
        <v>0.395258</v>
      </c>
      <c r="R34" s="159">
        <v>0.389843</v>
      </c>
      <c r="S34" s="159">
        <v>0.38531599999999999</v>
      </c>
      <c r="T34" s="159">
        <v>0.381525</v>
      </c>
      <c r="U34" s="159">
        <v>0.37787599999999999</v>
      </c>
      <c r="V34" s="159">
        <v>0.37235099999999999</v>
      </c>
      <c r="W34" s="159">
        <v>0.368251</v>
      </c>
      <c r="X34" s="159">
        <v>0.364593</v>
      </c>
      <c r="Y34" s="159">
        <v>0.361238</v>
      </c>
      <c r="Z34" s="159">
        <v>0.35877399999999998</v>
      </c>
      <c r="AA34" s="159">
        <v>0.35661399999999999</v>
      </c>
      <c r="AB34" s="159">
        <v>0.35486099999999998</v>
      </c>
      <c r="AC34" s="159">
        <v>0.35362300000000002</v>
      </c>
      <c r="AD34" s="159">
        <v>0.35255799999999998</v>
      </c>
      <c r="AE34" s="159">
        <v>0.35188700000000001</v>
      </c>
      <c r="AF34" s="159">
        <v>0.35190700000000003</v>
      </c>
      <c r="AG34" s="155">
        <v>-1.3265000000000001E-2</v>
      </c>
    </row>
    <row r="35" spans="1:33" x14ac:dyDescent="0.25">
      <c r="A35" s="154" t="s">
        <v>2706</v>
      </c>
      <c r="B35" s="157" t="s">
        <v>56</v>
      </c>
      <c r="C35" s="159">
        <v>0.64944999999999997</v>
      </c>
      <c r="D35" s="159">
        <v>0.64615100000000003</v>
      </c>
      <c r="E35" s="159">
        <v>0.64540500000000001</v>
      </c>
      <c r="F35" s="159">
        <v>0.64657100000000001</v>
      </c>
      <c r="G35" s="159">
        <v>0.64801500000000001</v>
      </c>
      <c r="H35" s="159">
        <v>0.64954199999999995</v>
      </c>
      <c r="I35" s="159">
        <v>0.65104899999999999</v>
      </c>
      <c r="J35" s="159">
        <v>0.65264599999999995</v>
      </c>
      <c r="K35" s="159">
        <v>0.65441800000000006</v>
      </c>
      <c r="L35" s="159">
        <v>0.65465200000000001</v>
      </c>
      <c r="M35" s="159">
        <v>0.65605599999999997</v>
      </c>
      <c r="N35" s="159">
        <v>0.65796699999999997</v>
      </c>
      <c r="O35" s="159">
        <v>0.66003100000000003</v>
      </c>
      <c r="P35" s="159">
        <v>0.66227199999999997</v>
      </c>
      <c r="Q35" s="159">
        <v>0.66498100000000004</v>
      </c>
      <c r="R35" s="159">
        <v>0.66793599999999997</v>
      </c>
      <c r="S35" s="159">
        <v>0.67108500000000004</v>
      </c>
      <c r="T35" s="159">
        <v>0.67437100000000005</v>
      </c>
      <c r="U35" s="159">
        <v>0.67749700000000002</v>
      </c>
      <c r="V35" s="159">
        <v>0.68024899999999999</v>
      </c>
      <c r="W35" s="159">
        <v>0.68399399999999999</v>
      </c>
      <c r="X35" s="159">
        <v>0.68776999999999999</v>
      </c>
      <c r="Y35" s="159">
        <v>0.69159700000000002</v>
      </c>
      <c r="Z35" s="159">
        <v>0.69574899999999995</v>
      </c>
      <c r="AA35" s="159">
        <v>0.69989299999999999</v>
      </c>
      <c r="AB35" s="159">
        <v>0.70413899999999996</v>
      </c>
      <c r="AC35" s="159">
        <v>0.70853699999999997</v>
      </c>
      <c r="AD35" s="159">
        <v>0.71280299999999996</v>
      </c>
      <c r="AE35" s="159">
        <v>0.71709800000000001</v>
      </c>
      <c r="AF35" s="159">
        <v>0.72172899999999995</v>
      </c>
      <c r="AG35" s="155">
        <v>3.6449999999999998E-3</v>
      </c>
    </row>
    <row r="36" spans="1:33" x14ac:dyDescent="0.25">
      <c r="A36" s="154" t="s">
        <v>2705</v>
      </c>
      <c r="B36" s="157" t="s">
        <v>2666</v>
      </c>
      <c r="C36" s="159">
        <v>0.42910900000000002</v>
      </c>
      <c r="D36" s="159">
        <v>0.43390699999999999</v>
      </c>
      <c r="E36" s="159">
        <v>0.43921399999999999</v>
      </c>
      <c r="F36" s="159">
        <v>0.44551099999999999</v>
      </c>
      <c r="G36" s="159">
        <v>0.45266699999999999</v>
      </c>
      <c r="H36" s="159">
        <v>0.45981300000000003</v>
      </c>
      <c r="I36" s="159">
        <v>0.46690700000000002</v>
      </c>
      <c r="J36" s="159">
        <v>0.474939</v>
      </c>
      <c r="K36" s="159">
        <v>0.48300100000000001</v>
      </c>
      <c r="L36" s="159">
        <v>0.49163400000000002</v>
      </c>
      <c r="M36" s="159">
        <v>0.50033899999999998</v>
      </c>
      <c r="N36" s="159">
        <v>0.50964100000000001</v>
      </c>
      <c r="O36" s="159">
        <v>0.51896299999999995</v>
      </c>
      <c r="P36" s="159">
        <v>0.52885199999999999</v>
      </c>
      <c r="Q36" s="159">
        <v>0.53891</v>
      </c>
      <c r="R36" s="159">
        <v>0.55010400000000004</v>
      </c>
      <c r="S36" s="159">
        <v>0.56088700000000002</v>
      </c>
      <c r="T36" s="159">
        <v>0.572855</v>
      </c>
      <c r="U36" s="159">
        <v>0.58487</v>
      </c>
      <c r="V36" s="159">
        <v>0.59700600000000004</v>
      </c>
      <c r="W36" s="159">
        <v>0.60931299999999999</v>
      </c>
      <c r="X36" s="159">
        <v>0.62227900000000003</v>
      </c>
      <c r="Y36" s="159">
        <v>0.635911</v>
      </c>
      <c r="Z36" s="159">
        <v>0.64924199999999999</v>
      </c>
      <c r="AA36" s="159">
        <v>0.66324300000000003</v>
      </c>
      <c r="AB36" s="159">
        <v>0.67797600000000002</v>
      </c>
      <c r="AC36" s="159">
        <v>0.69234799999999996</v>
      </c>
      <c r="AD36" s="159">
        <v>0.70740199999999998</v>
      </c>
      <c r="AE36" s="159">
        <v>0.72265800000000002</v>
      </c>
      <c r="AF36" s="159">
        <v>0.73826199999999997</v>
      </c>
      <c r="AG36" s="155">
        <v>1.8886E-2</v>
      </c>
    </row>
    <row r="37" spans="1:33" x14ac:dyDescent="0.25">
      <c r="A37" s="154" t="s">
        <v>2704</v>
      </c>
      <c r="B37" s="157" t="s">
        <v>2664</v>
      </c>
      <c r="C37" s="159">
        <v>0.176791</v>
      </c>
      <c r="D37" s="159">
        <v>0.175063</v>
      </c>
      <c r="E37" s="159">
        <v>0.17426</v>
      </c>
      <c r="F37" s="159">
        <v>0.17410400000000001</v>
      </c>
      <c r="G37" s="159">
        <v>0.17433100000000001</v>
      </c>
      <c r="H37" s="159">
        <v>0.17496600000000001</v>
      </c>
      <c r="I37" s="159">
        <v>0.17575499999999999</v>
      </c>
      <c r="J37" s="159">
        <v>0.17673</v>
      </c>
      <c r="K37" s="159">
        <v>0.17793</v>
      </c>
      <c r="L37" s="159">
        <v>0.179401</v>
      </c>
      <c r="M37" s="159">
        <v>0.18088000000000001</v>
      </c>
      <c r="N37" s="159">
        <v>0.182643</v>
      </c>
      <c r="O37" s="159">
        <v>0.184393</v>
      </c>
      <c r="P37" s="159">
        <v>0.18584300000000001</v>
      </c>
      <c r="Q37" s="159">
        <v>0.187579</v>
      </c>
      <c r="R37" s="159">
        <v>0.18901399999999999</v>
      </c>
      <c r="S37" s="159">
        <v>0.190439</v>
      </c>
      <c r="T37" s="159">
        <v>0.19186400000000001</v>
      </c>
      <c r="U37" s="159">
        <v>0.19267100000000001</v>
      </c>
      <c r="V37" s="159">
        <v>0.193466</v>
      </c>
      <c r="W37" s="159">
        <v>0.19394800000000001</v>
      </c>
      <c r="X37" s="159">
        <v>0.19378400000000001</v>
      </c>
      <c r="Y37" s="159">
        <v>0.19326299999999999</v>
      </c>
      <c r="Z37" s="159">
        <v>0.192411</v>
      </c>
      <c r="AA37" s="159">
        <v>0.19087499999999999</v>
      </c>
      <c r="AB37" s="159">
        <v>0.18897</v>
      </c>
      <c r="AC37" s="159">
        <v>0.186364</v>
      </c>
      <c r="AD37" s="159">
        <v>0.18301100000000001</v>
      </c>
      <c r="AE37" s="159">
        <v>0.17891699999999999</v>
      </c>
      <c r="AF37" s="159">
        <v>0.173762</v>
      </c>
      <c r="AG37" s="155">
        <v>-5.9599999999999996E-4</v>
      </c>
    </row>
    <row r="38" spans="1:33" x14ac:dyDescent="0.25">
      <c r="A38" s="154" t="s">
        <v>2703</v>
      </c>
      <c r="B38" s="157" t="s">
        <v>2697</v>
      </c>
      <c r="C38" s="159">
        <v>1.5711040000000001</v>
      </c>
      <c r="D38" s="159">
        <v>1.67832</v>
      </c>
      <c r="E38" s="159">
        <v>1.6764140000000001</v>
      </c>
      <c r="F38" s="159">
        <v>1.6754709999999999</v>
      </c>
      <c r="G38" s="159">
        <v>1.674363</v>
      </c>
      <c r="H38" s="159">
        <v>1.6738710000000001</v>
      </c>
      <c r="I38" s="159">
        <v>1.69221</v>
      </c>
      <c r="J38" s="159">
        <v>1.7096070000000001</v>
      </c>
      <c r="K38" s="159">
        <v>1.727711</v>
      </c>
      <c r="L38" s="159">
        <v>1.7460230000000001</v>
      </c>
      <c r="M38" s="159">
        <v>1.7650790000000001</v>
      </c>
      <c r="N38" s="159">
        <v>1.7847310000000001</v>
      </c>
      <c r="O38" s="159">
        <v>1.8049459999999999</v>
      </c>
      <c r="P38" s="159">
        <v>1.8255300000000001</v>
      </c>
      <c r="Q38" s="159">
        <v>1.8469930000000001</v>
      </c>
      <c r="R38" s="159">
        <v>1.8694660000000001</v>
      </c>
      <c r="S38" s="159">
        <v>1.8923140000000001</v>
      </c>
      <c r="T38" s="159">
        <v>1.916142</v>
      </c>
      <c r="U38" s="159">
        <v>1.9407479999999999</v>
      </c>
      <c r="V38" s="159">
        <v>1.9658690000000001</v>
      </c>
      <c r="W38" s="159">
        <v>1.9922010000000001</v>
      </c>
      <c r="X38" s="159">
        <v>2.0192079999999999</v>
      </c>
      <c r="Y38" s="159">
        <v>2.0472220000000001</v>
      </c>
      <c r="Z38" s="159">
        <v>2.0762550000000002</v>
      </c>
      <c r="AA38" s="159">
        <v>2.106525</v>
      </c>
      <c r="AB38" s="159">
        <v>2.1373190000000002</v>
      </c>
      <c r="AC38" s="159">
        <v>2.1693159999999998</v>
      </c>
      <c r="AD38" s="159">
        <v>2.2023869999999999</v>
      </c>
      <c r="AE38" s="159">
        <v>2.2364769999999998</v>
      </c>
      <c r="AF38" s="159">
        <v>2.272173</v>
      </c>
      <c r="AG38" s="155">
        <v>1.2803999999999999E-2</v>
      </c>
    </row>
    <row r="39" spans="1:33" ht="12" x14ac:dyDescent="0.2">
      <c r="A39" s="154" t="s">
        <v>2796</v>
      </c>
      <c r="B39" s="153" t="s">
        <v>2747</v>
      </c>
      <c r="C39" s="158">
        <v>4.5951639999999996</v>
      </c>
      <c r="D39" s="158">
        <v>4.6468069999999999</v>
      </c>
      <c r="E39" s="158">
        <v>4.6952790000000002</v>
      </c>
      <c r="F39" s="158">
        <v>4.7030519999999996</v>
      </c>
      <c r="G39" s="158">
        <v>4.711436</v>
      </c>
      <c r="H39" s="158">
        <v>4.7107530000000004</v>
      </c>
      <c r="I39" s="158">
        <v>4.727557</v>
      </c>
      <c r="J39" s="158">
        <v>4.7415469999999997</v>
      </c>
      <c r="K39" s="158">
        <v>4.7577579999999999</v>
      </c>
      <c r="L39" s="158">
        <v>4.7664020000000002</v>
      </c>
      <c r="M39" s="158">
        <v>4.7815479999999999</v>
      </c>
      <c r="N39" s="158">
        <v>4.8012899999999998</v>
      </c>
      <c r="O39" s="158">
        <v>4.8230680000000001</v>
      </c>
      <c r="P39" s="158">
        <v>4.8471419999999998</v>
      </c>
      <c r="Q39" s="158">
        <v>4.876792</v>
      </c>
      <c r="R39" s="158">
        <v>4.9106889999999996</v>
      </c>
      <c r="S39" s="158">
        <v>4.9468360000000002</v>
      </c>
      <c r="T39" s="158">
        <v>4.9868410000000001</v>
      </c>
      <c r="U39" s="158">
        <v>5.0265279999999999</v>
      </c>
      <c r="V39" s="158">
        <v>5.0629169999999997</v>
      </c>
      <c r="W39" s="158">
        <v>5.1048749999999998</v>
      </c>
      <c r="X39" s="158">
        <v>5.1485250000000002</v>
      </c>
      <c r="Y39" s="158">
        <v>5.1941550000000003</v>
      </c>
      <c r="Z39" s="158">
        <v>5.2430479999999999</v>
      </c>
      <c r="AA39" s="158">
        <v>5.2934489999999998</v>
      </c>
      <c r="AB39" s="158">
        <v>5.345459</v>
      </c>
      <c r="AC39" s="158">
        <v>5.3989580000000004</v>
      </c>
      <c r="AD39" s="158">
        <v>5.4534960000000003</v>
      </c>
      <c r="AE39" s="158">
        <v>5.5094380000000003</v>
      </c>
      <c r="AF39" s="158">
        <v>5.5691490000000003</v>
      </c>
      <c r="AG39" s="151">
        <v>6.6509999999999998E-3</v>
      </c>
    </row>
    <row r="40" spans="1:33" x14ac:dyDescent="0.25">
      <c r="A40" s="154" t="s">
        <v>2797</v>
      </c>
      <c r="B40" s="157" t="s">
        <v>2749</v>
      </c>
      <c r="C40" s="159">
        <v>9.5620999999999998E-2</v>
      </c>
      <c r="D40" s="159">
        <v>0.10685500000000001</v>
      </c>
      <c r="E40" s="159">
        <v>0.118325</v>
      </c>
      <c r="F40" s="159">
        <v>0.12968099999999999</v>
      </c>
      <c r="G40" s="159">
        <v>0.13766</v>
      </c>
      <c r="H40" s="159">
        <v>0.146618</v>
      </c>
      <c r="I40" s="159">
        <v>0.15415799999999999</v>
      </c>
      <c r="J40" s="159">
        <v>0.159692</v>
      </c>
      <c r="K40" s="159">
        <v>0.16678399999999999</v>
      </c>
      <c r="L40" s="159">
        <v>0.17127300000000001</v>
      </c>
      <c r="M40" s="159">
        <v>0.17811299999999999</v>
      </c>
      <c r="N40" s="159">
        <v>0.182839</v>
      </c>
      <c r="O40" s="159">
        <v>0.189632</v>
      </c>
      <c r="P40" s="159">
        <v>0.195544</v>
      </c>
      <c r="Q40" s="159">
        <v>0.198097</v>
      </c>
      <c r="R40" s="159">
        <v>0.204844</v>
      </c>
      <c r="S40" s="159">
        <v>0.211534</v>
      </c>
      <c r="T40" s="159">
        <v>0.217638</v>
      </c>
      <c r="U40" s="159">
        <v>0.22692300000000001</v>
      </c>
      <c r="V40" s="159">
        <v>0.23549200000000001</v>
      </c>
      <c r="W40" s="159">
        <v>0.242482</v>
      </c>
      <c r="X40" s="159">
        <v>0.25086700000000001</v>
      </c>
      <c r="Y40" s="159">
        <v>0.26011000000000001</v>
      </c>
      <c r="Z40" s="159">
        <v>0.26594400000000001</v>
      </c>
      <c r="AA40" s="159">
        <v>0.27569500000000002</v>
      </c>
      <c r="AB40" s="159">
        <v>0.28823700000000002</v>
      </c>
      <c r="AC40" s="159">
        <v>0.29553299999999999</v>
      </c>
      <c r="AD40" s="159">
        <v>0.30629600000000001</v>
      </c>
      <c r="AE40" s="159">
        <v>0.31517200000000001</v>
      </c>
      <c r="AF40" s="159">
        <v>0.32165300000000002</v>
      </c>
      <c r="AG40" s="155">
        <v>4.2717999999999999E-2</v>
      </c>
    </row>
    <row r="41" spans="1:33" ht="12" x14ac:dyDescent="0.2">
      <c r="A41" s="154" t="s">
        <v>2798</v>
      </c>
      <c r="B41" s="153" t="s">
        <v>2751</v>
      </c>
      <c r="C41" s="158">
        <v>4.4995430000000001</v>
      </c>
      <c r="D41" s="158">
        <v>4.5399520000000004</v>
      </c>
      <c r="E41" s="158">
        <v>4.5769529999999996</v>
      </c>
      <c r="F41" s="158">
        <v>4.5733699999999997</v>
      </c>
      <c r="G41" s="158">
        <v>4.5737769999999998</v>
      </c>
      <c r="H41" s="158">
        <v>4.5641350000000003</v>
      </c>
      <c r="I41" s="158">
        <v>4.5734000000000004</v>
      </c>
      <c r="J41" s="158">
        <v>4.5818539999999999</v>
      </c>
      <c r="K41" s="158">
        <v>4.5909740000000001</v>
      </c>
      <c r="L41" s="158">
        <v>4.595129</v>
      </c>
      <c r="M41" s="158">
        <v>4.6034350000000002</v>
      </c>
      <c r="N41" s="158">
        <v>4.6184510000000003</v>
      </c>
      <c r="O41" s="158">
        <v>4.6334350000000004</v>
      </c>
      <c r="P41" s="158">
        <v>4.6515979999999999</v>
      </c>
      <c r="Q41" s="158">
        <v>4.6786950000000003</v>
      </c>
      <c r="R41" s="158">
        <v>4.7058450000000001</v>
      </c>
      <c r="S41" s="158">
        <v>4.7353019999999999</v>
      </c>
      <c r="T41" s="158">
        <v>4.7692019999999999</v>
      </c>
      <c r="U41" s="158">
        <v>4.7996049999999997</v>
      </c>
      <c r="V41" s="158">
        <v>4.8274249999999999</v>
      </c>
      <c r="W41" s="158">
        <v>4.862393</v>
      </c>
      <c r="X41" s="158">
        <v>4.8976579999999998</v>
      </c>
      <c r="Y41" s="158">
        <v>4.9340450000000002</v>
      </c>
      <c r="Z41" s="158">
        <v>4.9771039999999998</v>
      </c>
      <c r="AA41" s="158">
        <v>5.017754</v>
      </c>
      <c r="AB41" s="158">
        <v>5.0572220000000003</v>
      </c>
      <c r="AC41" s="158">
        <v>5.1034259999999998</v>
      </c>
      <c r="AD41" s="158">
        <v>5.1471999999999998</v>
      </c>
      <c r="AE41" s="158">
        <v>5.1942649999999997</v>
      </c>
      <c r="AF41" s="158">
        <v>5.2474959999999999</v>
      </c>
      <c r="AG41" s="151">
        <v>5.3169999999999997E-3</v>
      </c>
    </row>
    <row r="42" spans="1:33" ht="12" x14ac:dyDescent="0.2"/>
    <row r="43" spans="1:33" ht="12" x14ac:dyDescent="0.2">
      <c r="B43" s="153" t="s">
        <v>75</v>
      </c>
    </row>
    <row r="44" spans="1:33" x14ac:dyDescent="0.25">
      <c r="A44" s="154" t="s">
        <v>2702</v>
      </c>
      <c r="B44" s="157" t="s">
        <v>2793</v>
      </c>
      <c r="C44" s="159">
        <v>1.8042739999999999</v>
      </c>
      <c r="D44" s="159">
        <v>1.832203</v>
      </c>
      <c r="E44" s="159">
        <v>1.7731749999999999</v>
      </c>
      <c r="F44" s="159">
        <v>1.7856540000000001</v>
      </c>
      <c r="G44" s="159">
        <v>1.7998689999999999</v>
      </c>
      <c r="H44" s="159">
        <v>1.8080419999999999</v>
      </c>
      <c r="I44" s="159">
        <v>1.809979</v>
      </c>
      <c r="J44" s="159">
        <v>1.80684</v>
      </c>
      <c r="K44" s="159">
        <v>1.7991349999999999</v>
      </c>
      <c r="L44" s="159">
        <v>1.7915859999999999</v>
      </c>
      <c r="M44" s="159">
        <v>1.7839780000000001</v>
      </c>
      <c r="N44" s="159">
        <v>1.779091</v>
      </c>
      <c r="O44" s="159">
        <v>1.7730109999999999</v>
      </c>
      <c r="P44" s="159">
        <v>1.768429</v>
      </c>
      <c r="Q44" s="159">
        <v>1.766343</v>
      </c>
      <c r="R44" s="159">
        <v>1.7643009999999999</v>
      </c>
      <c r="S44" s="159">
        <v>1.7601009999999999</v>
      </c>
      <c r="T44" s="159">
        <v>1.7549250000000001</v>
      </c>
      <c r="U44" s="159">
        <v>1.74899</v>
      </c>
      <c r="V44" s="159">
        <v>1.743317</v>
      </c>
      <c r="W44" s="159">
        <v>1.738327</v>
      </c>
      <c r="X44" s="159">
        <v>1.733492</v>
      </c>
      <c r="Y44" s="159">
        <v>1.72827</v>
      </c>
      <c r="Z44" s="159">
        <v>1.723463</v>
      </c>
      <c r="AA44" s="159">
        <v>1.7176469999999999</v>
      </c>
      <c r="AB44" s="159">
        <v>1.7112849999999999</v>
      </c>
      <c r="AC44" s="159">
        <v>1.7041379999999999</v>
      </c>
      <c r="AD44" s="159">
        <v>1.69676</v>
      </c>
      <c r="AE44" s="159">
        <v>1.6884490000000001</v>
      </c>
      <c r="AF44" s="159">
        <v>1.6800520000000001</v>
      </c>
      <c r="AG44" s="155">
        <v>-2.457E-3</v>
      </c>
    </row>
    <row r="45" spans="1:33" x14ac:dyDescent="0.25">
      <c r="A45" s="154" t="s">
        <v>2701</v>
      </c>
      <c r="B45" s="157" t="s">
        <v>2794</v>
      </c>
      <c r="C45" s="159">
        <v>2.4750000000000001E-2</v>
      </c>
      <c r="D45" s="159">
        <v>2.1655000000000001E-2</v>
      </c>
      <c r="E45" s="159">
        <v>2.6110999999999999E-2</v>
      </c>
      <c r="F45" s="159">
        <v>2.6110000000000001E-2</v>
      </c>
      <c r="G45" s="159">
        <v>2.6138999999999999E-2</v>
      </c>
      <c r="H45" s="159">
        <v>2.6102E-2</v>
      </c>
      <c r="I45" s="159">
        <v>2.5989999999999999E-2</v>
      </c>
      <c r="J45" s="159">
        <v>2.5843000000000001E-2</v>
      </c>
      <c r="K45" s="159">
        <v>2.5651E-2</v>
      </c>
      <c r="L45" s="159">
        <v>2.5479000000000002E-2</v>
      </c>
      <c r="M45" s="159">
        <v>2.5322000000000001E-2</v>
      </c>
      <c r="N45" s="159">
        <v>2.5204000000000001E-2</v>
      </c>
      <c r="O45" s="159">
        <v>2.5089E-2</v>
      </c>
      <c r="P45" s="159">
        <v>2.4997999999999999E-2</v>
      </c>
      <c r="Q45" s="159">
        <v>2.4948999999999999E-2</v>
      </c>
      <c r="R45" s="159">
        <v>2.4913000000000001E-2</v>
      </c>
      <c r="S45" s="159">
        <v>2.487E-2</v>
      </c>
      <c r="T45" s="159">
        <v>2.4812000000000001E-2</v>
      </c>
      <c r="U45" s="159">
        <v>2.4763E-2</v>
      </c>
      <c r="V45" s="159">
        <v>2.4722999999999998E-2</v>
      </c>
      <c r="W45" s="159">
        <v>2.4712000000000001E-2</v>
      </c>
      <c r="X45" s="159">
        <v>2.4716999999999999E-2</v>
      </c>
      <c r="Y45" s="159">
        <v>2.4719000000000001E-2</v>
      </c>
      <c r="Z45" s="159">
        <v>2.4733999999999999E-2</v>
      </c>
      <c r="AA45" s="159">
        <v>2.4757999999999999E-2</v>
      </c>
      <c r="AB45" s="159">
        <v>2.4771000000000001E-2</v>
      </c>
      <c r="AC45" s="159">
        <v>2.4785999999999999E-2</v>
      </c>
      <c r="AD45" s="159">
        <v>2.4822E-2</v>
      </c>
      <c r="AE45" s="159">
        <v>2.4836E-2</v>
      </c>
      <c r="AF45" s="159">
        <v>2.486E-2</v>
      </c>
      <c r="AG45" s="155">
        <v>1.5300000000000001E-4</v>
      </c>
    </row>
    <row r="46" spans="1:33" x14ac:dyDescent="0.25">
      <c r="A46" s="154" t="s">
        <v>2700</v>
      </c>
      <c r="B46" s="157" t="s">
        <v>2795</v>
      </c>
      <c r="C46" s="159">
        <v>0.611896</v>
      </c>
      <c r="D46" s="159">
        <v>0.60751500000000003</v>
      </c>
      <c r="E46" s="159">
        <v>0.60975199999999996</v>
      </c>
      <c r="F46" s="159">
        <v>0.61787899999999996</v>
      </c>
      <c r="G46" s="159">
        <v>0.62652399999999997</v>
      </c>
      <c r="H46" s="159">
        <v>0.63338300000000003</v>
      </c>
      <c r="I46" s="159">
        <v>0.63841300000000001</v>
      </c>
      <c r="J46" s="159">
        <v>0.64204000000000006</v>
      </c>
      <c r="K46" s="159">
        <v>0.64447299999999996</v>
      </c>
      <c r="L46" s="159">
        <v>0.64724499999999996</v>
      </c>
      <c r="M46" s="159">
        <v>0.64856199999999997</v>
      </c>
      <c r="N46" s="159">
        <v>0.65142</v>
      </c>
      <c r="O46" s="159">
        <v>0.65439999999999998</v>
      </c>
      <c r="P46" s="159">
        <v>0.65837000000000001</v>
      </c>
      <c r="Q46" s="159">
        <v>0.663385</v>
      </c>
      <c r="R46" s="159">
        <v>0.66861599999999999</v>
      </c>
      <c r="S46" s="159">
        <v>0.67324300000000004</v>
      </c>
      <c r="T46" s="159">
        <v>0.67766400000000004</v>
      </c>
      <c r="U46" s="159">
        <v>0.68190099999999998</v>
      </c>
      <c r="V46" s="159">
        <v>0.68633200000000005</v>
      </c>
      <c r="W46" s="159">
        <v>0.69128000000000001</v>
      </c>
      <c r="X46" s="159">
        <v>0.69640000000000002</v>
      </c>
      <c r="Y46" s="159">
        <v>0.70152899999999996</v>
      </c>
      <c r="Z46" s="159">
        <v>0.70691899999999996</v>
      </c>
      <c r="AA46" s="159">
        <v>0.71211199999999997</v>
      </c>
      <c r="AB46" s="159">
        <v>0.71725300000000003</v>
      </c>
      <c r="AC46" s="159">
        <v>0.72223099999999996</v>
      </c>
      <c r="AD46" s="159">
        <v>0.72724200000000006</v>
      </c>
      <c r="AE46" s="159">
        <v>0.73199199999999998</v>
      </c>
      <c r="AF46" s="159">
        <v>0.73682800000000004</v>
      </c>
      <c r="AG46" s="155">
        <v>6.4270000000000004E-3</v>
      </c>
    </row>
    <row r="47" spans="1:33" x14ac:dyDescent="0.25">
      <c r="A47" s="154" t="s">
        <v>2699</v>
      </c>
      <c r="B47" s="157" t="s">
        <v>58</v>
      </c>
      <c r="C47" s="159">
        <v>0.34442600000000001</v>
      </c>
      <c r="D47" s="159">
        <v>0.34544200000000003</v>
      </c>
      <c r="E47" s="159">
        <v>0.35008099999999998</v>
      </c>
      <c r="F47" s="159">
        <v>0.357761</v>
      </c>
      <c r="G47" s="159">
        <v>0.36561300000000002</v>
      </c>
      <c r="H47" s="159">
        <v>0.372359</v>
      </c>
      <c r="I47" s="159">
        <v>0.37798999999999999</v>
      </c>
      <c r="J47" s="159">
        <v>0.38278299999999998</v>
      </c>
      <c r="K47" s="159">
        <v>0.38687199999999999</v>
      </c>
      <c r="L47" s="159">
        <v>0.39113500000000001</v>
      </c>
      <c r="M47" s="159">
        <v>0.39428800000000003</v>
      </c>
      <c r="N47" s="159">
        <v>0.39835599999999999</v>
      </c>
      <c r="O47" s="159">
        <v>0.40257500000000002</v>
      </c>
      <c r="P47" s="159">
        <v>0.407387</v>
      </c>
      <c r="Q47" s="159">
        <v>0.412688</v>
      </c>
      <c r="R47" s="159">
        <v>0.41800399999999999</v>
      </c>
      <c r="S47" s="159">
        <v>0.42293500000000001</v>
      </c>
      <c r="T47" s="159">
        <v>0.42767699999999997</v>
      </c>
      <c r="U47" s="159">
        <v>0.43235699999999999</v>
      </c>
      <c r="V47" s="159">
        <v>0.43708599999999997</v>
      </c>
      <c r="W47" s="159">
        <v>0.44216499999999997</v>
      </c>
      <c r="X47" s="159">
        <v>0.447326</v>
      </c>
      <c r="Y47" s="159">
        <v>0.45247300000000001</v>
      </c>
      <c r="Z47" s="159">
        <v>0.45774599999999999</v>
      </c>
      <c r="AA47" s="159">
        <v>0.46294299999999999</v>
      </c>
      <c r="AB47" s="159">
        <v>0.468111</v>
      </c>
      <c r="AC47" s="159">
        <v>0.473159</v>
      </c>
      <c r="AD47" s="159">
        <v>0.47821799999999998</v>
      </c>
      <c r="AE47" s="159">
        <v>0.48310500000000001</v>
      </c>
      <c r="AF47" s="159">
        <v>0.48798000000000002</v>
      </c>
      <c r="AG47" s="155">
        <v>1.2086E-2</v>
      </c>
    </row>
    <row r="48" spans="1:33" x14ac:dyDescent="0.25">
      <c r="A48" s="154" t="s">
        <v>2698</v>
      </c>
      <c r="B48" s="157" t="s">
        <v>72</v>
      </c>
      <c r="C48" s="159">
        <v>0.69580799999999998</v>
      </c>
      <c r="D48" s="159">
        <v>0.81159300000000001</v>
      </c>
      <c r="E48" s="159">
        <v>0.80718800000000002</v>
      </c>
      <c r="F48" s="159">
        <v>0.78792899999999999</v>
      </c>
      <c r="G48" s="159">
        <v>0.76992899999999997</v>
      </c>
      <c r="H48" s="159">
        <v>0.74975000000000003</v>
      </c>
      <c r="I48" s="159">
        <v>0.75180400000000003</v>
      </c>
      <c r="J48" s="159">
        <v>0.75220399999999998</v>
      </c>
      <c r="K48" s="159">
        <v>0.75154299999999996</v>
      </c>
      <c r="L48" s="159">
        <v>0.75134599999999996</v>
      </c>
      <c r="M48" s="159">
        <v>0.75105299999999997</v>
      </c>
      <c r="N48" s="159">
        <v>0.75155700000000003</v>
      </c>
      <c r="O48" s="159">
        <v>0.75223600000000002</v>
      </c>
      <c r="P48" s="159">
        <v>0.75331000000000004</v>
      </c>
      <c r="Q48" s="159">
        <v>0.75497700000000001</v>
      </c>
      <c r="R48" s="159">
        <v>0.75680700000000001</v>
      </c>
      <c r="S48" s="159">
        <v>0.75821000000000005</v>
      </c>
      <c r="T48" s="159">
        <v>0.75942699999999996</v>
      </c>
      <c r="U48" s="159">
        <v>0.76100699999999999</v>
      </c>
      <c r="V48" s="159">
        <v>0.76246899999999995</v>
      </c>
      <c r="W48" s="159">
        <v>0.76380499999999996</v>
      </c>
      <c r="X48" s="159">
        <v>0.76571500000000003</v>
      </c>
      <c r="Y48" s="159">
        <v>0.76771699999999998</v>
      </c>
      <c r="Z48" s="159">
        <v>0.769513</v>
      </c>
      <c r="AA48" s="159">
        <v>0.77151099999999995</v>
      </c>
      <c r="AB48" s="159">
        <v>0.77319700000000002</v>
      </c>
      <c r="AC48" s="159">
        <v>0.77468300000000001</v>
      </c>
      <c r="AD48" s="159">
        <v>0.77661599999999997</v>
      </c>
      <c r="AE48" s="159">
        <v>0.77803900000000004</v>
      </c>
      <c r="AF48" s="159">
        <v>0.77946599999999999</v>
      </c>
      <c r="AG48" s="155">
        <v>3.9230000000000003E-3</v>
      </c>
    </row>
    <row r="49" spans="1:33" ht="12" x14ac:dyDescent="0.2">
      <c r="A49" s="154" t="s">
        <v>2696</v>
      </c>
      <c r="B49" s="153" t="s">
        <v>74</v>
      </c>
      <c r="C49" s="158">
        <v>3.4811529999999999</v>
      </c>
      <c r="D49" s="158">
        <v>3.6184080000000001</v>
      </c>
      <c r="E49" s="158">
        <v>3.566306</v>
      </c>
      <c r="F49" s="158">
        <v>3.575332</v>
      </c>
      <c r="G49" s="158">
        <v>3.5880740000000002</v>
      </c>
      <c r="H49" s="158">
        <v>3.5896370000000002</v>
      </c>
      <c r="I49" s="158">
        <v>3.6041759999999998</v>
      </c>
      <c r="J49" s="158">
        <v>3.6097100000000002</v>
      </c>
      <c r="K49" s="158">
        <v>3.6076730000000001</v>
      </c>
      <c r="L49" s="158">
        <v>3.6067900000000002</v>
      </c>
      <c r="M49" s="158">
        <v>3.6032030000000002</v>
      </c>
      <c r="N49" s="158">
        <v>3.6056270000000001</v>
      </c>
      <c r="O49" s="158">
        <v>3.60731</v>
      </c>
      <c r="P49" s="158">
        <v>3.612495</v>
      </c>
      <c r="Q49" s="158">
        <v>3.622341</v>
      </c>
      <c r="R49" s="158">
        <v>3.632641</v>
      </c>
      <c r="S49" s="158">
        <v>3.6393599999999999</v>
      </c>
      <c r="T49" s="158">
        <v>3.6445059999999998</v>
      </c>
      <c r="U49" s="158">
        <v>3.6490170000000002</v>
      </c>
      <c r="V49" s="158">
        <v>3.6539280000000001</v>
      </c>
      <c r="W49" s="158">
        <v>3.660288</v>
      </c>
      <c r="X49" s="158">
        <v>3.6676500000000001</v>
      </c>
      <c r="Y49" s="158">
        <v>3.6747070000000002</v>
      </c>
      <c r="Z49" s="158">
        <v>3.682375</v>
      </c>
      <c r="AA49" s="158">
        <v>3.6889699999999999</v>
      </c>
      <c r="AB49" s="158">
        <v>3.6946180000000002</v>
      </c>
      <c r="AC49" s="158">
        <v>3.698998</v>
      </c>
      <c r="AD49" s="158">
        <v>3.7036579999999999</v>
      </c>
      <c r="AE49" s="158">
        <v>3.7064210000000002</v>
      </c>
      <c r="AF49" s="158">
        <v>3.709187</v>
      </c>
      <c r="AG49" s="151">
        <v>2.1900000000000001E-3</v>
      </c>
    </row>
    <row r="51" spans="1:33" ht="15" customHeight="1" x14ac:dyDescent="0.2">
      <c r="B51" s="153" t="s">
        <v>2695</v>
      </c>
    </row>
    <row r="52" spans="1:33" ht="15" customHeight="1" x14ac:dyDescent="0.25">
      <c r="A52" s="154" t="s">
        <v>2694</v>
      </c>
      <c r="B52" s="157" t="s">
        <v>2793</v>
      </c>
      <c r="C52" s="159">
        <v>0.21453900000000001</v>
      </c>
      <c r="D52" s="159">
        <v>0.22256300000000001</v>
      </c>
      <c r="E52" s="159">
        <v>0.21479200000000001</v>
      </c>
      <c r="F52" s="159">
        <v>0.21345700000000001</v>
      </c>
      <c r="G52" s="159">
        <v>0.21237600000000001</v>
      </c>
      <c r="H52" s="159">
        <v>0.21140200000000001</v>
      </c>
      <c r="I52" s="159">
        <v>0.21058299999999999</v>
      </c>
      <c r="J52" s="159">
        <v>0.20891000000000001</v>
      </c>
      <c r="K52" s="159">
        <v>0.20678199999999999</v>
      </c>
      <c r="L52" s="159">
        <v>0.204621</v>
      </c>
      <c r="M52" s="159">
        <v>0.20246800000000001</v>
      </c>
      <c r="N52" s="159">
        <v>0.20028399999999999</v>
      </c>
      <c r="O52" s="159">
        <v>0.198155</v>
      </c>
      <c r="P52" s="159">
        <v>0.19612299999999999</v>
      </c>
      <c r="Q52" s="159">
        <v>0.194048</v>
      </c>
      <c r="R52" s="159">
        <v>0.191857</v>
      </c>
      <c r="S52" s="159">
        <v>0.18947</v>
      </c>
      <c r="T52" s="159">
        <v>0.18713399999999999</v>
      </c>
      <c r="U52" s="159">
        <v>0.18490899999999999</v>
      </c>
      <c r="V52" s="159">
        <v>0.18254400000000001</v>
      </c>
      <c r="W52" s="159">
        <v>0.18030399999999999</v>
      </c>
      <c r="X52" s="159">
        <v>0.178199</v>
      </c>
      <c r="Y52" s="159">
        <v>0.175951</v>
      </c>
      <c r="Z52" s="159">
        <v>0.17355000000000001</v>
      </c>
      <c r="AA52" s="159">
        <v>0.17122100000000001</v>
      </c>
      <c r="AB52" s="159">
        <v>0.168904</v>
      </c>
      <c r="AC52" s="159">
        <v>0.166736</v>
      </c>
      <c r="AD52" s="159">
        <v>0.16472800000000001</v>
      </c>
      <c r="AE52" s="159">
        <v>0.162772</v>
      </c>
      <c r="AF52" s="159">
        <v>0.16084000000000001</v>
      </c>
      <c r="AG52" s="155">
        <v>-9.8849999999999997E-3</v>
      </c>
    </row>
    <row r="53" spans="1:33" ht="15" customHeight="1" x14ac:dyDescent="0.25">
      <c r="A53" s="154" t="s">
        <v>2693</v>
      </c>
      <c r="B53" s="157" t="s">
        <v>2795</v>
      </c>
      <c r="C53" s="159">
        <v>6.4819999999999999E-3</v>
      </c>
      <c r="D53" s="159">
        <v>6.3969999999999999E-3</v>
      </c>
      <c r="E53" s="159">
        <v>6.3850000000000001E-3</v>
      </c>
      <c r="F53" s="159">
        <v>6.3940000000000004E-3</v>
      </c>
      <c r="G53" s="159">
        <v>6.4079999999999996E-3</v>
      </c>
      <c r="H53" s="159">
        <v>6.4200000000000004E-3</v>
      </c>
      <c r="I53" s="159">
        <v>6.4310000000000001E-3</v>
      </c>
      <c r="J53" s="159">
        <v>6.4140000000000004E-3</v>
      </c>
      <c r="K53" s="159">
        <v>6.3819999999999997E-3</v>
      </c>
      <c r="L53" s="159">
        <v>6.3540000000000003E-3</v>
      </c>
      <c r="M53" s="159">
        <v>6.3239999999999998E-3</v>
      </c>
      <c r="N53" s="159">
        <v>6.2960000000000004E-3</v>
      </c>
      <c r="O53" s="159">
        <v>6.2709999999999997E-3</v>
      </c>
      <c r="P53" s="159">
        <v>6.2480000000000001E-3</v>
      </c>
      <c r="Q53" s="159">
        <v>6.2220000000000001E-3</v>
      </c>
      <c r="R53" s="159">
        <v>6.1910000000000003E-3</v>
      </c>
      <c r="S53" s="159">
        <v>6.1539999999999997E-3</v>
      </c>
      <c r="T53" s="159">
        <v>6.1180000000000002E-3</v>
      </c>
      <c r="U53" s="159">
        <v>6.0879999999999997E-3</v>
      </c>
      <c r="V53" s="159">
        <v>6.0559999999999998E-3</v>
      </c>
      <c r="W53" s="159">
        <v>6.0280000000000004E-3</v>
      </c>
      <c r="X53" s="159">
        <v>6.0029999999999997E-3</v>
      </c>
      <c r="Y53" s="159">
        <v>5.9740000000000001E-3</v>
      </c>
      <c r="Z53" s="159">
        <v>5.9389999999999998E-3</v>
      </c>
      <c r="AA53" s="159">
        <v>5.9069999999999999E-3</v>
      </c>
      <c r="AB53" s="159">
        <v>5.8770000000000003E-3</v>
      </c>
      <c r="AC53" s="159">
        <v>5.8520000000000004E-3</v>
      </c>
      <c r="AD53" s="159">
        <v>5.8320000000000004E-3</v>
      </c>
      <c r="AE53" s="159">
        <v>5.8149999999999999E-3</v>
      </c>
      <c r="AF53" s="159">
        <v>5.7980000000000002E-3</v>
      </c>
      <c r="AG53" s="155">
        <v>-3.836E-3</v>
      </c>
    </row>
    <row r="54" spans="1:33" ht="15" customHeight="1" x14ac:dyDescent="0.25">
      <c r="A54" s="154" t="s">
        <v>2692</v>
      </c>
      <c r="B54" s="157" t="s">
        <v>82</v>
      </c>
      <c r="C54" s="159">
        <v>9.3368999999999994E-2</v>
      </c>
      <c r="D54" s="159">
        <v>9.5399999999999999E-2</v>
      </c>
      <c r="E54" s="159">
        <v>0.10090200000000001</v>
      </c>
      <c r="F54" s="159">
        <v>9.9529000000000006E-2</v>
      </c>
      <c r="G54" s="159">
        <v>9.8310999999999996E-2</v>
      </c>
      <c r="H54" s="159">
        <v>9.7179000000000001E-2</v>
      </c>
      <c r="I54" s="159">
        <v>9.8383999999999999E-2</v>
      </c>
      <c r="J54" s="159">
        <v>9.9066000000000001E-2</v>
      </c>
      <c r="K54" s="159">
        <v>9.9454000000000001E-2</v>
      </c>
      <c r="L54" s="159">
        <v>9.9830000000000002E-2</v>
      </c>
      <c r="M54" s="159">
        <v>9.9534999999999998E-2</v>
      </c>
      <c r="N54" s="159">
        <v>9.9419999999999994E-2</v>
      </c>
      <c r="O54" s="159">
        <v>9.9481E-2</v>
      </c>
      <c r="P54" s="159">
        <v>9.9794999999999995E-2</v>
      </c>
      <c r="Q54" s="159">
        <v>0.100116</v>
      </c>
      <c r="R54" s="159">
        <v>0.10038999999999999</v>
      </c>
      <c r="S54" s="159">
        <v>0.10057199999999999</v>
      </c>
      <c r="T54" s="159">
        <v>0.100788</v>
      </c>
      <c r="U54" s="159">
        <v>0.10108300000000001</v>
      </c>
      <c r="V54" s="159">
        <v>0.101358</v>
      </c>
      <c r="W54" s="159">
        <v>0.101633</v>
      </c>
      <c r="X54" s="159">
        <v>0.10197000000000001</v>
      </c>
      <c r="Y54" s="159">
        <v>0.102204</v>
      </c>
      <c r="Z54" s="159">
        <v>0.102336</v>
      </c>
      <c r="AA54" s="159">
        <v>0.102519</v>
      </c>
      <c r="AB54" s="159">
        <v>0.10274800000000001</v>
      </c>
      <c r="AC54" s="159">
        <v>0.10305400000000001</v>
      </c>
      <c r="AD54" s="159">
        <v>0.103449</v>
      </c>
      <c r="AE54" s="159">
        <v>0.103906</v>
      </c>
      <c r="AF54" s="159">
        <v>0.10442899999999999</v>
      </c>
      <c r="AG54" s="155">
        <v>3.8679999999999999E-3</v>
      </c>
    </row>
    <row r="55" spans="1:33" ht="15" customHeight="1" x14ac:dyDescent="0.2">
      <c r="A55" s="154" t="s">
        <v>2691</v>
      </c>
      <c r="B55" s="153" t="s">
        <v>74</v>
      </c>
      <c r="C55" s="158">
        <v>0.31439</v>
      </c>
      <c r="D55" s="158">
        <v>0.32435999999999998</v>
      </c>
      <c r="E55" s="158">
        <v>0.32207999999999998</v>
      </c>
      <c r="F55" s="158">
        <v>0.31938</v>
      </c>
      <c r="G55" s="158">
        <v>0.31709399999999999</v>
      </c>
      <c r="H55" s="158">
        <v>0.31500099999999998</v>
      </c>
      <c r="I55" s="158">
        <v>0.31539800000000001</v>
      </c>
      <c r="J55" s="158">
        <v>0.31438899999999997</v>
      </c>
      <c r="K55" s="158">
        <v>0.31261800000000001</v>
      </c>
      <c r="L55" s="158">
        <v>0.31080600000000003</v>
      </c>
      <c r="M55" s="158">
        <v>0.30832799999999999</v>
      </c>
      <c r="N55" s="158">
        <v>0.30599999999999999</v>
      </c>
      <c r="O55" s="158">
        <v>0.30390699999999998</v>
      </c>
      <c r="P55" s="158">
        <v>0.30216700000000002</v>
      </c>
      <c r="Q55" s="158">
        <v>0.30038599999999999</v>
      </c>
      <c r="R55" s="158">
        <v>0.29843799999999998</v>
      </c>
      <c r="S55" s="158">
        <v>0.29619600000000001</v>
      </c>
      <c r="T55" s="158">
        <v>0.29404000000000002</v>
      </c>
      <c r="U55" s="158">
        <v>0.29208099999999998</v>
      </c>
      <c r="V55" s="158">
        <v>0.28995799999999999</v>
      </c>
      <c r="W55" s="158">
        <v>0.28796500000000003</v>
      </c>
      <c r="X55" s="158">
        <v>0.28617199999999998</v>
      </c>
      <c r="Y55" s="158">
        <v>0.28412799999999999</v>
      </c>
      <c r="Z55" s="158">
        <v>0.28182499999999999</v>
      </c>
      <c r="AA55" s="158">
        <v>0.27964800000000001</v>
      </c>
      <c r="AB55" s="158">
        <v>0.27753</v>
      </c>
      <c r="AC55" s="158">
        <v>0.275642</v>
      </c>
      <c r="AD55" s="158">
        <v>0.274009</v>
      </c>
      <c r="AE55" s="158">
        <v>0.27249299999999999</v>
      </c>
      <c r="AF55" s="158">
        <v>0.271067</v>
      </c>
      <c r="AG55" s="151">
        <v>-5.1000000000000004E-3</v>
      </c>
    </row>
    <row r="57" spans="1:33" ht="15" customHeight="1" x14ac:dyDescent="0.25">
      <c r="A57" s="154" t="s">
        <v>2690</v>
      </c>
      <c r="B57" s="157" t="s">
        <v>2689</v>
      </c>
      <c r="C57" s="159">
        <v>0.124386</v>
      </c>
      <c r="D57" s="159">
        <v>0.124386</v>
      </c>
      <c r="E57" s="159">
        <v>0.124386</v>
      </c>
      <c r="F57" s="159">
        <v>0.124386</v>
      </c>
      <c r="G57" s="159">
        <v>0.124386</v>
      </c>
      <c r="H57" s="159">
        <v>0.124386</v>
      </c>
      <c r="I57" s="159">
        <v>0.124386</v>
      </c>
      <c r="J57" s="159">
        <v>0.124386</v>
      </c>
      <c r="K57" s="159">
        <v>0.124386</v>
      </c>
      <c r="L57" s="159">
        <v>0.124386</v>
      </c>
      <c r="M57" s="159">
        <v>0.124386</v>
      </c>
      <c r="N57" s="159">
        <v>0.124386</v>
      </c>
      <c r="O57" s="159">
        <v>0.124386</v>
      </c>
      <c r="P57" s="159">
        <v>0.124386</v>
      </c>
      <c r="Q57" s="159">
        <v>0.124386</v>
      </c>
      <c r="R57" s="159">
        <v>0.124386</v>
      </c>
      <c r="S57" s="159">
        <v>0.124386</v>
      </c>
      <c r="T57" s="159">
        <v>0.124386</v>
      </c>
      <c r="U57" s="159">
        <v>0.124386</v>
      </c>
      <c r="V57" s="159">
        <v>0.124386</v>
      </c>
      <c r="W57" s="159">
        <v>0.124386</v>
      </c>
      <c r="X57" s="159">
        <v>0.124386</v>
      </c>
      <c r="Y57" s="159">
        <v>0.124386</v>
      </c>
      <c r="Z57" s="159">
        <v>0.124386</v>
      </c>
      <c r="AA57" s="159">
        <v>0.124386</v>
      </c>
      <c r="AB57" s="159">
        <v>0.124386</v>
      </c>
      <c r="AC57" s="159">
        <v>0.124386</v>
      </c>
      <c r="AD57" s="159">
        <v>0.124386</v>
      </c>
      <c r="AE57" s="159">
        <v>0.124386</v>
      </c>
      <c r="AF57" s="159">
        <v>0.124386</v>
      </c>
      <c r="AG57" s="155">
        <v>0</v>
      </c>
    </row>
    <row r="58" spans="1:33" ht="15" customHeight="1" x14ac:dyDescent="0.25">
      <c r="A58" s="154" t="s">
        <v>2688</v>
      </c>
      <c r="B58" s="157" t="s">
        <v>2799</v>
      </c>
      <c r="C58" s="159">
        <v>0.54864999999999997</v>
      </c>
      <c r="D58" s="159">
        <v>0.55747100000000005</v>
      </c>
      <c r="E58" s="159">
        <v>0.56107700000000005</v>
      </c>
      <c r="F58" s="159">
        <v>0.55943699999999996</v>
      </c>
      <c r="G58" s="159">
        <v>0.55818999999999996</v>
      </c>
      <c r="H58" s="159">
        <v>0.55689200000000005</v>
      </c>
      <c r="I58" s="159">
        <v>0.55936600000000003</v>
      </c>
      <c r="J58" s="159">
        <v>0.56114200000000003</v>
      </c>
      <c r="K58" s="159">
        <v>0.56320400000000004</v>
      </c>
      <c r="L58" s="159">
        <v>0.56536500000000001</v>
      </c>
      <c r="M58" s="159">
        <v>0.56717399999999996</v>
      </c>
      <c r="N58" s="159">
        <v>0.56958399999999998</v>
      </c>
      <c r="O58" s="159">
        <v>0.57206400000000002</v>
      </c>
      <c r="P58" s="159">
        <v>0.57466700000000004</v>
      </c>
      <c r="Q58" s="159">
        <v>0.57754899999999998</v>
      </c>
      <c r="R58" s="159">
        <v>0.58010099999999998</v>
      </c>
      <c r="S58" s="159">
        <v>0.58257300000000001</v>
      </c>
      <c r="T58" s="159">
        <v>0.58490500000000001</v>
      </c>
      <c r="U58" s="159">
        <v>0.587561</v>
      </c>
      <c r="V58" s="159">
        <v>0.58982500000000004</v>
      </c>
      <c r="W58" s="159">
        <v>0.593333</v>
      </c>
      <c r="X58" s="159">
        <v>0.59629100000000002</v>
      </c>
      <c r="Y58" s="159">
        <v>0.59874000000000005</v>
      </c>
      <c r="Z58" s="159">
        <v>0.60101400000000005</v>
      </c>
      <c r="AA58" s="159">
        <v>0.60362700000000002</v>
      </c>
      <c r="AB58" s="159">
        <v>0.60611000000000004</v>
      </c>
      <c r="AC58" s="159">
        <v>0.60878600000000005</v>
      </c>
      <c r="AD58" s="159">
        <v>0.61161900000000002</v>
      </c>
      <c r="AE58" s="159">
        <v>0.61443199999999998</v>
      </c>
      <c r="AF58" s="159">
        <v>0.61731199999999997</v>
      </c>
      <c r="AG58" s="155">
        <v>4.0740000000000004E-3</v>
      </c>
    </row>
    <row r="60" spans="1:33" ht="15" customHeight="1" thickBot="1" x14ac:dyDescent="0.25">
      <c r="B60" s="169" t="s">
        <v>2756</v>
      </c>
    </row>
    <row r="61" spans="1:33" s="179" customFormat="1" ht="15" customHeight="1" thickTop="1" x14ac:dyDescent="0.25">
      <c r="A61" s="175" t="s">
        <v>2687</v>
      </c>
      <c r="B61" s="176" t="s">
        <v>2793</v>
      </c>
      <c r="C61" s="177">
        <v>2.134185</v>
      </c>
      <c r="D61" s="177">
        <v>2.171646</v>
      </c>
      <c r="E61" s="177">
        <v>2.1007169999999999</v>
      </c>
      <c r="F61" s="177">
        <v>2.1115789999999999</v>
      </c>
      <c r="G61" s="177">
        <v>2.1241650000000001</v>
      </c>
      <c r="H61" s="177">
        <v>2.1305710000000002</v>
      </c>
      <c r="I61" s="177">
        <v>2.1306940000000001</v>
      </c>
      <c r="J61" s="177">
        <v>2.1247699999999998</v>
      </c>
      <c r="K61" s="177">
        <v>2.113693</v>
      </c>
      <c r="L61" s="177">
        <v>2.1026530000000001</v>
      </c>
      <c r="M61" s="177">
        <v>2.0916700000000001</v>
      </c>
      <c r="N61" s="177">
        <v>2.0833520000000001</v>
      </c>
      <c r="O61" s="177">
        <v>2.07382</v>
      </c>
      <c r="P61" s="177">
        <v>2.0658859999999999</v>
      </c>
      <c r="Q61" s="177">
        <v>2.0604640000000001</v>
      </c>
      <c r="R61" s="177">
        <v>2.054986</v>
      </c>
      <c r="S61" s="177">
        <v>2.0471149999999998</v>
      </c>
      <c r="T61" s="177">
        <v>2.038284</v>
      </c>
      <c r="U61" s="177">
        <v>2.0287090000000001</v>
      </c>
      <c r="V61" s="177">
        <v>2.019199</v>
      </c>
      <c r="W61" s="177">
        <v>2.0105900000000001</v>
      </c>
      <c r="X61" s="177">
        <v>2.00224</v>
      </c>
      <c r="Y61" s="177">
        <v>1.9933419999999999</v>
      </c>
      <c r="Z61" s="177">
        <v>1.984782</v>
      </c>
      <c r="AA61" s="177">
        <v>1.975231</v>
      </c>
      <c r="AB61" s="177">
        <v>1.9651339999999999</v>
      </c>
      <c r="AC61" s="177">
        <v>1.9544090000000001</v>
      </c>
      <c r="AD61" s="177">
        <v>1.9435720000000001</v>
      </c>
      <c r="AE61" s="177">
        <v>1.931846</v>
      </c>
      <c r="AF61" s="177">
        <v>1.920115</v>
      </c>
      <c r="AG61" s="178">
        <v>-3.6380000000000002E-3</v>
      </c>
    </row>
    <row r="62" spans="1:33" s="184" customFormat="1" ht="15" customHeight="1" x14ac:dyDescent="0.25">
      <c r="A62" s="180" t="s">
        <v>2686</v>
      </c>
      <c r="B62" s="181" t="s">
        <v>2794</v>
      </c>
      <c r="C62" s="182">
        <v>0.548149</v>
      </c>
      <c r="D62" s="182">
        <v>0.50595599999999996</v>
      </c>
      <c r="E62" s="182">
        <v>0.57242000000000004</v>
      </c>
      <c r="F62" s="182">
        <v>0.57945899999999995</v>
      </c>
      <c r="G62" s="182">
        <v>0.58621400000000001</v>
      </c>
      <c r="H62" s="182">
        <v>0.59209599999999996</v>
      </c>
      <c r="I62" s="182">
        <v>0.59645400000000004</v>
      </c>
      <c r="J62" s="182">
        <v>0.60020799999999996</v>
      </c>
      <c r="K62" s="182">
        <v>0.60356200000000004</v>
      </c>
      <c r="L62" s="182">
        <v>0.60709599999999997</v>
      </c>
      <c r="M62" s="182">
        <v>0.61167099999999996</v>
      </c>
      <c r="N62" s="182">
        <v>0.616622</v>
      </c>
      <c r="O62" s="182">
        <v>0.62151500000000004</v>
      </c>
      <c r="P62" s="182">
        <v>0.62632200000000005</v>
      </c>
      <c r="Q62" s="182">
        <v>0.63223099999999999</v>
      </c>
      <c r="R62" s="182">
        <v>0.63846099999999995</v>
      </c>
      <c r="S62" s="182">
        <v>0.64535699999999996</v>
      </c>
      <c r="T62" s="182">
        <v>0.65260200000000002</v>
      </c>
      <c r="U62" s="182">
        <v>0.65952699999999997</v>
      </c>
      <c r="V62" s="182">
        <v>0.66573099999999996</v>
      </c>
      <c r="W62" s="182">
        <v>0.672956</v>
      </c>
      <c r="X62" s="182">
        <v>0.68046499999999999</v>
      </c>
      <c r="Y62" s="182">
        <v>0.68800399999999995</v>
      </c>
      <c r="Z62" s="182">
        <v>0.69634700000000005</v>
      </c>
      <c r="AA62" s="182">
        <v>0.704654</v>
      </c>
      <c r="AB62" s="182">
        <v>0.712951</v>
      </c>
      <c r="AC62" s="182">
        <v>0.72148400000000001</v>
      </c>
      <c r="AD62" s="182">
        <v>0.73002500000000003</v>
      </c>
      <c r="AE62" s="182">
        <v>0.738734</v>
      </c>
      <c r="AF62" s="182">
        <v>0.74848099999999995</v>
      </c>
      <c r="AG62" s="183">
        <v>1.0799E-2</v>
      </c>
    </row>
    <row r="63" spans="1:33" ht="15" customHeight="1" x14ac:dyDescent="0.25">
      <c r="A63" s="154" t="s">
        <v>2685</v>
      </c>
      <c r="B63" s="157" t="s">
        <v>2795</v>
      </c>
      <c r="C63" s="159">
        <v>0.64322699999999999</v>
      </c>
      <c r="D63" s="159">
        <v>0.63830600000000004</v>
      </c>
      <c r="E63" s="159">
        <v>0.64021099999999997</v>
      </c>
      <c r="F63" s="159">
        <v>0.64815299999999998</v>
      </c>
      <c r="G63" s="159">
        <v>0.65660600000000002</v>
      </c>
      <c r="H63" s="159">
        <v>0.66328900000000002</v>
      </c>
      <c r="I63" s="159">
        <v>0.66810499999999995</v>
      </c>
      <c r="J63" s="159">
        <v>0.67147000000000001</v>
      </c>
      <c r="K63" s="159">
        <v>0.67361899999999997</v>
      </c>
      <c r="L63" s="159">
        <v>0.67611900000000003</v>
      </c>
      <c r="M63" s="159">
        <v>0.67718400000000001</v>
      </c>
      <c r="N63" s="159">
        <v>0.67980099999999999</v>
      </c>
      <c r="O63" s="159">
        <v>0.68253299999999995</v>
      </c>
      <c r="P63" s="159">
        <v>0.686253</v>
      </c>
      <c r="Q63" s="159">
        <v>0.69104500000000002</v>
      </c>
      <c r="R63" s="159">
        <v>0.69605799999999995</v>
      </c>
      <c r="S63" s="159">
        <v>0.70047400000000004</v>
      </c>
      <c r="T63" s="159">
        <v>0.70469000000000004</v>
      </c>
      <c r="U63" s="159">
        <v>0.70871300000000004</v>
      </c>
      <c r="V63" s="159">
        <v>0.71292199999999994</v>
      </c>
      <c r="W63" s="159">
        <v>0.71767899999999996</v>
      </c>
      <c r="X63" s="159">
        <v>0.72260999999999997</v>
      </c>
      <c r="Y63" s="159">
        <v>0.727545</v>
      </c>
      <c r="Z63" s="159">
        <v>0.73275800000000002</v>
      </c>
      <c r="AA63" s="159">
        <v>0.73776299999999995</v>
      </c>
      <c r="AB63" s="159">
        <v>0.74271699999999996</v>
      </c>
      <c r="AC63" s="159">
        <v>0.74751800000000002</v>
      </c>
      <c r="AD63" s="159">
        <v>0.75234699999999999</v>
      </c>
      <c r="AE63" s="159">
        <v>0.75692099999999995</v>
      </c>
      <c r="AF63" s="159">
        <v>0.76160300000000003</v>
      </c>
      <c r="AG63" s="155">
        <v>5.842E-3</v>
      </c>
    </row>
    <row r="64" spans="1:33" s="184" customFormat="1" ht="15" customHeight="1" x14ac:dyDescent="0.25">
      <c r="A64" s="180" t="s">
        <v>2684</v>
      </c>
      <c r="B64" s="181" t="s">
        <v>2671</v>
      </c>
      <c r="C64" s="182">
        <v>0.50243300000000002</v>
      </c>
      <c r="D64" s="182">
        <v>0.49899100000000002</v>
      </c>
      <c r="E64" s="182">
        <v>0.49803399999999998</v>
      </c>
      <c r="F64" s="182">
        <v>0.49950800000000001</v>
      </c>
      <c r="G64" s="182">
        <v>0.50023499999999999</v>
      </c>
      <c r="H64" s="182">
        <v>0.49154799999999998</v>
      </c>
      <c r="I64" s="182">
        <v>0.48290499999999997</v>
      </c>
      <c r="J64" s="182">
        <v>0.47470200000000001</v>
      </c>
      <c r="K64" s="182">
        <v>0.46707900000000002</v>
      </c>
      <c r="L64" s="182">
        <v>0.45949899999999999</v>
      </c>
      <c r="M64" s="182">
        <v>0.45295000000000002</v>
      </c>
      <c r="N64" s="182">
        <v>0.44710800000000001</v>
      </c>
      <c r="O64" s="182">
        <v>0.44153300000000001</v>
      </c>
      <c r="P64" s="182">
        <v>0.43646400000000002</v>
      </c>
      <c r="Q64" s="182">
        <v>0.43243599999999999</v>
      </c>
      <c r="R64" s="182">
        <v>0.42907299999999998</v>
      </c>
      <c r="S64" s="182">
        <v>0.42626399999999998</v>
      </c>
      <c r="T64" s="182">
        <v>0.42394300000000001</v>
      </c>
      <c r="U64" s="182">
        <v>0.42161900000000002</v>
      </c>
      <c r="V64" s="182">
        <v>0.41845900000000003</v>
      </c>
      <c r="W64" s="182">
        <v>0.41617100000000001</v>
      </c>
      <c r="X64" s="182">
        <v>0.41419</v>
      </c>
      <c r="Y64" s="182">
        <v>0.41251199999999999</v>
      </c>
      <c r="Z64" s="182">
        <v>0.41157100000000002</v>
      </c>
      <c r="AA64" s="182">
        <v>0.41076499999999999</v>
      </c>
      <c r="AB64" s="182">
        <v>0.41021200000000002</v>
      </c>
      <c r="AC64" s="182">
        <v>0.41009800000000002</v>
      </c>
      <c r="AD64" s="182">
        <v>0.41007300000000002</v>
      </c>
      <c r="AE64" s="182">
        <v>0.41036099999999998</v>
      </c>
      <c r="AF64" s="182">
        <v>0.41134399999999999</v>
      </c>
      <c r="AG64" s="183">
        <v>-6.8739999999999999E-3</v>
      </c>
    </row>
    <row r="65" spans="1:33" ht="15" customHeight="1" x14ac:dyDescent="0.25">
      <c r="A65" s="154" t="s">
        <v>2683</v>
      </c>
      <c r="B65" s="157" t="s">
        <v>58</v>
      </c>
      <c r="C65" s="159">
        <v>0.42874800000000002</v>
      </c>
      <c r="D65" s="159">
        <v>0.42935000000000001</v>
      </c>
      <c r="E65" s="159">
        <v>0.43396200000000001</v>
      </c>
      <c r="F65" s="159">
        <v>0.44190299999999999</v>
      </c>
      <c r="G65" s="159">
        <v>0.44987700000000003</v>
      </c>
      <c r="H65" s="159">
        <v>0.45657199999999998</v>
      </c>
      <c r="I65" s="159">
        <v>0.46201599999999998</v>
      </c>
      <c r="J65" s="159">
        <v>0.46654000000000001</v>
      </c>
      <c r="K65" s="159">
        <v>0.47031800000000001</v>
      </c>
      <c r="L65" s="159">
        <v>0.47425200000000001</v>
      </c>
      <c r="M65" s="159">
        <v>0.47714800000000002</v>
      </c>
      <c r="N65" s="159">
        <v>0.48097400000000001</v>
      </c>
      <c r="O65" s="159">
        <v>0.48492000000000002</v>
      </c>
      <c r="P65" s="159">
        <v>0.48944700000000002</v>
      </c>
      <c r="Q65" s="159">
        <v>0.494529</v>
      </c>
      <c r="R65" s="159">
        <v>0.49963000000000002</v>
      </c>
      <c r="S65" s="159">
        <v>0.50436000000000003</v>
      </c>
      <c r="T65" s="159">
        <v>0.50889600000000002</v>
      </c>
      <c r="U65" s="159">
        <v>0.51330500000000001</v>
      </c>
      <c r="V65" s="159">
        <v>0.51772499999999999</v>
      </c>
      <c r="W65" s="159">
        <v>0.52258800000000005</v>
      </c>
      <c r="X65" s="159">
        <v>0.52752299999999996</v>
      </c>
      <c r="Y65" s="159">
        <v>0.53243600000000002</v>
      </c>
      <c r="Z65" s="159">
        <v>0.53751199999999999</v>
      </c>
      <c r="AA65" s="159">
        <v>0.54247299999999998</v>
      </c>
      <c r="AB65" s="159">
        <v>0.54738299999999995</v>
      </c>
      <c r="AC65" s="159">
        <v>0.55216399999999999</v>
      </c>
      <c r="AD65" s="159">
        <v>0.556921</v>
      </c>
      <c r="AE65" s="159">
        <v>0.56150800000000001</v>
      </c>
      <c r="AF65" s="159">
        <v>0.56613199999999997</v>
      </c>
      <c r="AG65" s="155">
        <v>9.6310000000000007E-3</v>
      </c>
    </row>
    <row r="66" spans="1:33" x14ac:dyDescent="0.25">
      <c r="A66" s="154" t="s">
        <v>2682</v>
      </c>
      <c r="B66" s="157" t="s">
        <v>64</v>
      </c>
      <c r="C66" s="159">
        <v>0.51833600000000002</v>
      </c>
      <c r="D66" s="159">
        <v>0.50489300000000004</v>
      </c>
      <c r="E66" s="159">
        <v>0.49493700000000002</v>
      </c>
      <c r="F66" s="159">
        <v>0.48804500000000001</v>
      </c>
      <c r="G66" s="159">
        <v>0.48189199999999999</v>
      </c>
      <c r="H66" s="159">
        <v>0.47619299999999998</v>
      </c>
      <c r="I66" s="159">
        <v>0.47084799999999999</v>
      </c>
      <c r="J66" s="159">
        <v>0.46276400000000001</v>
      </c>
      <c r="K66" s="159">
        <v>0.45572099999999999</v>
      </c>
      <c r="L66" s="159">
        <v>0.44149300000000002</v>
      </c>
      <c r="M66" s="159">
        <v>0.42951299999999998</v>
      </c>
      <c r="N66" s="159">
        <v>0.419101</v>
      </c>
      <c r="O66" s="159">
        <v>0.409914</v>
      </c>
      <c r="P66" s="159">
        <v>0.40182600000000002</v>
      </c>
      <c r="Q66" s="159">
        <v>0.395258</v>
      </c>
      <c r="R66" s="159">
        <v>0.389843</v>
      </c>
      <c r="S66" s="159">
        <v>0.38531599999999999</v>
      </c>
      <c r="T66" s="159">
        <v>0.381525</v>
      </c>
      <c r="U66" s="159">
        <v>0.37787599999999999</v>
      </c>
      <c r="V66" s="159">
        <v>0.37235099999999999</v>
      </c>
      <c r="W66" s="159">
        <v>0.368251</v>
      </c>
      <c r="X66" s="159">
        <v>0.364593</v>
      </c>
      <c r="Y66" s="159">
        <v>0.361238</v>
      </c>
      <c r="Z66" s="159">
        <v>0.35877399999999998</v>
      </c>
      <c r="AA66" s="159">
        <v>0.35661399999999999</v>
      </c>
      <c r="AB66" s="159">
        <v>0.35486099999999998</v>
      </c>
      <c r="AC66" s="159">
        <v>0.35362300000000002</v>
      </c>
      <c r="AD66" s="159">
        <v>0.35255799999999998</v>
      </c>
      <c r="AE66" s="159">
        <v>0.35188700000000001</v>
      </c>
      <c r="AF66" s="159">
        <v>0.35190700000000003</v>
      </c>
      <c r="AG66" s="155">
        <v>-1.3265000000000001E-2</v>
      </c>
    </row>
    <row r="67" spans="1:33" s="174" customFormat="1" ht="15" customHeight="1" thickBot="1" x14ac:dyDescent="0.3">
      <c r="A67" s="170" t="s">
        <v>2681</v>
      </c>
      <c r="B67" s="171" t="s">
        <v>56</v>
      </c>
      <c r="C67" s="172">
        <v>0.64944999999999997</v>
      </c>
      <c r="D67" s="172">
        <v>0.64615100000000003</v>
      </c>
      <c r="E67" s="172">
        <v>0.64540500000000001</v>
      </c>
      <c r="F67" s="172">
        <v>0.64657100000000001</v>
      </c>
      <c r="G67" s="172">
        <v>0.64801500000000001</v>
      </c>
      <c r="H67" s="172">
        <v>0.64954199999999995</v>
      </c>
      <c r="I67" s="172">
        <v>0.65104899999999999</v>
      </c>
      <c r="J67" s="172">
        <v>0.65264599999999995</v>
      </c>
      <c r="K67" s="172">
        <v>0.65441800000000006</v>
      </c>
      <c r="L67" s="172">
        <v>0.65465200000000001</v>
      </c>
      <c r="M67" s="172">
        <v>0.65605599999999997</v>
      </c>
      <c r="N67" s="172">
        <v>0.65796699999999997</v>
      </c>
      <c r="O67" s="172">
        <v>0.66003100000000003</v>
      </c>
      <c r="P67" s="172">
        <v>0.66227199999999997</v>
      </c>
      <c r="Q67" s="172">
        <v>0.66498100000000004</v>
      </c>
      <c r="R67" s="172">
        <v>0.66793599999999997</v>
      </c>
      <c r="S67" s="172">
        <v>0.67108500000000004</v>
      </c>
      <c r="T67" s="172">
        <v>0.67437100000000005</v>
      </c>
      <c r="U67" s="172">
        <v>0.67749700000000002</v>
      </c>
      <c r="V67" s="172">
        <v>0.68024899999999999</v>
      </c>
      <c r="W67" s="172">
        <v>0.68399399999999999</v>
      </c>
      <c r="X67" s="172">
        <v>0.68776999999999999</v>
      </c>
      <c r="Y67" s="172">
        <v>0.69159700000000002</v>
      </c>
      <c r="Z67" s="172">
        <v>0.69574899999999995</v>
      </c>
      <c r="AA67" s="172">
        <v>0.69989299999999999</v>
      </c>
      <c r="AB67" s="172">
        <v>0.70413899999999996</v>
      </c>
      <c r="AC67" s="172">
        <v>0.70853699999999997</v>
      </c>
      <c r="AD67" s="172">
        <v>0.71280299999999996</v>
      </c>
      <c r="AE67" s="172">
        <v>0.71709800000000001</v>
      </c>
      <c r="AF67" s="172">
        <v>0.72172899999999995</v>
      </c>
      <c r="AG67" s="173">
        <v>3.6449999999999998E-3</v>
      </c>
    </row>
    <row r="68" spans="1:33" ht="15" customHeight="1" thickTop="1" x14ac:dyDescent="0.25">
      <c r="A68" s="154" t="s">
        <v>2680</v>
      </c>
      <c r="B68" s="157" t="s">
        <v>2666</v>
      </c>
      <c r="C68" s="159">
        <v>0.42910900000000002</v>
      </c>
      <c r="D68" s="159">
        <v>0.43390699999999999</v>
      </c>
      <c r="E68" s="159">
        <v>0.43921399999999999</v>
      </c>
      <c r="F68" s="159">
        <v>0.44551099999999999</v>
      </c>
      <c r="G68" s="159">
        <v>0.45266699999999999</v>
      </c>
      <c r="H68" s="159">
        <v>0.45981300000000003</v>
      </c>
      <c r="I68" s="159">
        <v>0.46690700000000002</v>
      </c>
      <c r="J68" s="159">
        <v>0.474939</v>
      </c>
      <c r="K68" s="159">
        <v>0.48300100000000001</v>
      </c>
      <c r="L68" s="159">
        <v>0.49163400000000002</v>
      </c>
      <c r="M68" s="159">
        <v>0.50033899999999998</v>
      </c>
      <c r="N68" s="159">
        <v>0.50964100000000001</v>
      </c>
      <c r="O68" s="159">
        <v>0.51896299999999995</v>
      </c>
      <c r="P68" s="159">
        <v>0.52885199999999999</v>
      </c>
      <c r="Q68" s="159">
        <v>0.53891</v>
      </c>
      <c r="R68" s="159">
        <v>0.55010400000000004</v>
      </c>
      <c r="S68" s="159">
        <v>0.56088700000000002</v>
      </c>
      <c r="T68" s="159">
        <v>0.572855</v>
      </c>
      <c r="U68" s="159">
        <v>0.58487</v>
      </c>
      <c r="V68" s="159">
        <v>0.59700600000000004</v>
      </c>
      <c r="W68" s="159">
        <v>0.60931299999999999</v>
      </c>
      <c r="X68" s="159">
        <v>0.62227900000000003</v>
      </c>
      <c r="Y68" s="159">
        <v>0.635911</v>
      </c>
      <c r="Z68" s="159">
        <v>0.64924199999999999</v>
      </c>
      <c r="AA68" s="159">
        <v>0.66324300000000003</v>
      </c>
      <c r="AB68" s="159">
        <v>0.67797600000000002</v>
      </c>
      <c r="AC68" s="159">
        <v>0.69234799999999996</v>
      </c>
      <c r="AD68" s="159">
        <v>0.70740199999999998</v>
      </c>
      <c r="AE68" s="159">
        <v>0.72265800000000002</v>
      </c>
      <c r="AF68" s="159">
        <v>0.73826199999999997</v>
      </c>
      <c r="AG68" s="155">
        <v>1.8886E-2</v>
      </c>
    </row>
    <row r="69" spans="1:33" ht="15" customHeight="1" x14ac:dyDescent="0.25">
      <c r="A69" s="154" t="s">
        <v>2679</v>
      </c>
      <c r="B69" s="157" t="s">
        <v>2664</v>
      </c>
      <c r="C69" s="159">
        <v>0.176791</v>
      </c>
      <c r="D69" s="159">
        <v>0.175063</v>
      </c>
      <c r="E69" s="159">
        <v>0.17426</v>
      </c>
      <c r="F69" s="159">
        <v>0.17410400000000001</v>
      </c>
      <c r="G69" s="159">
        <v>0.17433100000000001</v>
      </c>
      <c r="H69" s="159">
        <v>0.17496600000000001</v>
      </c>
      <c r="I69" s="159">
        <v>0.17575499999999999</v>
      </c>
      <c r="J69" s="159">
        <v>0.17673</v>
      </c>
      <c r="K69" s="159">
        <v>0.17793</v>
      </c>
      <c r="L69" s="159">
        <v>0.179401</v>
      </c>
      <c r="M69" s="159">
        <v>0.18088000000000001</v>
      </c>
      <c r="N69" s="159">
        <v>0.182643</v>
      </c>
      <c r="O69" s="159">
        <v>0.184393</v>
      </c>
      <c r="P69" s="159">
        <v>0.18584300000000001</v>
      </c>
      <c r="Q69" s="159">
        <v>0.187579</v>
      </c>
      <c r="R69" s="159">
        <v>0.18901399999999999</v>
      </c>
      <c r="S69" s="159">
        <v>0.190439</v>
      </c>
      <c r="T69" s="159">
        <v>0.19186400000000001</v>
      </c>
      <c r="U69" s="159">
        <v>0.19267100000000001</v>
      </c>
      <c r="V69" s="159">
        <v>0.193466</v>
      </c>
      <c r="W69" s="159">
        <v>0.19394800000000001</v>
      </c>
      <c r="X69" s="159">
        <v>0.19378400000000001</v>
      </c>
      <c r="Y69" s="159">
        <v>0.19326299999999999</v>
      </c>
      <c r="Z69" s="159">
        <v>0.192411</v>
      </c>
      <c r="AA69" s="159">
        <v>0.19087499999999999</v>
      </c>
      <c r="AB69" s="159">
        <v>0.18897</v>
      </c>
      <c r="AC69" s="159">
        <v>0.186364</v>
      </c>
      <c r="AD69" s="159">
        <v>0.18301100000000001</v>
      </c>
      <c r="AE69" s="159">
        <v>0.17891699999999999</v>
      </c>
      <c r="AF69" s="159">
        <v>0.173762</v>
      </c>
      <c r="AG69" s="155">
        <v>-5.9599999999999996E-4</v>
      </c>
    </row>
    <row r="70" spans="1:33" ht="15" customHeight="1" x14ac:dyDescent="0.25">
      <c r="A70" s="154" t="s">
        <v>2678</v>
      </c>
      <c r="B70" s="157" t="s">
        <v>87</v>
      </c>
      <c r="C70" s="159">
        <v>3.0333169999999998</v>
      </c>
      <c r="D70" s="159">
        <v>3.267169</v>
      </c>
      <c r="E70" s="159">
        <v>3.2699669999999998</v>
      </c>
      <c r="F70" s="159">
        <v>3.2467510000000002</v>
      </c>
      <c r="G70" s="159">
        <v>3.2251780000000001</v>
      </c>
      <c r="H70" s="159">
        <v>3.2020789999999999</v>
      </c>
      <c r="I70" s="159">
        <v>3.2261489999999999</v>
      </c>
      <c r="J70" s="159">
        <v>3.2464050000000002</v>
      </c>
      <c r="K70" s="159">
        <v>3.2662990000000001</v>
      </c>
      <c r="L70" s="159">
        <v>3.2869510000000002</v>
      </c>
      <c r="M70" s="159">
        <v>3.3072270000000001</v>
      </c>
      <c r="N70" s="159">
        <v>3.3296770000000002</v>
      </c>
      <c r="O70" s="159">
        <v>3.3531119999999999</v>
      </c>
      <c r="P70" s="159">
        <v>3.377688</v>
      </c>
      <c r="Q70" s="159">
        <v>3.4040219999999999</v>
      </c>
      <c r="R70" s="159">
        <v>3.4311500000000001</v>
      </c>
      <c r="S70" s="159">
        <v>3.4580549999999999</v>
      </c>
      <c r="T70" s="159">
        <v>3.4856470000000002</v>
      </c>
      <c r="U70" s="159">
        <v>3.514786</v>
      </c>
      <c r="V70" s="159">
        <v>3.5439069999999999</v>
      </c>
      <c r="W70" s="159">
        <v>3.575358</v>
      </c>
      <c r="X70" s="159">
        <v>3.6075699999999999</v>
      </c>
      <c r="Y70" s="159">
        <v>3.6402679999999998</v>
      </c>
      <c r="Z70" s="159">
        <v>3.6735030000000002</v>
      </c>
      <c r="AA70" s="159">
        <v>3.7085680000000001</v>
      </c>
      <c r="AB70" s="159">
        <v>3.7437589999999998</v>
      </c>
      <c r="AC70" s="159">
        <v>3.7802250000000002</v>
      </c>
      <c r="AD70" s="159">
        <v>3.8184559999999999</v>
      </c>
      <c r="AE70" s="159">
        <v>3.85724</v>
      </c>
      <c r="AF70" s="159">
        <v>3.897767</v>
      </c>
      <c r="AG70" s="155">
        <v>8.6840000000000007E-3</v>
      </c>
    </row>
    <row r="71" spans="1:33" ht="15" customHeight="1" x14ac:dyDescent="0.2">
      <c r="A71" s="154" t="s">
        <v>2800</v>
      </c>
      <c r="B71" s="153" t="s">
        <v>2801</v>
      </c>
      <c r="C71" s="158">
        <v>9.0637439999999998</v>
      </c>
      <c r="D71" s="158">
        <v>9.271433</v>
      </c>
      <c r="E71" s="158">
        <v>9.2691269999999992</v>
      </c>
      <c r="F71" s="158">
        <v>9.2815860000000008</v>
      </c>
      <c r="G71" s="158">
        <v>9.2991810000000008</v>
      </c>
      <c r="H71" s="158">
        <v>9.2966689999999996</v>
      </c>
      <c r="I71" s="158">
        <v>9.330883</v>
      </c>
      <c r="J71" s="158">
        <v>9.3511740000000003</v>
      </c>
      <c r="K71" s="158">
        <v>9.3656410000000001</v>
      </c>
      <c r="L71" s="158">
        <v>9.3737490000000001</v>
      </c>
      <c r="M71" s="158">
        <v>9.3846380000000007</v>
      </c>
      <c r="N71" s="158">
        <v>9.4068860000000001</v>
      </c>
      <c r="O71" s="158">
        <v>9.4307339999999993</v>
      </c>
      <c r="P71" s="158">
        <v>9.4608550000000005</v>
      </c>
      <c r="Q71" s="158">
        <v>9.5014540000000007</v>
      </c>
      <c r="R71" s="158">
        <v>9.5462539999999994</v>
      </c>
      <c r="S71" s="158">
        <v>9.5893529999999991</v>
      </c>
      <c r="T71" s="158">
        <v>9.6346769999999999</v>
      </c>
      <c r="U71" s="158">
        <v>9.6795729999999995</v>
      </c>
      <c r="V71" s="158">
        <v>9.7210149999999995</v>
      </c>
      <c r="W71" s="158">
        <v>9.7708469999999998</v>
      </c>
      <c r="X71" s="158">
        <v>9.8230240000000002</v>
      </c>
      <c r="Y71" s="158">
        <v>9.8761170000000007</v>
      </c>
      <c r="Z71" s="158">
        <v>9.9326489999999996</v>
      </c>
      <c r="AA71" s="158">
        <v>9.990081</v>
      </c>
      <c r="AB71" s="158">
        <v>10.048102999999999</v>
      </c>
      <c r="AC71" s="158">
        <v>10.106771</v>
      </c>
      <c r="AD71" s="158">
        <v>10.167168</v>
      </c>
      <c r="AE71" s="158">
        <v>10.227169999999999</v>
      </c>
      <c r="AF71" s="158">
        <v>10.291102</v>
      </c>
      <c r="AG71" s="151">
        <v>4.3889999999999997E-3</v>
      </c>
    </row>
    <row r="72" spans="1:33" ht="15" customHeight="1" x14ac:dyDescent="0.25">
      <c r="A72" s="154" t="s">
        <v>2802</v>
      </c>
      <c r="B72" s="157" t="s">
        <v>2765</v>
      </c>
      <c r="C72" s="159">
        <v>9.5620999999999998E-2</v>
      </c>
      <c r="D72" s="159">
        <v>0.10685500000000001</v>
      </c>
      <c r="E72" s="159">
        <v>0.118325</v>
      </c>
      <c r="F72" s="159">
        <v>0.12968099999999999</v>
      </c>
      <c r="G72" s="159">
        <v>0.13766</v>
      </c>
      <c r="H72" s="159">
        <v>0.146618</v>
      </c>
      <c r="I72" s="159">
        <v>0.15415799999999999</v>
      </c>
      <c r="J72" s="159">
        <v>0.159692</v>
      </c>
      <c r="K72" s="159">
        <v>0.16678399999999999</v>
      </c>
      <c r="L72" s="159">
        <v>0.17127300000000001</v>
      </c>
      <c r="M72" s="159">
        <v>0.17811299999999999</v>
      </c>
      <c r="N72" s="159">
        <v>0.182839</v>
      </c>
      <c r="O72" s="159">
        <v>0.189632</v>
      </c>
      <c r="P72" s="159">
        <v>0.195544</v>
      </c>
      <c r="Q72" s="159">
        <v>0.198097</v>
      </c>
      <c r="R72" s="159">
        <v>0.204844</v>
      </c>
      <c r="S72" s="159">
        <v>0.211534</v>
      </c>
      <c r="T72" s="159">
        <v>0.217638</v>
      </c>
      <c r="U72" s="159">
        <v>0.22692300000000001</v>
      </c>
      <c r="V72" s="159">
        <v>0.23549200000000001</v>
      </c>
      <c r="W72" s="159">
        <v>0.242482</v>
      </c>
      <c r="X72" s="159">
        <v>0.25086700000000001</v>
      </c>
      <c r="Y72" s="159">
        <v>0.26011000000000001</v>
      </c>
      <c r="Z72" s="159">
        <v>0.26594400000000001</v>
      </c>
      <c r="AA72" s="159">
        <v>0.27569500000000002</v>
      </c>
      <c r="AB72" s="159">
        <v>0.28823700000000002</v>
      </c>
      <c r="AC72" s="159">
        <v>0.29553299999999999</v>
      </c>
      <c r="AD72" s="159">
        <v>0.30629600000000001</v>
      </c>
      <c r="AE72" s="159">
        <v>0.31517200000000001</v>
      </c>
      <c r="AF72" s="159">
        <v>0.32165300000000002</v>
      </c>
      <c r="AG72" s="155">
        <v>4.2717999999999999E-2</v>
      </c>
    </row>
    <row r="73" spans="1:33" ht="12" x14ac:dyDescent="0.2">
      <c r="A73" s="154" t="s">
        <v>2677</v>
      </c>
      <c r="B73" s="153" t="s">
        <v>74</v>
      </c>
      <c r="C73" s="158">
        <v>8.9681219999999993</v>
      </c>
      <c r="D73" s="158">
        <v>9.1645769999999995</v>
      </c>
      <c r="E73" s="158">
        <v>9.1508020000000005</v>
      </c>
      <c r="F73" s="158">
        <v>9.151904</v>
      </c>
      <c r="G73" s="158">
        <v>9.1615210000000005</v>
      </c>
      <c r="H73" s="158">
        <v>9.1500509999999995</v>
      </c>
      <c r="I73" s="158">
        <v>9.1767249999999994</v>
      </c>
      <c r="J73" s="158">
        <v>9.1914829999999998</v>
      </c>
      <c r="K73" s="158">
        <v>9.1988559999999993</v>
      </c>
      <c r="L73" s="158">
        <v>9.202477</v>
      </c>
      <c r="M73" s="158">
        <v>9.2065249999999992</v>
      </c>
      <c r="N73" s="158">
        <v>9.2240470000000006</v>
      </c>
      <c r="O73" s="158">
        <v>9.2411010000000005</v>
      </c>
      <c r="P73" s="158">
        <v>9.2653119999999998</v>
      </c>
      <c r="Q73" s="158">
        <v>9.3033570000000001</v>
      </c>
      <c r="R73" s="158">
        <v>9.3414110000000008</v>
      </c>
      <c r="S73" s="158">
        <v>9.3778179999999995</v>
      </c>
      <c r="T73" s="158">
        <v>9.4170390000000008</v>
      </c>
      <c r="U73" s="158">
        <v>9.4526500000000002</v>
      </c>
      <c r="V73" s="158">
        <v>9.4855219999999996</v>
      </c>
      <c r="W73" s="158">
        <v>9.5283650000000009</v>
      </c>
      <c r="X73" s="158">
        <v>9.5721570000000007</v>
      </c>
      <c r="Y73" s="158">
        <v>9.6160069999999997</v>
      </c>
      <c r="Z73" s="158">
        <v>9.6667039999999993</v>
      </c>
      <c r="AA73" s="158">
        <v>9.714385</v>
      </c>
      <c r="AB73" s="158">
        <v>9.7598660000000006</v>
      </c>
      <c r="AC73" s="158">
        <v>9.8112370000000002</v>
      </c>
      <c r="AD73" s="158">
        <v>9.8608709999999995</v>
      </c>
      <c r="AE73" s="158">
        <v>9.9119980000000005</v>
      </c>
      <c r="AF73" s="158">
        <v>9.9694489999999991</v>
      </c>
      <c r="AG73" s="151">
        <v>3.6570000000000001E-3</v>
      </c>
    </row>
    <row r="75" spans="1:33" ht="15" customHeight="1" x14ac:dyDescent="0.2">
      <c r="A75" s="154" t="s">
        <v>2676</v>
      </c>
      <c r="B75" s="153" t="s">
        <v>121</v>
      </c>
      <c r="C75" s="158">
        <v>8.2975169999999991</v>
      </c>
      <c r="D75" s="158">
        <v>8.348096</v>
      </c>
      <c r="E75" s="158">
        <v>8.3423780000000001</v>
      </c>
      <c r="F75" s="158">
        <v>8.1610440000000004</v>
      </c>
      <c r="G75" s="158">
        <v>8.0244459999999993</v>
      </c>
      <c r="H75" s="158">
        <v>7.9277730000000002</v>
      </c>
      <c r="I75" s="158">
        <v>7.8506359999999997</v>
      </c>
      <c r="J75" s="158">
        <v>7.7681769999999997</v>
      </c>
      <c r="K75" s="158">
        <v>7.7216959999999997</v>
      </c>
      <c r="L75" s="158">
        <v>7.6788100000000004</v>
      </c>
      <c r="M75" s="158">
        <v>7.6713959999999997</v>
      </c>
      <c r="N75" s="158">
        <v>7.657419</v>
      </c>
      <c r="O75" s="158">
        <v>7.6185049999999999</v>
      </c>
      <c r="P75" s="158">
        <v>7.5968080000000002</v>
      </c>
      <c r="Q75" s="158">
        <v>7.58725</v>
      </c>
      <c r="R75" s="158">
        <v>7.5888169999999997</v>
      </c>
      <c r="S75" s="158">
        <v>7.5844040000000001</v>
      </c>
      <c r="T75" s="158">
        <v>7.6033270000000002</v>
      </c>
      <c r="U75" s="158">
        <v>7.6296580000000001</v>
      </c>
      <c r="V75" s="158">
        <v>7.6448679999999998</v>
      </c>
      <c r="W75" s="158">
        <v>7.6663670000000002</v>
      </c>
      <c r="X75" s="158">
        <v>7.6958260000000003</v>
      </c>
      <c r="Y75" s="158">
        <v>7.7317</v>
      </c>
      <c r="Z75" s="158">
        <v>7.7609630000000003</v>
      </c>
      <c r="AA75" s="158">
        <v>7.7916259999999999</v>
      </c>
      <c r="AB75" s="158">
        <v>7.8262239999999998</v>
      </c>
      <c r="AC75" s="158">
        <v>7.8814479999999998</v>
      </c>
      <c r="AD75" s="158">
        <v>7.9283840000000003</v>
      </c>
      <c r="AE75" s="158">
        <v>7.9912039999999998</v>
      </c>
      <c r="AF75" s="158">
        <v>8.0547930000000001</v>
      </c>
      <c r="AG75" s="151">
        <v>-1.023E-3</v>
      </c>
    </row>
    <row r="77" spans="1:33" ht="15" customHeight="1" x14ac:dyDescent="0.2">
      <c r="B77" s="153" t="s">
        <v>122</v>
      </c>
    </row>
    <row r="78" spans="1:33" ht="15" customHeight="1" x14ac:dyDescent="0.25">
      <c r="A78" s="154" t="s">
        <v>2675</v>
      </c>
      <c r="B78" s="157" t="s">
        <v>2793</v>
      </c>
      <c r="C78" s="159">
        <v>2.3425129999999998</v>
      </c>
      <c r="D78" s="159">
        <v>2.3816229999999998</v>
      </c>
      <c r="E78" s="159">
        <v>2.3010449999999998</v>
      </c>
      <c r="F78" s="159">
        <v>2.3067410000000002</v>
      </c>
      <c r="G78" s="159">
        <v>2.3147869999999999</v>
      </c>
      <c r="H78" s="159">
        <v>2.3175849999999998</v>
      </c>
      <c r="I78" s="159">
        <v>2.3135810000000001</v>
      </c>
      <c r="J78" s="159">
        <v>2.3033809999999999</v>
      </c>
      <c r="K78" s="159">
        <v>2.2886099999999998</v>
      </c>
      <c r="L78" s="159">
        <v>2.2741389999999999</v>
      </c>
      <c r="M78" s="159">
        <v>2.2604890000000002</v>
      </c>
      <c r="N78" s="159">
        <v>2.2491819999999998</v>
      </c>
      <c r="O78" s="159">
        <v>2.2359719999999998</v>
      </c>
      <c r="P78" s="159">
        <v>2.2247050000000002</v>
      </c>
      <c r="Q78" s="159">
        <v>2.2161569999999999</v>
      </c>
      <c r="R78" s="159">
        <v>2.2077110000000002</v>
      </c>
      <c r="S78" s="159">
        <v>2.196666</v>
      </c>
      <c r="T78" s="159">
        <v>2.1849959999999999</v>
      </c>
      <c r="U78" s="159">
        <v>2.1726179999999999</v>
      </c>
      <c r="V78" s="159">
        <v>2.1601370000000002</v>
      </c>
      <c r="W78" s="159">
        <v>2.148692</v>
      </c>
      <c r="X78" s="159">
        <v>2.1375890000000002</v>
      </c>
      <c r="Y78" s="159">
        <v>2.1260020000000002</v>
      </c>
      <c r="Z78" s="159">
        <v>2.1147019999999999</v>
      </c>
      <c r="AA78" s="159">
        <v>2.1023520000000002</v>
      </c>
      <c r="AB78" s="159">
        <v>2.089499</v>
      </c>
      <c r="AC78" s="159">
        <v>2.0763539999999998</v>
      </c>
      <c r="AD78" s="159">
        <v>2.0629059999999999</v>
      </c>
      <c r="AE78" s="159">
        <v>2.0487880000000001</v>
      </c>
      <c r="AF78" s="159">
        <v>2.0346980000000001</v>
      </c>
      <c r="AG78" s="155">
        <v>-4.8459999999999996E-3</v>
      </c>
    </row>
    <row r="79" spans="1:33" x14ac:dyDescent="0.25">
      <c r="A79" s="154" t="s">
        <v>2674</v>
      </c>
      <c r="B79" s="157" t="s">
        <v>2794</v>
      </c>
      <c r="C79" s="159">
        <v>1.493255</v>
      </c>
      <c r="D79" s="159">
        <v>1.3760140000000001</v>
      </c>
      <c r="E79" s="159">
        <v>1.5430790000000001</v>
      </c>
      <c r="F79" s="159">
        <v>1.5396669999999999</v>
      </c>
      <c r="G79" s="159">
        <v>1.540124</v>
      </c>
      <c r="H79" s="159">
        <v>1.544613</v>
      </c>
      <c r="I79" s="159">
        <v>1.5437749999999999</v>
      </c>
      <c r="J79" s="159">
        <v>1.5412030000000001</v>
      </c>
      <c r="K79" s="159">
        <v>1.5414950000000001</v>
      </c>
      <c r="L79" s="159">
        <v>1.5440990000000001</v>
      </c>
      <c r="M79" s="159">
        <v>1.5523940000000001</v>
      </c>
      <c r="N79" s="159">
        <v>1.559855</v>
      </c>
      <c r="O79" s="159">
        <v>1.563628</v>
      </c>
      <c r="P79" s="159">
        <v>1.568762</v>
      </c>
      <c r="Q79" s="159">
        <v>1.577034</v>
      </c>
      <c r="R79" s="159">
        <v>1.586619</v>
      </c>
      <c r="S79" s="159">
        <v>1.596678</v>
      </c>
      <c r="T79" s="159">
        <v>1.6097790000000001</v>
      </c>
      <c r="U79" s="159">
        <v>1.6230230000000001</v>
      </c>
      <c r="V79" s="159">
        <v>1.6336349999999999</v>
      </c>
      <c r="W79" s="159">
        <v>1.646471</v>
      </c>
      <c r="X79" s="159">
        <v>1.660652</v>
      </c>
      <c r="Y79" s="159">
        <v>1.6753290000000001</v>
      </c>
      <c r="Z79" s="159">
        <v>1.6904950000000001</v>
      </c>
      <c r="AA79" s="159">
        <v>1.705419</v>
      </c>
      <c r="AB79" s="159">
        <v>1.720507</v>
      </c>
      <c r="AC79" s="159">
        <v>1.7385299999999999</v>
      </c>
      <c r="AD79" s="159">
        <v>1.755261</v>
      </c>
      <c r="AE79" s="159">
        <v>1.774214</v>
      </c>
      <c r="AF79" s="159">
        <v>1.7950710000000001</v>
      </c>
      <c r="AG79" s="155">
        <v>6.3680000000000004E-3</v>
      </c>
    </row>
    <row r="80" spans="1:33" ht="15" customHeight="1" x14ac:dyDescent="0.25">
      <c r="A80" s="154" t="s">
        <v>2673</v>
      </c>
      <c r="B80" s="157" t="s">
        <v>2795</v>
      </c>
      <c r="C80" s="159">
        <v>0.68809600000000004</v>
      </c>
      <c r="D80" s="159">
        <v>0.68213199999999996</v>
      </c>
      <c r="E80" s="159">
        <v>0.68298400000000004</v>
      </c>
      <c r="F80" s="159">
        <v>0.68959300000000001</v>
      </c>
      <c r="G80" s="159">
        <v>0.69692799999999999</v>
      </c>
      <c r="H80" s="159">
        <v>0.70281400000000005</v>
      </c>
      <c r="I80" s="159">
        <v>0.70673200000000003</v>
      </c>
      <c r="J80" s="159">
        <v>0.70917799999999998</v>
      </c>
      <c r="K80" s="159">
        <v>0.71056399999999997</v>
      </c>
      <c r="L80" s="159">
        <v>0.71239799999999998</v>
      </c>
      <c r="M80" s="159">
        <v>0.71295799999999998</v>
      </c>
      <c r="N80" s="159">
        <v>0.71502299999999996</v>
      </c>
      <c r="O80" s="159">
        <v>0.71706700000000001</v>
      </c>
      <c r="P80" s="159">
        <v>0.72016199999999997</v>
      </c>
      <c r="Q80" s="159">
        <v>0.72439799999999999</v>
      </c>
      <c r="R80" s="159">
        <v>0.72889899999999996</v>
      </c>
      <c r="S80" s="159">
        <v>0.73278900000000002</v>
      </c>
      <c r="T80" s="159">
        <v>0.73656900000000003</v>
      </c>
      <c r="U80" s="159">
        <v>0.74016899999999997</v>
      </c>
      <c r="V80" s="159">
        <v>0.74392599999999998</v>
      </c>
      <c r="W80" s="159">
        <v>0.74827200000000005</v>
      </c>
      <c r="X80" s="159">
        <v>0.75281500000000001</v>
      </c>
      <c r="Y80" s="159">
        <v>0.75737900000000002</v>
      </c>
      <c r="Z80" s="159">
        <v>0.76221300000000003</v>
      </c>
      <c r="AA80" s="159">
        <v>0.76682600000000001</v>
      </c>
      <c r="AB80" s="159">
        <v>0.771393</v>
      </c>
      <c r="AC80" s="159">
        <v>0.77588900000000005</v>
      </c>
      <c r="AD80" s="159">
        <v>0.780366</v>
      </c>
      <c r="AE80" s="159">
        <v>0.78464400000000001</v>
      </c>
      <c r="AF80" s="159">
        <v>0.78905000000000003</v>
      </c>
      <c r="AG80" s="155">
        <v>4.7320000000000001E-3</v>
      </c>
    </row>
    <row r="81" spans="1:33" x14ac:dyDescent="0.25">
      <c r="A81" s="154" t="s">
        <v>2672</v>
      </c>
      <c r="B81" s="157" t="s">
        <v>2671</v>
      </c>
      <c r="C81" s="159">
        <v>1.4096789999999999</v>
      </c>
      <c r="D81" s="159">
        <v>1.3954390000000001</v>
      </c>
      <c r="E81" s="159">
        <v>1.382922</v>
      </c>
      <c r="F81" s="159">
        <v>1.3662879999999999</v>
      </c>
      <c r="G81" s="159">
        <v>1.3522270000000001</v>
      </c>
      <c r="H81" s="159">
        <v>1.318778</v>
      </c>
      <c r="I81" s="159">
        <v>1.2848219999999999</v>
      </c>
      <c r="J81" s="159">
        <v>1.252416</v>
      </c>
      <c r="K81" s="159">
        <v>1.2251350000000001</v>
      </c>
      <c r="L81" s="159">
        <v>1.1997640000000001</v>
      </c>
      <c r="M81" s="159">
        <v>1.1796530000000001</v>
      </c>
      <c r="N81" s="159">
        <v>1.1601870000000001</v>
      </c>
      <c r="O81" s="159">
        <v>1.138976</v>
      </c>
      <c r="P81" s="159">
        <v>1.1205240000000001</v>
      </c>
      <c r="Q81" s="159">
        <v>1.1052150000000001</v>
      </c>
      <c r="R81" s="159">
        <v>1.092149</v>
      </c>
      <c r="S81" s="159">
        <v>1.0798049999999999</v>
      </c>
      <c r="T81" s="159">
        <v>1.0703199999999999</v>
      </c>
      <c r="U81" s="159">
        <v>1.0615859999999999</v>
      </c>
      <c r="V81" s="159">
        <v>1.0503210000000001</v>
      </c>
      <c r="W81" s="159">
        <v>1.041166</v>
      </c>
      <c r="X81" s="159">
        <v>1.0333049999999999</v>
      </c>
      <c r="Y81" s="159">
        <v>1.026551</v>
      </c>
      <c r="Z81" s="159">
        <v>1.020794</v>
      </c>
      <c r="AA81" s="159">
        <v>1.015385</v>
      </c>
      <c r="AB81" s="159">
        <v>1.0107980000000001</v>
      </c>
      <c r="AC81" s="159">
        <v>1.0087630000000001</v>
      </c>
      <c r="AD81" s="159">
        <v>1.0062439999999999</v>
      </c>
      <c r="AE81" s="159">
        <v>1.005571</v>
      </c>
      <c r="AF81" s="159">
        <v>1.006281</v>
      </c>
      <c r="AG81" s="155">
        <v>-1.1557E-2</v>
      </c>
    </row>
    <row r="82" spans="1:33" ht="15" customHeight="1" x14ac:dyDescent="0.25">
      <c r="A82" s="154" t="s">
        <v>2670</v>
      </c>
      <c r="B82" s="157" t="s">
        <v>58</v>
      </c>
      <c r="C82" s="159">
        <v>0.58101000000000003</v>
      </c>
      <c r="D82" s="159">
        <v>0.58009100000000002</v>
      </c>
      <c r="E82" s="159">
        <v>0.58299800000000002</v>
      </c>
      <c r="F82" s="159">
        <v>0.58791300000000002</v>
      </c>
      <c r="G82" s="159">
        <v>0.59339399999999998</v>
      </c>
      <c r="H82" s="159">
        <v>0.59829399999999999</v>
      </c>
      <c r="I82" s="159">
        <v>0.60155000000000003</v>
      </c>
      <c r="J82" s="159">
        <v>0.60376099999999999</v>
      </c>
      <c r="K82" s="159">
        <v>0.60574799999999995</v>
      </c>
      <c r="L82" s="159">
        <v>0.608155</v>
      </c>
      <c r="M82" s="159">
        <v>0.61008700000000005</v>
      </c>
      <c r="N82" s="159">
        <v>0.61273900000000003</v>
      </c>
      <c r="O82" s="159">
        <v>0.61499300000000001</v>
      </c>
      <c r="P82" s="159">
        <v>0.618058</v>
      </c>
      <c r="Q82" s="159">
        <v>0.62185500000000005</v>
      </c>
      <c r="R82" s="159">
        <v>0.62577099999999997</v>
      </c>
      <c r="S82" s="159">
        <v>0.62919999999999998</v>
      </c>
      <c r="T82" s="159">
        <v>0.63272700000000004</v>
      </c>
      <c r="U82" s="159">
        <v>0.63617400000000002</v>
      </c>
      <c r="V82" s="159">
        <v>0.63948700000000003</v>
      </c>
      <c r="W82" s="159">
        <v>0.64336499999999996</v>
      </c>
      <c r="X82" s="159">
        <v>0.64739999999999998</v>
      </c>
      <c r="Y82" s="159">
        <v>0.65146599999999999</v>
      </c>
      <c r="Z82" s="159">
        <v>0.65558399999999994</v>
      </c>
      <c r="AA82" s="159">
        <v>0.65953600000000001</v>
      </c>
      <c r="AB82" s="159">
        <v>0.66344400000000003</v>
      </c>
      <c r="AC82" s="159">
        <v>0.66749599999999998</v>
      </c>
      <c r="AD82" s="159">
        <v>0.67134000000000005</v>
      </c>
      <c r="AE82" s="159">
        <v>0.67522899999999997</v>
      </c>
      <c r="AF82" s="159">
        <v>0.67916500000000002</v>
      </c>
      <c r="AG82" s="155">
        <v>5.3969999999999999E-3</v>
      </c>
    </row>
    <row r="83" spans="1:33" ht="15" customHeight="1" x14ac:dyDescent="0.25">
      <c r="A83" s="154" t="s">
        <v>2669</v>
      </c>
      <c r="B83" s="157" t="s">
        <v>64</v>
      </c>
      <c r="C83" s="159">
        <v>1.454297</v>
      </c>
      <c r="D83" s="159">
        <v>1.411945</v>
      </c>
      <c r="E83" s="159">
        <v>1.374322</v>
      </c>
      <c r="F83" s="159">
        <v>1.3349329999999999</v>
      </c>
      <c r="G83" s="159">
        <v>1.3026439999999999</v>
      </c>
      <c r="H83" s="159">
        <v>1.2775829999999999</v>
      </c>
      <c r="I83" s="159">
        <v>1.2527429999999999</v>
      </c>
      <c r="J83" s="159">
        <v>1.22092</v>
      </c>
      <c r="K83" s="159">
        <v>1.195343</v>
      </c>
      <c r="L83" s="159">
        <v>1.152752</v>
      </c>
      <c r="M83" s="159">
        <v>1.118614</v>
      </c>
      <c r="N83" s="159">
        <v>1.0875109999999999</v>
      </c>
      <c r="O83" s="159">
        <v>1.0574140000000001</v>
      </c>
      <c r="P83" s="159">
        <v>1.0315989999999999</v>
      </c>
      <c r="Q83" s="159">
        <v>1.010194</v>
      </c>
      <c r="R83" s="159">
        <v>0.99229400000000001</v>
      </c>
      <c r="S83" s="159">
        <v>0.97607500000000003</v>
      </c>
      <c r="T83" s="159">
        <v>0.963229</v>
      </c>
      <c r="U83" s="159">
        <v>0.95144700000000004</v>
      </c>
      <c r="V83" s="159">
        <v>0.93459199999999998</v>
      </c>
      <c r="W83" s="159">
        <v>0.92127999999999999</v>
      </c>
      <c r="X83" s="159">
        <v>0.90957200000000005</v>
      </c>
      <c r="Y83" s="159">
        <v>0.89895499999999995</v>
      </c>
      <c r="Z83" s="159">
        <v>0.88984399999999997</v>
      </c>
      <c r="AA83" s="159">
        <v>0.88152799999999998</v>
      </c>
      <c r="AB83" s="159">
        <v>0.87440899999999999</v>
      </c>
      <c r="AC83" s="159">
        <v>0.86984499999999998</v>
      </c>
      <c r="AD83" s="159">
        <v>0.86511199999999999</v>
      </c>
      <c r="AE83" s="159">
        <v>0.86228300000000002</v>
      </c>
      <c r="AF83" s="159">
        <v>0.860877</v>
      </c>
      <c r="AG83" s="155">
        <v>-1.7918E-2</v>
      </c>
    </row>
    <row r="84" spans="1:33" ht="15" customHeight="1" x14ac:dyDescent="0.25">
      <c r="A84" s="154" t="s">
        <v>2668</v>
      </c>
      <c r="B84" s="157" t="s">
        <v>56</v>
      </c>
      <c r="C84" s="159">
        <v>1.822165</v>
      </c>
      <c r="D84" s="159">
        <v>1.8069770000000001</v>
      </c>
      <c r="E84" s="159">
        <v>1.792135</v>
      </c>
      <c r="F84" s="159">
        <v>1.7685439999999999</v>
      </c>
      <c r="G84" s="159">
        <v>1.7517039999999999</v>
      </c>
      <c r="H84" s="159">
        <v>1.742664</v>
      </c>
      <c r="I84" s="159">
        <v>1.7321880000000001</v>
      </c>
      <c r="J84" s="159">
        <v>1.721889</v>
      </c>
      <c r="K84" s="159">
        <v>1.716518</v>
      </c>
      <c r="L84" s="159">
        <v>1.7093160000000001</v>
      </c>
      <c r="M84" s="159">
        <v>1.708615</v>
      </c>
      <c r="N84" s="159">
        <v>1.707336</v>
      </c>
      <c r="O84" s="159">
        <v>1.7026129999999999</v>
      </c>
      <c r="P84" s="159">
        <v>1.7002360000000001</v>
      </c>
      <c r="Q84" s="159">
        <v>1.6995499999999999</v>
      </c>
      <c r="R84" s="159">
        <v>1.700142</v>
      </c>
      <c r="S84" s="159">
        <v>1.69998</v>
      </c>
      <c r="T84" s="159">
        <v>1.702569</v>
      </c>
      <c r="U84" s="159">
        <v>1.7058549999999999</v>
      </c>
      <c r="V84" s="159">
        <v>1.7074069999999999</v>
      </c>
      <c r="W84" s="159">
        <v>1.7111970000000001</v>
      </c>
      <c r="X84" s="159">
        <v>1.715822</v>
      </c>
      <c r="Y84" s="159">
        <v>1.7210650000000001</v>
      </c>
      <c r="Z84" s="159">
        <v>1.7256229999999999</v>
      </c>
      <c r="AA84" s="159">
        <v>1.730092</v>
      </c>
      <c r="AB84" s="159">
        <v>1.735061</v>
      </c>
      <c r="AC84" s="159">
        <v>1.7428650000000001</v>
      </c>
      <c r="AD84" s="159">
        <v>1.7490889999999999</v>
      </c>
      <c r="AE84" s="159">
        <v>1.7572190000000001</v>
      </c>
      <c r="AF84" s="159">
        <v>1.765582</v>
      </c>
      <c r="AG84" s="155">
        <v>-1.0870000000000001E-3</v>
      </c>
    </row>
    <row r="85" spans="1:33" ht="15" customHeight="1" x14ac:dyDescent="0.25">
      <c r="A85" s="154" t="s">
        <v>2667</v>
      </c>
      <c r="B85" s="157" t="s">
        <v>2666</v>
      </c>
      <c r="C85" s="159">
        <v>1.2039519999999999</v>
      </c>
      <c r="D85" s="159">
        <v>1.2134309999999999</v>
      </c>
      <c r="E85" s="159">
        <v>1.219592</v>
      </c>
      <c r="F85" s="159">
        <v>1.2185919999999999</v>
      </c>
      <c r="G85" s="159">
        <v>1.223643</v>
      </c>
      <c r="H85" s="159">
        <v>1.233638</v>
      </c>
      <c r="I85" s="159">
        <v>1.2422580000000001</v>
      </c>
      <c r="J85" s="159">
        <v>1.253042</v>
      </c>
      <c r="K85" s="159">
        <v>1.266896</v>
      </c>
      <c r="L85" s="159">
        <v>1.283671</v>
      </c>
      <c r="M85" s="159">
        <v>1.30307</v>
      </c>
      <c r="N85" s="159">
        <v>1.3224499999999999</v>
      </c>
      <c r="O85" s="159">
        <v>1.338716</v>
      </c>
      <c r="P85" s="159">
        <v>1.35771</v>
      </c>
      <c r="Q85" s="159">
        <v>1.37734</v>
      </c>
      <c r="R85" s="159">
        <v>1.400218</v>
      </c>
      <c r="S85" s="159">
        <v>1.420828</v>
      </c>
      <c r="T85" s="159">
        <v>1.4462740000000001</v>
      </c>
      <c r="U85" s="159">
        <v>1.472631</v>
      </c>
      <c r="V85" s="159">
        <v>1.4984690000000001</v>
      </c>
      <c r="W85" s="159">
        <v>1.5243640000000001</v>
      </c>
      <c r="X85" s="159">
        <v>1.55244</v>
      </c>
      <c r="Y85" s="159">
        <v>1.58249</v>
      </c>
      <c r="Z85" s="159">
        <v>1.610276</v>
      </c>
      <c r="AA85" s="159">
        <v>1.6394949999999999</v>
      </c>
      <c r="AB85" s="159">
        <v>1.6705939999999999</v>
      </c>
      <c r="AC85" s="159">
        <v>1.703044</v>
      </c>
      <c r="AD85" s="159">
        <v>1.7358340000000001</v>
      </c>
      <c r="AE85" s="159">
        <v>1.7708440000000001</v>
      </c>
      <c r="AF85" s="159">
        <v>1.806028</v>
      </c>
      <c r="AG85" s="155">
        <v>1.4082000000000001E-2</v>
      </c>
    </row>
    <row r="86" spans="1:33" ht="15" customHeight="1" x14ac:dyDescent="0.25">
      <c r="A86" s="154" t="s">
        <v>2665</v>
      </c>
      <c r="B86" s="157" t="s">
        <v>2664</v>
      </c>
      <c r="C86" s="159">
        <v>0.49602200000000002</v>
      </c>
      <c r="D86" s="159">
        <v>0.48956699999999997</v>
      </c>
      <c r="E86" s="159">
        <v>0.483879</v>
      </c>
      <c r="F86" s="159">
        <v>0.47622100000000001</v>
      </c>
      <c r="G86" s="159">
        <v>0.471248</v>
      </c>
      <c r="H86" s="159">
        <v>0.46941899999999998</v>
      </c>
      <c r="I86" s="159">
        <v>0.467617</v>
      </c>
      <c r="J86" s="159">
        <v>0.46627000000000002</v>
      </c>
      <c r="K86" s="159">
        <v>0.46670499999999998</v>
      </c>
      <c r="L86" s="159">
        <v>0.46842099999999998</v>
      </c>
      <c r="M86" s="159">
        <v>0.47107900000000003</v>
      </c>
      <c r="N86" s="159">
        <v>0.47393600000000002</v>
      </c>
      <c r="O86" s="159">
        <v>0.475659</v>
      </c>
      <c r="P86" s="159">
        <v>0.47711100000000001</v>
      </c>
      <c r="Q86" s="159">
        <v>0.47941099999999998</v>
      </c>
      <c r="R86" s="159">
        <v>0.48110900000000001</v>
      </c>
      <c r="S86" s="159">
        <v>0.48241600000000001</v>
      </c>
      <c r="T86" s="159">
        <v>0.48439500000000002</v>
      </c>
      <c r="U86" s="159">
        <v>0.48512300000000003</v>
      </c>
      <c r="V86" s="159">
        <v>0.485595</v>
      </c>
      <c r="W86" s="159">
        <v>0.48521500000000001</v>
      </c>
      <c r="X86" s="159">
        <v>0.48344500000000001</v>
      </c>
      <c r="Y86" s="159">
        <v>0.48094199999999998</v>
      </c>
      <c r="Z86" s="159">
        <v>0.47722500000000001</v>
      </c>
      <c r="AA86" s="159">
        <v>0.471831</v>
      </c>
      <c r="AB86" s="159">
        <v>0.465638</v>
      </c>
      <c r="AC86" s="159">
        <v>0.45841999999999999</v>
      </c>
      <c r="AD86" s="159">
        <v>0.44907599999999998</v>
      </c>
      <c r="AE86" s="159">
        <v>0.43842900000000001</v>
      </c>
      <c r="AF86" s="159">
        <v>0.42507800000000001</v>
      </c>
      <c r="AG86" s="155">
        <v>-5.3080000000000002E-3</v>
      </c>
    </row>
    <row r="87" spans="1:33" ht="15" customHeight="1" x14ac:dyDescent="0.25">
      <c r="A87" s="154" t="s">
        <v>2663</v>
      </c>
      <c r="B87" s="157" t="s">
        <v>87</v>
      </c>
      <c r="C87" s="159">
        <v>5.8702690000000004</v>
      </c>
      <c r="D87" s="159">
        <v>6.2823099999999998</v>
      </c>
      <c r="E87" s="159">
        <v>6.2485489999999997</v>
      </c>
      <c r="F87" s="159">
        <v>6.1541379999999997</v>
      </c>
      <c r="G87" s="159">
        <v>6.0769279999999997</v>
      </c>
      <c r="H87" s="159">
        <v>6.0190530000000004</v>
      </c>
      <c r="I87" s="159">
        <v>6.0362520000000002</v>
      </c>
      <c r="J87" s="159">
        <v>6.0472910000000004</v>
      </c>
      <c r="K87" s="159">
        <v>6.0703209999999999</v>
      </c>
      <c r="L87" s="159">
        <v>6.099844</v>
      </c>
      <c r="M87" s="159">
        <v>6.1390750000000001</v>
      </c>
      <c r="N87" s="159">
        <v>6.1760859999999997</v>
      </c>
      <c r="O87" s="159">
        <v>6.204199</v>
      </c>
      <c r="P87" s="159">
        <v>6.2387959999999998</v>
      </c>
      <c r="Q87" s="159">
        <v>6.2775499999999997</v>
      </c>
      <c r="R87" s="159">
        <v>6.3201619999999998</v>
      </c>
      <c r="S87" s="159">
        <v>6.3593190000000002</v>
      </c>
      <c r="T87" s="159">
        <v>6.407146</v>
      </c>
      <c r="U87" s="159">
        <v>6.4606060000000003</v>
      </c>
      <c r="V87" s="159">
        <v>6.5123160000000002</v>
      </c>
      <c r="W87" s="159">
        <v>6.5671929999999996</v>
      </c>
      <c r="X87" s="159">
        <v>6.6258090000000003</v>
      </c>
      <c r="Y87" s="159">
        <v>6.6876369999999996</v>
      </c>
      <c r="Z87" s="159">
        <v>6.7468570000000003</v>
      </c>
      <c r="AA87" s="159">
        <v>6.8092420000000002</v>
      </c>
      <c r="AB87" s="159">
        <v>6.8729829999999996</v>
      </c>
      <c r="AC87" s="159">
        <v>6.9470109999999998</v>
      </c>
      <c r="AD87" s="159">
        <v>7.0203239999999996</v>
      </c>
      <c r="AE87" s="159">
        <v>7.1011540000000002</v>
      </c>
      <c r="AF87" s="159">
        <v>7.1840650000000004</v>
      </c>
      <c r="AG87" s="155">
        <v>6.9890000000000004E-3</v>
      </c>
    </row>
    <row r="88" spans="1:33" ht="15" customHeight="1" x14ac:dyDescent="0.2">
      <c r="A88" s="154" t="s">
        <v>2661</v>
      </c>
      <c r="B88" s="153" t="s">
        <v>2803</v>
      </c>
      <c r="C88" s="158">
        <v>17.361259</v>
      </c>
      <c r="D88" s="158">
        <v>17.619530000000001</v>
      </c>
      <c r="E88" s="158">
        <v>17.611504</v>
      </c>
      <c r="F88" s="158">
        <v>17.442630999999999</v>
      </c>
      <c r="G88" s="158">
        <v>17.323626999999998</v>
      </c>
      <c r="H88" s="158">
        <v>17.224442</v>
      </c>
      <c r="I88" s="158">
        <v>17.181519000000002</v>
      </c>
      <c r="J88" s="158">
        <v>17.119350000000001</v>
      </c>
      <c r="K88" s="158">
        <v>17.087337000000002</v>
      </c>
      <c r="L88" s="158">
        <v>17.052558999999999</v>
      </c>
      <c r="M88" s="158">
        <v>17.056034</v>
      </c>
      <c r="N88" s="158">
        <v>17.064304</v>
      </c>
      <c r="O88" s="158">
        <v>17.049240000000001</v>
      </c>
      <c r="P88" s="158">
        <v>17.057663000000002</v>
      </c>
      <c r="Q88" s="158">
        <v>17.088702999999999</v>
      </c>
      <c r="R88" s="158">
        <v>17.135071</v>
      </c>
      <c r="S88" s="158">
        <v>17.173757999999999</v>
      </c>
      <c r="T88" s="158">
        <v>17.238005000000001</v>
      </c>
      <c r="U88" s="158">
        <v>17.309231</v>
      </c>
      <c r="V88" s="158">
        <v>17.365883</v>
      </c>
      <c r="W88" s="158">
        <v>17.437214000000001</v>
      </c>
      <c r="X88" s="158">
        <v>17.518847999999998</v>
      </c>
      <c r="Y88" s="158">
        <v>17.607817000000001</v>
      </c>
      <c r="Z88" s="158">
        <v>17.693611000000001</v>
      </c>
      <c r="AA88" s="158">
        <v>17.781707999999998</v>
      </c>
      <c r="AB88" s="158">
        <v>17.874328999999999</v>
      </c>
      <c r="AC88" s="158">
        <v>17.988218</v>
      </c>
      <c r="AD88" s="158">
        <v>18.095551</v>
      </c>
      <c r="AE88" s="158">
        <v>18.218374000000001</v>
      </c>
      <c r="AF88" s="158">
        <v>18.345896</v>
      </c>
      <c r="AG88" s="151">
        <v>1.9040000000000001E-3</v>
      </c>
    </row>
    <row r="89" spans="1:33" ht="15" customHeight="1" x14ac:dyDescent="0.25">
      <c r="A89" s="154" t="s">
        <v>2804</v>
      </c>
      <c r="B89" s="157" t="s">
        <v>2765</v>
      </c>
      <c r="C89" s="159">
        <v>9.5620999999999998E-2</v>
      </c>
      <c r="D89" s="159">
        <v>0.10685500000000001</v>
      </c>
      <c r="E89" s="159">
        <v>0.118325</v>
      </c>
      <c r="F89" s="159">
        <v>0.12968099999999999</v>
      </c>
      <c r="G89" s="159">
        <v>0.13766</v>
      </c>
      <c r="H89" s="159">
        <v>0.146618</v>
      </c>
      <c r="I89" s="159">
        <v>0.15415799999999999</v>
      </c>
      <c r="J89" s="159">
        <v>0.159692</v>
      </c>
      <c r="K89" s="159">
        <v>0.16678399999999999</v>
      </c>
      <c r="L89" s="159">
        <v>0.17127300000000001</v>
      </c>
      <c r="M89" s="159">
        <v>0.17811299999999999</v>
      </c>
      <c r="N89" s="159">
        <v>0.182839</v>
      </c>
      <c r="O89" s="159">
        <v>0.189632</v>
      </c>
      <c r="P89" s="159">
        <v>0.195544</v>
      </c>
      <c r="Q89" s="159">
        <v>0.198097</v>
      </c>
      <c r="R89" s="159">
        <v>0.204844</v>
      </c>
      <c r="S89" s="159">
        <v>0.211534</v>
      </c>
      <c r="T89" s="159">
        <v>0.217638</v>
      </c>
      <c r="U89" s="159">
        <v>0.22692300000000001</v>
      </c>
      <c r="V89" s="159">
        <v>0.23549200000000001</v>
      </c>
      <c r="W89" s="159">
        <v>0.242482</v>
      </c>
      <c r="X89" s="159">
        <v>0.25086700000000001</v>
      </c>
      <c r="Y89" s="159">
        <v>0.26011000000000001</v>
      </c>
      <c r="Z89" s="159">
        <v>0.26594400000000001</v>
      </c>
      <c r="AA89" s="159">
        <v>0.27569500000000002</v>
      </c>
      <c r="AB89" s="159">
        <v>0.28823700000000002</v>
      </c>
      <c r="AC89" s="159">
        <v>0.29553299999999999</v>
      </c>
      <c r="AD89" s="159">
        <v>0.30629600000000001</v>
      </c>
      <c r="AE89" s="159">
        <v>0.31517200000000001</v>
      </c>
      <c r="AF89" s="159">
        <v>0.32165300000000002</v>
      </c>
      <c r="AG89" s="155">
        <v>4.2717999999999999E-2</v>
      </c>
    </row>
    <row r="90" spans="1:33" ht="15" customHeight="1" x14ac:dyDescent="0.2">
      <c r="A90" s="154" t="s">
        <v>2805</v>
      </c>
      <c r="B90" s="153" t="s">
        <v>2772</v>
      </c>
      <c r="C90" s="158">
        <v>17.265640000000001</v>
      </c>
      <c r="D90" s="158">
        <v>17.512671999999998</v>
      </c>
      <c r="E90" s="158">
        <v>17.493179000000001</v>
      </c>
      <c r="F90" s="158">
        <v>17.312947999999999</v>
      </c>
      <c r="G90" s="158">
        <v>17.185966000000001</v>
      </c>
      <c r="H90" s="158">
        <v>17.077824</v>
      </c>
      <c r="I90" s="158">
        <v>17.027363000000001</v>
      </c>
      <c r="J90" s="158">
        <v>16.95966</v>
      </c>
      <c r="K90" s="158">
        <v>16.920551</v>
      </c>
      <c r="L90" s="158">
        <v>16.881287</v>
      </c>
      <c r="M90" s="158">
        <v>16.87792</v>
      </c>
      <c r="N90" s="158">
        <v>16.881466</v>
      </c>
      <c r="O90" s="158">
        <v>16.859608000000001</v>
      </c>
      <c r="P90" s="158">
        <v>16.862120000000001</v>
      </c>
      <c r="Q90" s="158">
        <v>16.890605999999998</v>
      </c>
      <c r="R90" s="158">
        <v>16.930226999999999</v>
      </c>
      <c r="S90" s="158">
        <v>16.962223000000002</v>
      </c>
      <c r="T90" s="158">
        <v>17.020367</v>
      </c>
      <c r="U90" s="158">
        <v>17.082308000000001</v>
      </c>
      <c r="V90" s="158">
        <v>17.130389999999998</v>
      </c>
      <c r="W90" s="158">
        <v>17.194732999999999</v>
      </c>
      <c r="X90" s="158">
        <v>17.267982</v>
      </c>
      <c r="Y90" s="158">
        <v>17.347705999999999</v>
      </c>
      <c r="Z90" s="158">
        <v>17.427668000000001</v>
      </c>
      <c r="AA90" s="158">
        <v>17.506011999999998</v>
      </c>
      <c r="AB90" s="158">
        <v>17.586089999999999</v>
      </c>
      <c r="AC90" s="158">
        <v>17.692685999999998</v>
      </c>
      <c r="AD90" s="158">
        <v>17.789255000000001</v>
      </c>
      <c r="AE90" s="158">
        <v>17.903202</v>
      </c>
      <c r="AF90" s="158">
        <v>18.024242000000001</v>
      </c>
      <c r="AG90" s="151">
        <v>1.4840000000000001E-3</v>
      </c>
    </row>
    <row r="92" spans="1:33" ht="12" x14ac:dyDescent="0.2">
      <c r="B92" s="153" t="s">
        <v>2806</v>
      </c>
    </row>
    <row r="93" spans="1:33" ht="15" customHeight="1" x14ac:dyDescent="0.25">
      <c r="A93" s="154" t="s">
        <v>2660</v>
      </c>
      <c r="B93" s="157" t="s">
        <v>2659</v>
      </c>
      <c r="C93" s="159">
        <v>7.4182999999999999E-2</v>
      </c>
      <c r="D93" s="159">
        <v>7.4353000000000002E-2</v>
      </c>
      <c r="E93" s="159">
        <v>7.3995000000000005E-2</v>
      </c>
      <c r="F93" s="159">
        <v>7.3537000000000005E-2</v>
      </c>
      <c r="G93" s="159">
        <v>7.3187000000000002E-2</v>
      </c>
      <c r="H93" s="159">
        <v>7.2387999999999994E-2</v>
      </c>
      <c r="I93" s="159">
        <v>7.1845000000000006E-2</v>
      </c>
      <c r="J93" s="159">
        <v>7.1635000000000004E-2</v>
      </c>
      <c r="K93" s="159">
        <v>7.1162000000000003E-2</v>
      </c>
      <c r="L93" s="159">
        <v>7.0906999999999998E-2</v>
      </c>
      <c r="M93" s="159">
        <v>7.0789000000000005E-2</v>
      </c>
      <c r="N93" s="159">
        <v>7.0553000000000005E-2</v>
      </c>
      <c r="O93" s="159">
        <v>7.0317000000000005E-2</v>
      </c>
      <c r="P93" s="159">
        <v>6.9873000000000005E-2</v>
      </c>
      <c r="Q93" s="159">
        <v>6.9681000000000007E-2</v>
      </c>
      <c r="R93" s="159">
        <v>6.9468000000000002E-2</v>
      </c>
      <c r="S93" s="159">
        <v>6.9444000000000006E-2</v>
      </c>
      <c r="T93" s="159">
        <v>6.9438E-2</v>
      </c>
      <c r="U93" s="159">
        <v>6.9481000000000001E-2</v>
      </c>
      <c r="V93" s="159">
        <v>6.9456000000000004E-2</v>
      </c>
      <c r="W93" s="159">
        <v>6.9376999999999994E-2</v>
      </c>
      <c r="X93" s="159">
        <v>6.9352999999999998E-2</v>
      </c>
      <c r="Y93" s="159">
        <v>6.9419999999999996E-2</v>
      </c>
      <c r="Z93" s="159">
        <v>6.9336999999999996E-2</v>
      </c>
      <c r="AA93" s="159">
        <v>6.9344000000000003E-2</v>
      </c>
      <c r="AB93" s="159">
        <v>6.9265999999999994E-2</v>
      </c>
      <c r="AC93" s="159">
        <v>6.9270999999999999E-2</v>
      </c>
      <c r="AD93" s="159">
        <v>6.9389999999999993E-2</v>
      </c>
      <c r="AE93" s="159">
        <v>6.9554000000000005E-2</v>
      </c>
      <c r="AF93" s="159">
        <v>6.9539000000000004E-2</v>
      </c>
      <c r="AG93" s="155">
        <v>-2.2260000000000001E-3</v>
      </c>
    </row>
    <row r="94" spans="1:33" ht="15" customHeight="1" x14ac:dyDescent="0.25">
      <c r="A94" s="154" t="s">
        <v>2658</v>
      </c>
      <c r="B94" s="157" t="s">
        <v>143</v>
      </c>
      <c r="C94" s="159">
        <v>0.19664200000000001</v>
      </c>
      <c r="D94" s="159">
        <v>0.22250400000000001</v>
      </c>
      <c r="E94" s="159">
        <v>0.24876300000000001</v>
      </c>
      <c r="F94" s="159">
        <v>0.27291300000000002</v>
      </c>
      <c r="G94" s="159">
        <v>0.28973199999999999</v>
      </c>
      <c r="H94" s="159">
        <v>0.30654199999999998</v>
      </c>
      <c r="I94" s="159">
        <v>0.32318000000000002</v>
      </c>
      <c r="J94" s="159">
        <v>0.33524599999999999</v>
      </c>
      <c r="K94" s="159">
        <v>0.34961100000000001</v>
      </c>
      <c r="L94" s="159">
        <v>0.359294</v>
      </c>
      <c r="M94" s="159">
        <v>0.37496800000000002</v>
      </c>
      <c r="N94" s="159">
        <v>0.38534299999999999</v>
      </c>
      <c r="O94" s="159">
        <v>0.39992800000000001</v>
      </c>
      <c r="P94" s="159">
        <v>0.411719</v>
      </c>
      <c r="Q94" s="159">
        <v>0.41669400000000001</v>
      </c>
      <c r="R94" s="159">
        <v>0.43135800000000002</v>
      </c>
      <c r="S94" s="159">
        <v>0.44671</v>
      </c>
      <c r="T94" s="159">
        <v>0.46120499999999998</v>
      </c>
      <c r="U94" s="159">
        <v>0.483238</v>
      </c>
      <c r="V94" s="159">
        <v>0.502668</v>
      </c>
      <c r="W94" s="159">
        <v>0.51812100000000005</v>
      </c>
      <c r="X94" s="159">
        <v>0.53718500000000002</v>
      </c>
      <c r="Y94" s="159">
        <v>0.55872699999999997</v>
      </c>
      <c r="Z94" s="159">
        <v>0.57215899999999997</v>
      </c>
      <c r="AA94" s="159">
        <v>0.59490100000000001</v>
      </c>
      <c r="AB94" s="159">
        <v>0.62314899999999995</v>
      </c>
      <c r="AC94" s="159">
        <v>0.64045399999999997</v>
      </c>
      <c r="AD94" s="159">
        <v>0.66661899999999996</v>
      </c>
      <c r="AE94" s="159">
        <v>0.68904200000000004</v>
      </c>
      <c r="AF94" s="159">
        <v>0.70327600000000001</v>
      </c>
      <c r="AG94" s="155">
        <v>4.4923999999999999E-2</v>
      </c>
    </row>
    <row r="95" spans="1:33" ht="15" customHeight="1" x14ac:dyDescent="0.25">
      <c r="A95" s="154" t="s">
        <v>2657</v>
      </c>
      <c r="B95" s="157" t="s">
        <v>145</v>
      </c>
      <c r="C95" s="159">
        <v>6.888E-3</v>
      </c>
      <c r="D95" s="159">
        <v>6.94E-3</v>
      </c>
      <c r="E95" s="159">
        <v>6.8659999999999997E-3</v>
      </c>
      <c r="F95" s="159">
        <v>6.7790000000000003E-3</v>
      </c>
      <c r="G95" s="159">
        <v>6.7140000000000003E-3</v>
      </c>
      <c r="H95" s="159">
        <v>6.6610000000000003E-3</v>
      </c>
      <c r="I95" s="159">
        <v>6.6379999999999998E-3</v>
      </c>
      <c r="J95" s="159">
        <v>6.6249999999999998E-3</v>
      </c>
      <c r="K95" s="159">
        <v>6.5950000000000002E-3</v>
      </c>
      <c r="L95" s="159">
        <v>6.5900000000000004E-3</v>
      </c>
      <c r="M95" s="159">
        <v>6.587E-3</v>
      </c>
      <c r="N95" s="159">
        <v>6.5719999999999997E-3</v>
      </c>
      <c r="O95" s="159">
        <v>6.5770000000000004E-3</v>
      </c>
      <c r="P95" s="159">
        <v>6.5779999999999996E-3</v>
      </c>
      <c r="Q95" s="159">
        <v>6.561E-3</v>
      </c>
      <c r="R95" s="159">
        <v>6.5370000000000003E-3</v>
      </c>
      <c r="S95" s="159">
        <v>6.5279999999999999E-3</v>
      </c>
      <c r="T95" s="159">
        <v>6.5209999999999999E-3</v>
      </c>
      <c r="U95" s="159">
        <v>6.5300000000000002E-3</v>
      </c>
      <c r="V95" s="159">
        <v>6.5160000000000001E-3</v>
      </c>
      <c r="W95" s="159">
        <v>6.5079999999999999E-3</v>
      </c>
      <c r="X95" s="159">
        <v>6.5279999999999999E-3</v>
      </c>
      <c r="Y95" s="159">
        <v>6.5370000000000003E-3</v>
      </c>
      <c r="Z95" s="159">
        <v>6.5269999999999998E-3</v>
      </c>
      <c r="AA95" s="159">
        <v>6.5209999999999999E-3</v>
      </c>
      <c r="AB95" s="159">
        <v>6.522E-3</v>
      </c>
      <c r="AC95" s="159">
        <v>6.5209999999999999E-3</v>
      </c>
      <c r="AD95" s="159">
        <v>6.5360000000000001E-3</v>
      </c>
      <c r="AE95" s="159">
        <v>6.5399999999999998E-3</v>
      </c>
      <c r="AF95" s="159">
        <v>6.5370000000000003E-3</v>
      </c>
      <c r="AG95" s="155">
        <v>-1.805E-3</v>
      </c>
    </row>
    <row r="96" spans="1:33" ht="15" customHeight="1" x14ac:dyDescent="0.2">
      <c r="A96" s="154" t="s">
        <v>2656</v>
      </c>
      <c r="B96" s="153" t="s">
        <v>147</v>
      </c>
      <c r="C96" s="158">
        <v>0.27771200000000001</v>
      </c>
      <c r="D96" s="158">
        <v>0.30379699999999998</v>
      </c>
      <c r="E96" s="158">
        <v>0.32962399999999997</v>
      </c>
      <c r="F96" s="158">
        <v>0.35322900000000002</v>
      </c>
      <c r="G96" s="158">
        <v>0.36963299999999999</v>
      </c>
      <c r="H96" s="158">
        <v>0.38559100000000002</v>
      </c>
      <c r="I96" s="158">
        <v>0.40166299999999999</v>
      </c>
      <c r="J96" s="158">
        <v>0.41350700000000001</v>
      </c>
      <c r="K96" s="158">
        <v>0.427367</v>
      </c>
      <c r="L96" s="158">
        <v>0.43679099999999998</v>
      </c>
      <c r="M96" s="158">
        <v>0.452345</v>
      </c>
      <c r="N96" s="158">
        <v>0.46246900000000002</v>
      </c>
      <c r="O96" s="158">
        <v>0.47682200000000002</v>
      </c>
      <c r="P96" s="158">
        <v>0.48817100000000002</v>
      </c>
      <c r="Q96" s="158">
        <v>0.49293599999999999</v>
      </c>
      <c r="R96" s="158">
        <v>0.50736300000000001</v>
      </c>
      <c r="S96" s="158">
        <v>0.52268199999999998</v>
      </c>
      <c r="T96" s="158">
        <v>0.537165</v>
      </c>
      <c r="U96" s="158">
        <v>0.559249</v>
      </c>
      <c r="V96" s="158">
        <v>0.57864000000000004</v>
      </c>
      <c r="W96" s="158">
        <v>0.59400600000000003</v>
      </c>
      <c r="X96" s="158">
        <v>0.613066</v>
      </c>
      <c r="Y96" s="158">
        <v>0.63468400000000003</v>
      </c>
      <c r="Z96" s="158">
        <v>0.64802300000000002</v>
      </c>
      <c r="AA96" s="158">
        <v>0.67076599999999997</v>
      </c>
      <c r="AB96" s="158">
        <v>0.69893799999999995</v>
      </c>
      <c r="AC96" s="158">
        <v>0.71624600000000005</v>
      </c>
      <c r="AD96" s="158">
        <v>0.74254600000000004</v>
      </c>
      <c r="AE96" s="158">
        <v>0.76513600000000004</v>
      </c>
      <c r="AF96" s="158">
        <v>0.77935200000000004</v>
      </c>
      <c r="AG96" s="151">
        <v>3.6222999999999998E-2</v>
      </c>
    </row>
    <row r="98" spans="1:33" ht="15" customHeight="1" x14ac:dyDescent="0.2">
      <c r="B98" s="153" t="s">
        <v>148</v>
      </c>
    </row>
    <row r="99" spans="1:33" ht="15" customHeight="1" x14ac:dyDescent="0.25">
      <c r="A99" s="154" t="s">
        <v>2655</v>
      </c>
      <c r="B99" s="157" t="s">
        <v>150</v>
      </c>
      <c r="C99" s="156">
        <v>5890</v>
      </c>
      <c r="D99" s="156">
        <v>6269</v>
      </c>
      <c r="E99" s="156">
        <v>6083</v>
      </c>
      <c r="F99" s="156">
        <v>6065</v>
      </c>
      <c r="G99" s="156">
        <v>6048</v>
      </c>
      <c r="H99" s="156">
        <v>6030</v>
      </c>
      <c r="I99" s="156">
        <v>6012</v>
      </c>
      <c r="J99" s="156">
        <v>5994</v>
      </c>
      <c r="K99" s="156">
        <v>5976</v>
      </c>
      <c r="L99" s="156">
        <v>5958</v>
      </c>
      <c r="M99" s="156">
        <v>5940</v>
      </c>
      <c r="N99" s="156">
        <v>5922</v>
      </c>
      <c r="O99" s="156">
        <v>5904</v>
      </c>
      <c r="P99" s="156">
        <v>5886</v>
      </c>
      <c r="Q99" s="156">
        <v>5868</v>
      </c>
      <c r="R99" s="156">
        <v>5850</v>
      </c>
      <c r="S99" s="156">
        <v>5832</v>
      </c>
      <c r="T99" s="156">
        <v>5814</v>
      </c>
      <c r="U99" s="156">
        <v>5795</v>
      </c>
      <c r="V99" s="156">
        <v>5777</v>
      </c>
      <c r="W99" s="156">
        <v>5759</v>
      </c>
      <c r="X99" s="156">
        <v>5741</v>
      </c>
      <c r="Y99" s="156">
        <v>5723</v>
      </c>
      <c r="Z99" s="156">
        <v>5704</v>
      </c>
      <c r="AA99" s="156">
        <v>5686</v>
      </c>
      <c r="AB99" s="156">
        <v>5668</v>
      </c>
      <c r="AC99" s="156">
        <v>5650</v>
      </c>
      <c r="AD99" s="156">
        <v>5632</v>
      </c>
      <c r="AE99" s="156">
        <v>5614</v>
      </c>
      <c r="AF99" s="156">
        <v>5595</v>
      </c>
      <c r="AG99" s="155">
        <v>-1.7700000000000001E-3</v>
      </c>
    </row>
    <row r="100" spans="1:33" ht="15" customHeight="1" x14ac:dyDescent="0.25">
      <c r="A100" s="154" t="s">
        <v>2654</v>
      </c>
      <c r="B100" s="157" t="s">
        <v>152</v>
      </c>
      <c r="C100" s="156">
        <v>5356</v>
      </c>
      <c r="D100" s="156">
        <v>5620</v>
      </c>
      <c r="E100" s="156">
        <v>5448</v>
      </c>
      <c r="F100" s="156">
        <v>5431</v>
      </c>
      <c r="G100" s="156">
        <v>5414</v>
      </c>
      <c r="H100" s="156">
        <v>5397</v>
      </c>
      <c r="I100" s="156">
        <v>5380</v>
      </c>
      <c r="J100" s="156">
        <v>5363</v>
      </c>
      <c r="K100" s="156">
        <v>5347</v>
      </c>
      <c r="L100" s="156">
        <v>5330</v>
      </c>
      <c r="M100" s="156">
        <v>5313</v>
      </c>
      <c r="N100" s="156">
        <v>5296</v>
      </c>
      <c r="O100" s="156">
        <v>5279</v>
      </c>
      <c r="P100" s="156">
        <v>5262</v>
      </c>
      <c r="Q100" s="156">
        <v>5245</v>
      </c>
      <c r="R100" s="156">
        <v>5228</v>
      </c>
      <c r="S100" s="156">
        <v>5211</v>
      </c>
      <c r="T100" s="156">
        <v>5194</v>
      </c>
      <c r="U100" s="156">
        <v>5177</v>
      </c>
      <c r="V100" s="156">
        <v>5160</v>
      </c>
      <c r="W100" s="156">
        <v>5143</v>
      </c>
      <c r="X100" s="156">
        <v>5127</v>
      </c>
      <c r="Y100" s="156">
        <v>5110</v>
      </c>
      <c r="Z100" s="156">
        <v>5093</v>
      </c>
      <c r="AA100" s="156">
        <v>5076</v>
      </c>
      <c r="AB100" s="156">
        <v>5059</v>
      </c>
      <c r="AC100" s="156">
        <v>5042</v>
      </c>
      <c r="AD100" s="156">
        <v>5025</v>
      </c>
      <c r="AE100" s="156">
        <v>5008</v>
      </c>
      <c r="AF100" s="156">
        <v>4991</v>
      </c>
      <c r="AG100" s="155">
        <v>-2.431E-3</v>
      </c>
    </row>
    <row r="101" spans="1:33" x14ac:dyDescent="0.25">
      <c r="A101" s="154" t="s">
        <v>2653</v>
      </c>
      <c r="B101" s="157" t="s">
        <v>154</v>
      </c>
      <c r="C101" s="156">
        <v>5925</v>
      </c>
      <c r="D101" s="156">
        <v>6246</v>
      </c>
      <c r="E101" s="156">
        <v>6075</v>
      </c>
      <c r="F101" s="156">
        <v>6065</v>
      </c>
      <c r="G101" s="156">
        <v>6055</v>
      </c>
      <c r="H101" s="156">
        <v>6045</v>
      </c>
      <c r="I101" s="156">
        <v>6035</v>
      </c>
      <c r="J101" s="156">
        <v>6026</v>
      </c>
      <c r="K101" s="156">
        <v>6016</v>
      </c>
      <c r="L101" s="156">
        <v>6006</v>
      </c>
      <c r="M101" s="156">
        <v>5996</v>
      </c>
      <c r="N101" s="156">
        <v>5986</v>
      </c>
      <c r="O101" s="156">
        <v>5976</v>
      </c>
      <c r="P101" s="156">
        <v>5966</v>
      </c>
      <c r="Q101" s="156">
        <v>5956</v>
      </c>
      <c r="R101" s="156">
        <v>5946</v>
      </c>
      <c r="S101" s="156">
        <v>5936</v>
      </c>
      <c r="T101" s="156">
        <v>5926</v>
      </c>
      <c r="U101" s="156">
        <v>5916</v>
      </c>
      <c r="V101" s="156">
        <v>5906</v>
      </c>
      <c r="W101" s="156">
        <v>5896</v>
      </c>
      <c r="X101" s="156">
        <v>5886</v>
      </c>
      <c r="Y101" s="156">
        <v>5876</v>
      </c>
      <c r="Z101" s="156">
        <v>5867</v>
      </c>
      <c r="AA101" s="156">
        <v>5857</v>
      </c>
      <c r="AB101" s="156">
        <v>5847</v>
      </c>
      <c r="AC101" s="156">
        <v>5837</v>
      </c>
      <c r="AD101" s="156">
        <v>5827</v>
      </c>
      <c r="AE101" s="156">
        <v>5817</v>
      </c>
      <c r="AF101" s="156">
        <v>5807</v>
      </c>
      <c r="AG101" s="155">
        <v>-6.9300000000000004E-4</v>
      </c>
    </row>
    <row r="102" spans="1:33" x14ac:dyDescent="0.25">
      <c r="A102" s="154" t="s">
        <v>2652</v>
      </c>
      <c r="B102" s="157" t="s">
        <v>156</v>
      </c>
      <c r="C102" s="156">
        <v>6356</v>
      </c>
      <c r="D102" s="156">
        <v>6592</v>
      </c>
      <c r="E102" s="156">
        <v>6430</v>
      </c>
      <c r="F102" s="156">
        <v>6425</v>
      </c>
      <c r="G102" s="156">
        <v>6419</v>
      </c>
      <c r="H102" s="156">
        <v>6413</v>
      </c>
      <c r="I102" s="156">
        <v>6407</v>
      </c>
      <c r="J102" s="156">
        <v>6401</v>
      </c>
      <c r="K102" s="156">
        <v>6394</v>
      </c>
      <c r="L102" s="156">
        <v>6388</v>
      </c>
      <c r="M102" s="156">
        <v>6381</v>
      </c>
      <c r="N102" s="156">
        <v>6375</v>
      </c>
      <c r="O102" s="156">
        <v>6368</v>
      </c>
      <c r="P102" s="156">
        <v>6361</v>
      </c>
      <c r="Q102" s="156">
        <v>6355</v>
      </c>
      <c r="R102" s="156">
        <v>6348</v>
      </c>
      <c r="S102" s="156">
        <v>6341</v>
      </c>
      <c r="T102" s="156">
        <v>6334</v>
      </c>
      <c r="U102" s="156">
        <v>6328</v>
      </c>
      <c r="V102" s="156">
        <v>6321</v>
      </c>
      <c r="W102" s="156">
        <v>6314</v>
      </c>
      <c r="X102" s="156">
        <v>6307</v>
      </c>
      <c r="Y102" s="156">
        <v>6300</v>
      </c>
      <c r="Z102" s="156">
        <v>6293</v>
      </c>
      <c r="AA102" s="156">
        <v>6286</v>
      </c>
      <c r="AB102" s="156">
        <v>6279</v>
      </c>
      <c r="AC102" s="156">
        <v>6272</v>
      </c>
      <c r="AD102" s="156">
        <v>6265</v>
      </c>
      <c r="AE102" s="156">
        <v>6257</v>
      </c>
      <c r="AF102" s="156">
        <v>6250</v>
      </c>
      <c r="AG102" s="155">
        <v>-5.8E-4</v>
      </c>
    </row>
    <row r="103" spans="1:33" ht="15" customHeight="1" x14ac:dyDescent="0.25">
      <c r="A103" s="154" t="s">
        <v>2651</v>
      </c>
      <c r="B103" s="157" t="s">
        <v>158</v>
      </c>
      <c r="C103" s="156">
        <v>2454</v>
      </c>
      <c r="D103" s="156">
        <v>2507</v>
      </c>
      <c r="E103" s="156">
        <v>2434</v>
      </c>
      <c r="F103" s="156">
        <v>2420</v>
      </c>
      <c r="G103" s="156">
        <v>2406</v>
      </c>
      <c r="H103" s="156">
        <v>2393</v>
      </c>
      <c r="I103" s="156">
        <v>2379</v>
      </c>
      <c r="J103" s="156">
        <v>2366</v>
      </c>
      <c r="K103" s="156">
        <v>2352</v>
      </c>
      <c r="L103" s="156">
        <v>2338</v>
      </c>
      <c r="M103" s="156">
        <v>2325</v>
      </c>
      <c r="N103" s="156">
        <v>2311</v>
      </c>
      <c r="O103" s="156">
        <v>2297</v>
      </c>
      <c r="P103" s="156">
        <v>2284</v>
      </c>
      <c r="Q103" s="156">
        <v>2270</v>
      </c>
      <c r="R103" s="156">
        <v>2257</v>
      </c>
      <c r="S103" s="156">
        <v>2243</v>
      </c>
      <c r="T103" s="156">
        <v>2230</v>
      </c>
      <c r="U103" s="156">
        <v>2216</v>
      </c>
      <c r="V103" s="156">
        <v>2203</v>
      </c>
      <c r="W103" s="156">
        <v>2189</v>
      </c>
      <c r="X103" s="156">
        <v>2176</v>
      </c>
      <c r="Y103" s="156">
        <v>2162</v>
      </c>
      <c r="Z103" s="156">
        <v>2149</v>
      </c>
      <c r="AA103" s="156">
        <v>2136</v>
      </c>
      <c r="AB103" s="156">
        <v>2122</v>
      </c>
      <c r="AC103" s="156">
        <v>2109</v>
      </c>
      <c r="AD103" s="156">
        <v>2096</v>
      </c>
      <c r="AE103" s="156">
        <v>2082</v>
      </c>
      <c r="AF103" s="156">
        <v>2069</v>
      </c>
      <c r="AG103" s="155">
        <v>-5.8669999999999998E-3</v>
      </c>
    </row>
    <row r="104" spans="1:33" ht="15" customHeight="1" x14ac:dyDescent="0.25">
      <c r="A104" s="154" t="s">
        <v>2650</v>
      </c>
      <c r="B104" s="157" t="s">
        <v>160</v>
      </c>
      <c r="C104" s="156">
        <v>3318</v>
      </c>
      <c r="D104" s="156">
        <v>3345</v>
      </c>
      <c r="E104" s="156">
        <v>3230</v>
      </c>
      <c r="F104" s="156">
        <v>3221</v>
      </c>
      <c r="G104" s="156">
        <v>3211</v>
      </c>
      <c r="H104" s="156">
        <v>3202</v>
      </c>
      <c r="I104" s="156">
        <v>3192</v>
      </c>
      <c r="J104" s="156">
        <v>3183</v>
      </c>
      <c r="K104" s="156">
        <v>3173</v>
      </c>
      <c r="L104" s="156">
        <v>3163</v>
      </c>
      <c r="M104" s="156">
        <v>3154</v>
      </c>
      <c r="N104" s="156">
        <v>3144</v>
      </c>
      <c r="O104" s="156">
        <v>3134</v>
      </c>
      <c r="P104" s="156">
        <v>3124</v>
      </c>
      <c r="Q104" s="156">
        <v>3114</v>
      </c>
      <c r="R104" s="156">
        <v>3104</v>
      </c>
      <c r="S104" s="156">
        <v>3094</v>
      </c>
      <c r="T104" s="156">
        <v>3084</v>
      </c>
      <c r="U104" s="156">
        <v>3074</v>
      </c>
      <c r="V104" s="156">
        <v>3064</v>
      </c>
      <c r="W104" s="156">
        <v>3054</v>
      </c>
      <c r="X104" s="156">
        <v>3044</v>
      </c>
      <c r="Y104" s="156">
        <v>3034</v>
      </c>
      <c r="Z104" s="156">
        <v>3024</v>
      </c>
      <c r="AA104" s="156">
        <v>3014</v>
      </c>
      <c r="AB104" s="156">
        <v>3004</v>
      </c>
      <c r="AC104" s="156">
        <v>2994</v>
      </c>
      <c r="AD104" s="156">
        <v>2984</v>
      </c>
      <c r="AE104" s="156">
        <v>2974</v>
      </c>
      <c r="AF104" s="156">
        <v>2963</v>
      </c>
      <c r="AG104" s="155">
        <v>-3.8939999999999999E-3</v>
      </c>
    </row>
    <row r="105" spans="1:33" ht="15" customHeight="1" x14ac:dyDescent="0.25">
      <c r="A105" s="154" t="s">
        <v>2649</v>
      </c>
      <c r="B105" s="157" t="s">
        <v>162</v>
      </c>
      <c r="C105" s="156">
        <v>2149</v>
      </c>
      <c r="D105" s="156">
        <v>2015</v>
      </c>
      <c r="E105" s="156">
        <v>1961</v>
      </c>
      <c r="F105" s="156">
        <v>1953</v>
      </c>
      <c r="G105" s="156">
        <v>1945</v>
      </c>
      <c r="H105" s="156">
        <v>1937</v>
      </c>
      <c r="I105" s="156">
        <v>1929</v>
      </c>
      <c r="J105" s="156">
        <v>1921</v>
      </c>
      <c r="K105" s="156">
        <v>1913</v>
      </c>
      <c r="L105" s="156">
        <v>1905</v>
      </c>
      <c r="M105" s="156">
        <v>1897</v>
      </c>
      <c r="N105" s="156">
        <v>1889</v>
      </c>
      <c r="O105" s="156">
        <v>1881</v>
      </c>
      <c r="P105" s="156">
        <v>1873</v>
      </c>
      <c r="Q105" s="156">
        <v>1866</v>
      </c>
      <c r="R105" s="156">
        <v>1858</v>
      </c>
      <c r="S105" s="156">
        <v>1850</v>
      </c>
      <c r="T105" s="156">
        <v>1842</v>
      </c>
      <c r="U105" s="156">
        <v>1834</v>
      </c>
      <c r="V105" s="156">
        <v>1827</v>
      </c>
      <c r="W105" s="156">
        <v>1819</v>
      </c>
      <c r="X105" s="156">
        <v>1811</v>
      </c>
      <c r="Y105" s="156">
        <v>1804</v>
      </c>
      <c r="Z105" s="156">
        <v>1796</v>
      </c>
      <c r="AA105" s="156">
        <v>1788</v>
      </c>
      <c r="AB105" s="156">
        <v>1781</v>
      </c>
      <c r="AC105" s="156">
        <v>1773</v>
      </c>
      <c r="AD105" s="156">
        <v>1765</v>
      </c>
      <c r="AE105" s="156">
        <v>1758</v>
      </c>
      <c r="AF105" s="156">
        <v>1750</v>
      </c>
      <c r="AG105" s="155">
        <v>-7.0569999999999999E-3</v>
      </c>
    </row>
    <row r="106" spans="1:33" ht="15" customHeight="1" x14ac:dyDescent="0.25">
      <c r="A106" s="154" t="s">
        <v>2648</v>
      </c>
      <c r="B106" s="157" t="s">
        <v>164</v>
      </c>
      <c r="C106" s="156">
        <v>4954</v>
      </c>
      <c r="D106" s="156">
        <v>4959</v>
      </c>
      <c r="E106" s="156">
        <v>4809</v>
      </c>
      <c r="F106" s="156">
        <v>4797</v>
      </c>
      <c r="G106" s="156">
        <v>4785</v>
      </c>
      <c r="H106" s="156">
        <v>4773</v>
      </c>
      <c r="I106" s="156">
        <v>4761</v>
      </c>
      <c r="J106" s="156">
        <v>4748</v>
      </c>
      <c r="K106" s="156">
        <v>4736</v>
      </c>
      <c r="L106" s="156">
        <v>4723</v>
      </c>
      <c r="M106" s="156">
        <v>4710</v>
      </c>
      <c r="N106" s="156">
        <v>4698</v>
      </c>
      <c r="O106" s="156">
        <v>4685</v>
      </c>
      <c r="P106" s="156">
        <v>4672</v>
      </c>
      <c r="Q106" s="156">
        <v>4659</v>
      </c>
      <c r="R106" s="156">
        <v>4645</v>
      </c>
      <c r="S106" s="156">
        <v>4632</v>
      </c>
      <c r="T106" s="156">
        <v>4619</v>
      </c>
      <c r="U106" s="156">
        <v>4606</v>
      </c>
      <c r="V106" s="156">
        <v>4593</v>
      </c>
      <c r="W106" s="156">
        <v>4580</v>
      </c>
      <c r="X106" s="156">
        <v>4566</v>
      </c>
      <c r="Y106" s="156">
        <v>4553</v>
      </c>
      <c r="Z106" s="156">
        <v>4540</v>
      </c>
      <c r="AA106" s="156">
        <v>4527</v>
      </c>
      <c r="AB106" s="156">
        <v>4514</v>
      </c>
      <c r="AC106" s="156">
        <v>4500</v>
      </c>
      <c r="AD106" s="156">
        <v>4487</v>
      </c>
      <c r="AE106" s="156">
        <v>4474</v>
      </c>
      <c r="AF106" s="156">
        <v>4461</v>
      </c>
      <c r="AG106" s="155">
        <v>-3.6080000000000001E-3</v>
      </c>
    </row>
    <row r="107" spans="1:33" ht="15" customHeight="1" x14ac:dyDescent="0.25">
      <c r="A107" s="154" t="s">
        <v>2647</v>
      </c>
      <c r="B107" s="157" t="s">
        <v>166</v>
      </c>
      <c r="C107" s="156">
        <v>3424</v>
      </c>
      <c r="D107" s="156">
        <v>3480</v>
      </c>
      <c r="E107" s="156">
        <v>3247</v>
      </c>
      <c r="F107" s="156">
        <v>3237</v>
      </c>
      <c r="G107" s="156">
        <v>3228</v>
      </c>
      <c r="H107" s="156">
        <v>3218</v>
      </c>
      <c r="I107" s="156">
        <v>3208</v>
      </c>
      <c r="J107" s="156">
        <v>3198</v>
      </c>
      <c r="K107" s="156">
        <v>3188</v>
      </c>
      <c r="L107" s="156">
        <v>3178</v>
      </c>
      <c r="M107" s="156">
        <v>3167</v>
      </c>
      <c r="N107" s="156">
        <v>3157</v>
      </c>
      <c r="O107" s="156">
        <v>3147</v>
      </c>
      <c r="P107" s="156">
        <v>3137</v>
      </c>
      <c r="Q107" s="156">
        <v>3127</v>
      </c>
      <c r="R107" s="156">
        <v>3116</v>
      </c>
      <c r="S107" s="156">
        <v>3106</v>
      </c>
      <c r="T107" s="156">
        <v>3096</v>
      </c>
      <c r="U107" s="156">
        <v>3085</v>
      </c>
      <c r="V107" s="156">
        <v>3075</v>
      </c>
      <c r="W107" s="156">
        <v>3065</v>
      </c>
      <c r="X107" s="156">
        <v>3054</v>
      </c>
      <c r="Y107" s="156">
        <v>3044</v>
      </c>
      <c r="Z107" s="156">
        <v>3034</v>
      </c>
      <c r="AA107" s="156">
        <v>3023</v>
      </c>
      <c r="AB107" s="156">
        <v>3013</v>
      </c>
      <c r="AC107" s="156">
        <v>3003</v>
      </c>
      <c r="AD107" s="156">
        <v>2992</v>
      </c>
      <c r="AE107" s="156">
        <v>2982</v>
      </c>
      <c r="AF107" s="156">
        <v>2972</v>
      </c>
      <c r="AG107" s="155">
        <v>-4.8700000000000002E-3</v>
      </c>
    </row>
    <row r="108" spans="1:33" ht="15" customHeight="1" x14ac:dyDescent="0.2">
      <c r="A108" s="154" t="s">
        <v>2646</v>
      </c>
      <c r="B108" s="153" t="s">
        <v>168</v>
      </c>
      <c r="C108" s="152">
        <v>4071.6909179999998</v>
      </c>
      <c r="D108" s="152">
        <v>4181.7221680000002</v>
      </c>
      <c r="E108" s="152">
        <v>4034.5815429999998</v>
      </c>
      <c r="F108" s="152">
        <v>4018.0844729999999</v>
      </c>
      <c r="G108" s="152">
        <v>4001.7241210000002</v>
      </c>
      <c r="H108" s="152">
        <v>3985.461914</v>
      </c>
      <c r="I108" s="152">
        <v>3968.9868160000001</v>
      </c>
      <c r="J108" s="152">
        <v>3952.8735350000002</v>
      </c>
      <c r="K108" s="152">
        <v>3936.5283199999999</v>
      </c>
      <c r="L108" s="152">
        <v>3920.0695799999999</v>
      </c>
      <c r="M108" s="152">
        <v>3903.6596679999998</v>
      </c>
      <c r="N108" s="152">
        <v>3887.3146969999998</v>
      </c>
      <c r="O108" s="152">
        <v>3870.8469239999999</v>
      </c>
      <c r="P108" s="152">
        <v>3854.6083979999999</v>
      </c>
      <c r="Q108" s="152">
        <v>3838.3696289999998</v>
      </c>
      <c r="R108" s="152">
        <v>3821.8940429999998</v>
      </c>
      <c r="S108" s="152">
        <v>3805.4582519999999</v>
      </c>
      <c r="T108" s="152">
        <v>3789.2309570000002</v>
      </c>
      <c r="U108" s="152">
        <v>3772.6367190000001</v>
      </c>
      <c r="V108" s="152">
        <v>3756.5234380000002</v>
      </c>
      <c r="W108" s="152">
        <v>3740.0515140000002</v>
      </c>
      <c r="X108" s="152">
        <v>3723.6352539999998</v>
      </c>
      <c r="Y108" s="152">
        <v>3707.274414</v>
      </c>
      <c r="Z108" s="152">
        <v>3691.0676269999999</v>
      </c>
      <c r="AA108" s="152">
        <v>3674.6040039999998</v>
      </c>
      <c r="AB108" s="152">
        <v>3658.2709960000002</v>
      </c>
      <c r="AC108" s="152">
        <v>3642.0083009999998</v>
      </c>
      <c r="AD108" s="152">
        <v>3625.7851559999999</v>
      </c>
      <c r="AE108" s="152">
        <v>3609.7651369999999</v>
      </c>
      <c r="AF108" s="152">
        <v>3593.8833009999998</v>
      </c>
      <c r="AG108" s="151">
        <v>-4.2950000000000002E-3</v>
      </c>
    </row>
    <row r="110" spans="1:33" ht="15" customHeight="1" x14ac:dyDescent="0.2">
      <c r="B110" s="153" t="s">
        <v>169</v>
      </c>
    </row>
    <row r="111" spans="1:33" ht="15" customHeight="1" x14ac:dyDescent="0.25">
      <c r="A111" s="154" t="s">
        <v>2645</v>
      </c>
      <c r="B111" s="157" t="s">
        <v>150</v>
      </c>
      <c r="C111" s="156">
        <v>600</v>
      </c>
      <c r="D111" s="156">
        <v>485</v>
      </c>
      <c r="E111" s="156">
        <v>598</v>
      </c>
      <c r="F111" s="156">
        <v>604</v>
      </c>
      <c r="G111" s="156">
        <v>611</v>
      </c>
      <c r="H111" s="156">
        <v>618</v>
      </c>
      <c r="I111" s="156">
        <v>624</v>
      </c>
      <c r="J111" s="156">
        <v>631</v>
      </c>
      <c r="K111" s="156">
        <v>638</v>
      </c>
      <c r="L111" s="156">
        <v>644</v>
      </c>
      <c r="M111" s="156">
        <v>651</v>
      </c>
      <c r="N111" s="156">
        <v>658</v>
      </c>
      <c r="O111" s="156">
        <v>664</v>
      </c>
      <c r="P111" s="156">
        <v>671</v>
      </c>
      <c r="Q111" s="156">
        <v>678</v>
      </c>
      <c r="R111" s="156">
        <v>685</v>
      </c>
      <c r="S111" s="156">
        <v>691</v>
      </c>
      <c r="T111" s="156">
        <v>698</v>
      </c>
      <c r="U111" s="156">
        <v>705</v>
      </c>
      <c r="V111" s="156">
        <v>712</v>
      </c>
      <c r="W111" s="156">
        <v>718</v>
      </c>
      <c r="X111" s="156">
        <v>725</v>
      </c>
      <c r="Y111" s="156">
        <v>732</v>
      </c>
      <c r="Z111" s="156">
        <v>739</v>
      </c>
      <c r="AA111" s="156">
        <v>745</v>
      </c>
      <c r="AB111" s="156">
        <v>752</v>
      </c>
      <c r="AC111" s="156">
        <v>759</v>
      </c>
      <c r="AD111" s="156">
        <v>766</v>
      </c>
      <c r="AE111" s="156">
        <v>772</v>
      </c>
      <c r="AF111" s="156">
        <v>779</v>
      </c>
      <c r="AG111" s="155">
        <v>9.0430000000000007E-3</v>
      </c>
    </row>
    <row r="112" spans="1:33" ht="15" customHeight="1" x14ac:dyDescent="0.25">
      <c r="A112" s="154" t="s">
        <v>2644</v>
      </c>
      <c r="B112" s="231" t="s">
        <v>152</v>
      </c>
      <c r="C112" s="232">
        <v>835</v>
      </c>
      <c r="D112" s="232">
        <v>682</v>
      </c>
      <c r="E112" s="232">
        <v>839</v>
      </c>
      <c r="F112" s="232">
        <v>847</v>
      </c>
      <c r="G112" s="232">
        <v>856</v>
      </c>
      <c r="H112" s="232">
        <v>864</v>
      </c>
      <c r="I112" s="232">
        <v>872</v>
      </c>
      <c r="J112" s="232">
        <v>881</v>
      </c>
      <c r="K112" s="232">
        <v>889</v>
      </c>
      <c r="L112" s="232">
        <v>897</v>
      </c>
      <c r="M112" s="232">
        <v>906</v>
      </c>
      <c r="N112" s="232">
        <v>914</v>
      </c>
      <c r="O112" s="232">
        <v>922</v>
      </c>
      <c r="P112" s="232">
        <v>931</v>
      </c>
      <c r="Q112" s="232">
        <v>939</v>
      </c>
      <c r="R112" s="232">
        <v>947</v>
      </c>
      <c r="S112" s="232">
        <v>956</v>
      </c>
      <c r="T112" s="232">
        <v>964</v>
      </c>
      <c r="U112" s="232">
        <v>972</v>
      </c>
      <c r="V112" s="232">
        <v>981</v>
      </c>
      <c r="W112" s="232">
        <v>989</v>
      </c>
      <c r="X112" s="232">
        <v>998</v>
      </c>
      <c r="Y112" s="232">
        <v>1006</v>
      </c>
      <c r="Z112" s="232">
        <v>1014</v>
      </c>
      <c r="AA112" s="232">
        <v>1023</v>
      </c>
      <c r="AB112" s="232">
        <v>1031</v>
      </c>
      <c r="AC112" s="232">
        <v>1039</v>
      </c>
      <c r="AD112" s="232">
        <v>1048</v>
      </c>
      <c r="AE112" s="232">
        <v>1056</v>
      </c>
      <c r="AF112" s="232">
        <v>1064</v>
      </c>
      <c r="AG112" s="233">
        <v>8.3920000000000002E-3</v>
      </c>
    </row>
    <row r="113" spans="1:33" ht="15" customHeight="1" x14ac:dyDescent="0.25">
      <c r="A113" s="154" t="s">
        <v>2643</v>
      </c>
      <c r="B113" s="157" t="s">
        <v>154</v>
      </c>
      <c r="C113" s="156">
        <v>909</v>
      </c>
      <c r="D113" s="156">
        <v>733</v>
      </c>
      <c r="E113" s="156">
        <v>856</v>
      </c>
      <c r="F113" s="156">
        <v>862</v>
      </c>
      <c r="G113" s="156">
        <v>868</v>
      </c>
      <c r="H113" s="156">
        <v>873</v>
      </c>
      <c r="I113" s="156">
        <v>879</v>
      </c>
      <c r="J113" s="156">
        <v>885</v>
      </c>
      <c r="K113" s="156">
        <v>891</v>
      </c>
      <c r="L113" s="156">
        <v>897</v>
      </c>
      <c r="M113" s="156">
        <v>902</v>
      </c>
      <c r="N113" s="156">
        <v>908</v>
      </c>
      <c r="O113" s="156">
        <v>914</v>
      </c>
      <c r="P113" s="156">
        <v>920</v>
      </c>
      <c r="Q113" s="156">
        <v>926</v>
      </c>
      <c r="R113" s="156">
        <v>931</v>
      </c>
      <c r="S113" s="156">
        <v>937</v>
      </c>
      <c r="T113" s="156">
        <v>943</v>
      </c>
      <c r="U113" s="156">
        <v>949</v>
      </c>
      <c r="V113" s="156">
        <v>955</v>
      </c>
      <c r="W113" s="156">
        <v>960</v>
      </c>
      <c r="X113" s="156">
        <v>966</v>
      </c>
      <c r="Y113" s="156">
        <v>972</v>
      </c>
      <c r="Z113" s="156">
        <v>978</v>
      </c>
      <c r="AA113" s="156">
        <v>984</v>
      </c>
      <c r="AB113" s="156">
        <v>990</v>
      </c>
      <c r="AC113" s="156">
        <v>995</v>
      </c>
      <c r="AD113" s="156">
        <v>1001</v>
      </c>
      <c r="AE113" s="156">
        <v>1007</v>
      </c>
      <c r="AF113" s="156">
        <v>1013</v>
      </c>
      <c r="AG113" s="155">
        <v>3.7420000000000001E-3</v>
      </c>
    </row>
    <row r="114" spans="1:33" ht="15" customHeight="1" x14ac:dyDescent="0.25">
      <c r="A114" s="154" t="s">
        <v>2642</v>
      </c>
      <c r="B114" s="157" t="s">
        <v>156</v>
      </c>
      <c r="C114" s="156">
        <v>1089</v>
      </c>
      <c r="D114" s="156">
        <v>918</v>
      </c>
      <c r="E114" s="156">
        <v>1036</v>
      </c>
      <c r="F114" s="156">
        <v>1042</v>
      </c>
      <c r="G114" s="156">
        <v>1047</v>
      </c>
      <c r="H114" s="156">
        <v>1053</v>
      </c>
      <c r="I114" s="156">
        <v>1058</v>
      </c>
      <c r="J114" s="156">
        <v>1064</v>
      </c>
      <c r="K114" s="156">
        <v>1070</v>
      </c>
      <c r="L114" s="156">
        <v>1076</v>
      </c>
      <c r="M114" s="156">
        <v>1081</v>
      </c>
      <c r="N114" s="156">
        <v>1087</v>
      </c>
      <c r="O114" s="156">
        <v>1093</v>
      </c>
      <c r="P114" s="156">
        <v>1099</v>
      </c>
      <c r="Q114" s="156">
        <v>1104</v>
      </c>
      <c r="R114" s="156">
        <v>1110</v>
      </c>
      <c r="S114" s="156">
        <v>1116</v>
      </c>
      <c r="T114" s="156">
        <v>1122</v>
      </c>
      <c r="U114" s="156">
        <v>1128</v>
      </c>
      <c r="V114" s="156">
        <v>1134</v>
      </c>
      <c r="W114" s="156">
        <v>1139</v>
      </c>
      <c r="X114" s="156">
        <v>1145</v>
      </c>
      <c r="Y114" s="156">
        <v>1151</v>
      </c>
      <c r="Z114" s="156">
        <v>1157</v>
      </c>
      <c r="AA114" s="156">
        <v>1163</v>
      </c>
      <c r="AB114" s="156">
        <v>1169</v>
      </c>
      <c r="AC114" s="156">
        <v>1175</v>
      </c>
      <c r="AD114" s="156">
        <v>1180</v>
      </c>
      <c r="AE114" s="156">
        <v>1186</v>
      </c>
      <c r="AF114" s="156">
        <v>1192</v>
      </c>
      <c r="AG114" s="155">
        <v>3.1210000000000001E-3</v>
      </c>
    </row>
    <row r="115" spans="1:33" ht="15" customHeight="1" x14ac:dyDescent="0.25">
      <c r="A115" s="154" t="s">
        <v>2641</v>
      </c>
      <c r="B115" s="157" t="s">
        <v>158</v>
      </c>
      <c r="C115" s="156">
        <v>2213</v>
      </c>
      <c r="D115" s="156">
        <v>2190</v>
      </c>
      <c r="E115" s="156">
        <v>2386</v>
      </c>
      <c r="F115" s="156">
        <v>2402</v>
      </c>
      <c r="G115" s="156">
        <v>2418</v>
      </c>
      <c r="H115" s="156">
        <v>2435</v>
      </c>
      <c r="I115" s="156">
        <v>2451</v>
      </c>
      <c r="J115" s="156">
        <v>2467</v>
      </c>
      <c r="K115" s="156">
        <v>2483</v>
      </c>
      <c r="L115" s="156">
        <v>2500</v>
      </c>
      <c r="M115" s="156">
        <v>2516</v>
      </c>
      <c r="N115" s="156">
        <v>2532</v>
      </c>
      <c r="O115" s="156">
        <v>2549</v>
      </c>
      <c r="P115" s="156">
        <v>2565</v>
      </c>
      <c r="Q115" s="156">
        <v>2582</v>
      </c>
      <c r="R115" s="156">
        <v>2598</v>
      </c>
      <c r="S115" s="156">
        <v>2615</v>
      </c>
      <c r="T115" s="156">
        <v>2631</v>
      </c>
      <c r="U115" s="156">
        <v>2648</v>
      </c>
      <c r="V115" s="156">
        <v>2664</v>
      </c>
      <c r="W115" s="156">
        <v>2681</v>
      </c>
      <c r="X115" s="156">
        <v>2698</v>
      </c>
      <c r="Y115" s="156">
        <v>2714</v>
      </c>
      <c r="Z115" s="156">
        <v>2731</v>
      </c>
      <c r="AA115" s="156">
        <v>2748</v>
      </c>
      <c r="AB115" s="156">
        <v>2764</v>
      </c>
      <c r="AC115" s="156">
        <v>2781</v>
      </c>
      <c r="AD115" s="156">
        <v>2798</v>
      </c>
      <c r="AE115" s="156">
        <v>2815</v>
      </c>
      <c r="AF115" s="156">
        <v>2831</v>
      </c>
      <c r="AG115" s="155">
        <v>8.5290000000000001E-3</v>
      </c>
    </row>
    <row r="116" spans="1:33" ht="15" customHeight="1" x14ac:dyDescent="0.25">
      <c r="A116" s="154" t="s">
        <v>2640</v>
      </c>
      <c r="B116" s="157" t="s">
        <v>160</v>
      </c>
      <c r="C116" s="156">
        <v>1605</v>
      </c>
      <c r="D116" s="156">
        <v>1628</v>
      </c>
      <c r="E116" s="156">
        <v>1803</v>
      </c>
      <c r="F116" s="156">
        <v>1813</v>
      </c>
      <c r="G116" s="156">
        <v>1822</v>
      </c>
      <c r="H116" s="156">
        <v>1832</v>
      </c>
      <c r="I116" s="156">
        <v>1841</v>
      </c>
      <c r="J116" s="156">
        <v>1851</v>
      </c>
      <c r="K116" s="156">
        <v>1860</v>
      </c>
      <c r="L116" s="156">
        <v>1870</v>
      </c>
      <c r="M116" s="156">
        <v>1880</v>
      </c>
      <c r="N116" s="156">
        <v>1889</v>
      </c>
      <c r="O116" s="156">
        <v>1899</v>
      </c>
      <c r="P116" s="156">
        <v>1909</v>
      </c>
      <c r="Q116" s="156">
        <v>1919</v>
      </c>
      <c r="R116" s="156">
        <v>1928</v>
      </c>
      <c r="S116" s="156">
        <v>1938</v>
      </c>
      <c r="T116" s="156">
        <v>1948</v>
      </c>
      <c r="U116" s="156">
        <v>1958</v>
      </c>
      <c r="V116" s="156">
        <v>1967</v>
      </c>
      <c r="W116" s="156">
        <v>1977</v>
      </c>
      <c r="X116" s="156">
        <v>1987</v>
      </c>
      <c r="Y116" s="156">
        <v>1997</v>
      </c>
      <c r="Z116" s="156">
        <v>2007</v>
      </c>
      <c r="AA116" s="156">
        <v>2016</v>
      </c>
      <c r="AB116" s="156">
        <v>2026</v>
      </c>
      <c r="AC116" s="156">
        <v>2036</v>
      </c>
      <c r="AD116" s="156">
        <v>2046</v>
      </c>
      <c r="AE116" s="156">
        <v>2056</v>
      </c>
      <c r="AF116" s="156">
        <v>2065</v>
      </c>
      <c r="AG116" s="155">
        <v>8.7279999999999996E-3</v>
      </c>
    </row>
    <row r="117" spans="1:33" ht="15" customHeight="1" x14ac:dyDescent="0.25">
      <c r="A117" s="154" t="s">
        <v>2639</v>
      </c>
      <c r="B117" s="157" t="s">
        <v>162</v>
      </c>
      <c r="C117" s="156">
        <v>2605</v>
      </c>
      <c r="D117" s="156">
        <v>2648</v>
      </c>
      <c r="E117" s="156">
        <v>2872</v>
      </c>
      <c r="F117" s="156">
        <v>2887</v>
      </c>
      <c r="G117" s="156">
        <v>2901</v>
      </c>
      <c r="H117" s="156">
        <v>2916</v>
      </c>
      <c r="I117" s="156">
        <v>2930</v>
      </c>
      <c r="J117" s="156">
        <v>2945</v>
      </c>
      <c r="K117" s="156">
        <v>2960</v>
      </c>
      <c r="L117" s="156">
        <v>2974</v>
      </c>
      <c r="M117" s="156">
        <v>2989</v>
      </c>
      <c r="N117" s="156">
        <v>3003</v>
      </c>
      <c r="O117" s="156">
        <v>3018</v>
      </c>
      <c r="P117" s="156">
        <v>3033</v>
      </c>
      <c r="Q117" s="156">
        <v>3047</v>
      </c>
      <c r="R117" s="156">
        <v>3062</v>
      </c>
      <c r="S117" s="156">
        <v>3076</v>
      </c>
      <c r="T117" s="156">
        <v>3091</v>
      </c>
      <c r="U117" s="156">
        <v>3106</v>
      </c>
      <c r="V117" s="156">
        <v>3120</v>
      </c>
      <c r="W117" s="156">
        <v>3135</v>
      </c>
      <c r="X117" s="156">
        <v>3149</v>
      </c>
      <c r="Y117" s="156">
        <v>3164</v>
      </c>
      <c r="Z117" s="156">
        <v>3178</v>
      </c>
      <c r="AA117" s="156">
        <v>3193</v>
      </c>
      <c r="AB117" s="156">
        <v>3207</v>
      </c>
      <c r="AC117" s="156">
        <v>3222</v>
      </c>
      <c r="AD117" s="156">
        <v>3237</v>
      </c>
      <c r="AE117" s="156">
        <v>3251</v>
      </c>
      <c r="AF117" s="156">
        <v>3266</v>
      </c>
      <c r="AG117" s="155">
        <v>7.8279999999999999E-3</v>
      </c>
    </row>
    <row r="118" spans="1:33" ht="15" customHeight="1" x14ac:dyDescent="0.25">
      <c r="A118" s="154" t="s">
        <v>2638</v>
      </c>
      <c r="B118" s="157" t="s">
        <v>164</v>
      </c>
      <c r="C118" s="156">
        <v>1561</v>
      </c>
      <c r="D118" s="156">
        <v>1450</v>
      </c>
      <c r="E118" s="156">
        <v>1575</v>
      </c>
      <c r="F118" s="156">
        <v>1585</v>
      </c>
      <c r="G118" s="156">
        <v>1594</v>
      </c>
      <c r="H118" s="156">
        <v>1604</v>
      </c>
      <c r="I118" s="156">
        <v>1614</v>
      </c>
      <c r="J118" s="156">
        <v>1624</v>
      </c>
      <c r="K118" s="156">
        <v>1634</v>
      </c>
      <c r="L118" s="156">
        <v>1643</v>
      </c>
      <c r="M118" s="156">
        <v>1654</v>
      </c>
      <c r="N118" s="156">
        <v>1664</v>
      </c>
      <c r="O118" s="156">
        <v>1674</v>
      </c>
      <c r="P118" s="156">
        <v>1684</v>
      </c>
      <c r="Q118" s="156">
        <v>1694</v>
      </c>
      <c r="R118" s="156">
        <v>1705</v>
      </c>
      <c r="S118" s="156">
        <v>1715</v>
      </c>
      <c r="T118" s="156">
        <v>1725</v>
      </c>
      <c r="U118" s="156">
        <v>1735</v>
      </c>
      <c r="V118" s="156">
        <v>1746</v>
      </c>
      <c r="W118" s="156">
        <v>1756</v>
      </c>
      <c r="X118" s="156">
        <v>1767</v>
      </c>
      <c r="Y118" s="156">
        <v>1777</v>
      </c>
      <c r="Z118" s="156">
        <v>1788</v>
      </c>
      <c r="AA118" s="156">
        <v>1798</v>
      </c>
      <c r="AB118" s="156">
        <v>1808</v>
      </c>
      <c r="AC118" s="156">
        <v>1819</v>
      </c>
      <c r="AD118" s="156">
        <v>1829</v>
      </c>
      <c r="AE118" s="156">
        <v>1840</v>
      </c>
      <c r="AF118" s="156">
        <v>1850</v>
      </c>
      <c r="AG118" s="155">
        <v>5.8739999999999999E-3</v>
      </c>
    </row>
    <row r="119" spans="1:33" ht="15" customHeight="1" x14ac:dyDescent="0.25">
      <c r="A119" s="154" t="s">
        <v>2637</v>
      </c>
      <c r="B119" s="157" t="s">
        <v>166</v>
      </c>
      <c r="C119" s="156">
        <v>1017</v>
      </c>
      <c r="D119" s="156">
        <v>853</v>
      </c>
      <c r="E119" s="156">
        <v>990</v>
      </c>
      <c r="F119" s="156">
        <v>997</v>
      </c>
      <c r="G119" s="156">
        <v>1004</v>
      </c>
      <c r="H119" s="156">
        <v>1012</v>
      </c>
      <c r="I119" s="156">
        <v>1019</v>
      </c>
      <c r="J119" s="156">
        <v>1026</v>
      </c>
      <c r="K119" s="156">
        <v>1033</v>
      </c>
      <c r="L119" s="156">
        <v>1041</v>
      </c>
      <c r="M119" s="156">
        <v>1048</v>
      </c>
      <c r="N119" s="156">
        <v>1055</v>
      </c>
      <c r="O119" s="156">
        <v>1063</v>
      </c>
      <c r="P119" s="156">
        <v>1070</v>
      </c>
      <c r="Q119" s="156">
        <v>1077</v>
      </c>
      <c r="R119" s="156">
        <v>1085</v>
      </c>
      <c r="S119" s="156">
        <v>1092</v>
      </c>
      <c r="T119" s="156">
        <v>1100</v>
      </c>
      <c r="U119" s="156">
        <v>1107</v>
      </c>
      <c r="V119" s="156">
        <v>1114</v>
      </c>
      <c r="W119" s="156">
        <v>1122</v>
      </c>
      <c r="X119" s="156">
        <v>1129</v>
      </c>
      <c r="Y119" s="156">
        <v>1137</v>
      </c>
      <c r="Z119" s="156">
        <v>1144</v>
      </c>
      <c r="AA119" s="156">
        <v>1151</v>
      </c>
      <c r="AB119" s="156">
        <v>1159</v>
      </c>
      <c r="AC119" s="156">
        <v>1166</v>
      </c>
      <c r="AD119" s="156">
        <v>1174</v>
      </c>
      <c r="AE119" s="156">
        <v>1181</v>
      </c>
      <c r="AF119" s="156">
        <v>1188</v>
      </c>
      <c r="AG119" s="155">
        <v>5.3730000000000002E-3</v>
      </c>
    </row>
    <row r="120" spans="1:33" ht="15" customHeight="1" x14ac:dyDescent="0.2">
      <c r="A120" s="154" t="s">
        <v>2636</v>
      </c>
      <c r="B120" s="153" t="s">
        <v>168</v>
      </c>
      <c r="C120" s="152">
        <v>1480.0986330000001</v>
      </c>
      <c r="D120" s="152">
        <v>1388.9647219999999</v>
      </c>
      <c r="E120" s="152">
        <v>1550.6994629999999</v>
      </c>
      <c r="F120" s="152">
        <v>1563.1998289999999</v>
      </c>
      <c r="G120" s="152">
        <v>1575.5551760000001</v>
      </c>
      <c r="H120" s="152">
        <v>1588.361572</v>
      </c>
      <c r="I120" s="152">
        <v>1600.653198</v>
      </c>
      <c r="J120" s="152">
        <v>1613.371216</v>
      </c>
      <c r="K120" s="152">
        <v>1625.926025</v>
      </c>
      <c r="L120" s="152">
        <v>1638.6751710000001</v>
      </c>
      <c r="M120" s="152">
        <v>1651.330078</v>
      </c>
      <c r="N120" s="152">
        <v>1663.8206789999999</v>
      </c>
      <c r="O120" s="152">
        <v>1676.85437</v>
      </c>
      <c r="P120" s="152">
        <v>1689.6942140000001</v>
      </c>
      <c r="Q120" s="152">
        <v>1702.4567870000001</v>
      </c>
      <c r="R120" s="152">
        <v>1715.2979740000001</v>
      </c>
      <c r="S120" s="152">
        <v>1728.2463379999999</v>
      </c>
      <c r="T120" s="152">
        <v>1741.2358400000001</v>
      </c>
      <c r="U120" s="152">
        <v>1754.2929690000001</v>
      </c>
      <c r="V120" s="152">
        <v>1767.1674800000001</v>
      </c>
      <c r="W120" s="152">
        <v>1780.2076420000001</v>
      </c>
      <c r="X120" s="152">
        <v>1793.3948969999999</v>
      </c>
      <c r="Y120" s="152">
        <v>1806.5009769999999</v>
      </c>
      <c r="Z120" s="152">
        <v>1819.624634</v>
      </c>
      <c r="AA120" s="152">
        <v>1832.832764</v>
      </c>
      <c r="AB120" s="152">
        <v>1845.8480219999999</v>
      </c>
      <c r="AC120" s="152">
        <v>1859.0123289999999</v>
      </c>
      <c r="AD120" s="152">
        <v>1872.398682</v>
      </c>
      <c r="AE120" s="152">
        <v>1885.3897710000001</v>
      </c>
      <c r="AF120" s="152">
        <v>1898.1281739999999</v>
      </c>
      <c r="AG120" s="151">
        <v>8.6149999999999994E-3</v>
      </c>
    </row>
    <row r="121" spans="1:33" ht="15" customHeight="1" thickBot="1" x14ac:dyDescent="0.25"/>
    <row r="122" spans="1:33" ht="15" customHeight="1" x14ac:dyDescent="0.2">
      <c r="B122" s="150" t="s">
        <v>2774</v>
      </c>
    </row>
    <row r="123" spans="1:33" ht="15" customHeight="1" x14ac:dyDescent="0.2">
      <c r="B123" s="149" t="s">
        <v>2775</v>
      </c>
    </row>
    <row r="124" spans="1:33" ht="15" customHeight="1" x14ac:dyDescent="0.2">
      <c r="B124" s="149" t="s">
        <v>2807</v>
      </c>
    </row>
    <row r="125" spans="1:33" ht="15" customHeight="1" x14ac:dyDescent="0.2">
      <c r="B125" s="149" t="s">
        <v>2808</v>
      </c>
    </row>
    <row r="126" spans="1:33" ht="15" customHeight="1" x14ac:dyDescent="0.2">
      <c r="B126" s="149" t="s">
        <v>2635</v>
      </c>
    </row>
    <row r="127" spans="1:33" ht="15" customHeight="1" x14ac:dyDescent="0.2">
      <c r="B127" s="149" t="s">
        <v>2809</v>
      </c>
    </row>
    <row r="128" spans="1:33" ht="15" customHeight="1" x14ac:dyDescent="0.2">
      <c r="B128" s="149" t="s">
        <v>2634</v>
      </c>
    </row>
    <row r="129" spans="2:2" ht="15" customHeight="1" x14ac:dyDescent="0.2">
      <c r="B129" s="149" t="s">
        <v>2810</v>
      </c>
    </row>
    <row r="130" spans="2:2" ht="15" customHeight="1" x14ac:dyDescent="0.2">
      <c r="B130" s="149" t="s">
        <v>2811</v>
      </c>
    </row>
    <row r="131" spans="2:2" ht="15" customHeight="1" x14ac:dyDescent="0.2">
      <c r="B131" s="149" t="s">
        <v>2812</v>
      </c>
    </row>
    <row r="132" spans="2:2" ht="15" customHeight="1" x14ac:dyDescent="0.2">
      <c r="B132" s="149" t="s">
        <v>2633</v>
      </c>
    </row>
    <row r="133" spans="2:2" ht="15" customHeight="1" x14ac:dyDescent="0.2">
      <c r="B133" s="149" t="s">
        <v>2813</v>
      </c>
    </row>
    <row r="134" spans="2:2" ht="15" customHeight="1" x14ac:dyDescent="0.2">
      <c r="B134" s="149" t="s">
        <v>2814</v>
      </c>
    </row>
    <row r="135" spans="2:2" ht="15" customHeight="1" x14ac:dyDescent="0.2">
      <c r="B135" s="149" t="s">
        <v>2815</v>
      </c>
    </row>
    <row r="136" spans="2:2" ht="15" customHeight="1" x14ac:dyDescent="0.2">
      <c r="B136" s="149" t="s">
        <v>2788</v>
      </c>
    </row>
    <row r="137" spans="2:2" ht="15" customHeight="1" x14ac:dyDescent="0.2">
      <c r="B137" s="149" t="s">
        <v>2789</v>
      </c>
    </row>
    <row r="138" spans="2:2" ht="15" customHeight="1" x14ac:dyDescent="0.2">
      <c r="B138" s="149" t="s">
        <v>2790</v>
      </c>
    </row>
    <row r="139" spans="2:2" ht="15" customHeight="1" x14ac:dyDescent="0.2">
      <c r="B139" s="149" t="s">
        <v>2887</v>
      </c>
    </row>
    <row r="140" spans="2:2" ht="15" customHeight="1" x14ac:dyDescent="0.2">
      <c r="B140" s="149" t="s">
        <v>2886</v>
      </c>
    </row>
    <row r="141" spans="2:2" ht="12" x14ac:dyDescent="0.2"/>
    <row r="142" spans="2:2" ht="12" x14ac:dyDescent="0.2"/>
    <row r="143" spans="2:2" ht="12" x14ac:dyDescent="0.2"/>
    <row r="144" spans="2:2" ht="12" x14ac:dyDescent="0.2"/>
    <row r="145" ht="12" x14ac:dyDescent="0.2"/>
    <row r="146" ht="12" x14ac:dyDescent="0.2"/>
    <row r="147" ht="12" x14ac:dyDescent="0.2"/>
    <row r="148" ht="12" x14ac:dyDescent="0.2"/>
    <row r="149" ht="12" x14ac:dyDescent="0.2"/>
    <row r="165" ht="12" x14ac:dyDescent="0.2"/>
    <row r="180" ht="12" x14ac:dyDescent="0.2"/>
    <row r="308" spans="2:33" ht="15" customHeight="1" x14ac:dyDescent="0.2"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  <c r="AA308" s="230"/>
      <c r="AB308" s="230"/>
      <c r="AC308" s="230"/>
      <c r="AD308" s="230"/>
      <c r="AE308" s="230"/>
      <c r="AF308" s="230"/>
      <c r="AG308" s="230"/>
    </row>
    <row r="511" spans="2:33" ht="15" customHeight="1" x14ac:dyDescent="0.2"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  <c r="AA511" s="230"/>
      <c r="AB511" s="230"/>
      <c r="AC511" s="230"/>
      <c r="AD511" s="230"/>
      <c r="AE511" s="230"/>
      <c r="AF511" s="230"/>
      <c r="AG511" s="230"/>
    </row>
    <row r="712" spans="2:33" ht="15" customHeight="1" x14ac:dyDescent="0.2"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  <c r="AA712" s="230"/>
      <c r="AB712" s="230"/>
      <c r="AC712" s="230"/>
      <c r="AD712" s="230"/>
      <c r="AE712" s="230"/>
      <c r="AF712" s="230"/>
      <c r="AG712" s="230"/>
    </row>
    <row r="887" spans="2:33" ht="15" customHeight="1" x14ac:dyDescent="0.2"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  <c r="AA887" s="230"/>
      <c r="AB887" s="230"/>
      <c r="AC887" s="230"/>
      <c r="AD887" s="230"/>
      <c r="AE887" s="230"/>
      <c r="AF887" s="230"/>
      <c r="AG887" s="230"/>
    </row>
    <row r="1100" spans="2:33" ht="15" customHeight="1" x14ac:dyDescent="0.2">
      <c r="B1100" s="230"/>
      <c r="C1100" s="230"/>
      <c r="D1100" s="230"/>
      <c r="E1100" s="230"/>
      <c r="F1100" s="230"/>
      <c r="G1100" s="230"/>
      <c r="H1100" s="230"/>
      <c r="I1100" s="230"/>
      <c r="J1100" s="230"/>
      <c r="K1100" s="230"/>
      <c r="L1100" s="230"/>
      <c r="M1100" s="230"/>
      <c r="N1100" s="230"/>
      <c r="O1100" s="230"/>
      <c r="P1100" s="230"/>
      <c r="Q1100" s="230"/>
      <c r="R1100" s="230"/>
      <c r="S1100" s="230"/>
      <c r="T1100" s="230"/>
      <c r="U1100" s="230"/>
      <c r="V1100" s="230"/>
      <c r="W1100" s="230"/>
      <c r="X1100" s="230"/>
      <c r="Y1100" s="230"/>
      <c r="Z1100" s="230"/>
      <c r="AA1100" s="230"/>
      <c r="AB1100" s="230"/>
      <c r="AC1100" s="230"/>
      <c r="AD1100" s="230"/>
      <c r="AE1100" s="230"/>
      <c r="AF1100" s="230"/>
      <c r="AG1100" s="230"/>
    </row>
    <row r="1227" spans="2:33" ht="15" customHeight="1" x14ac:dyDescent="0.2">
      <c r="B1227" s="230"/>
      <c r="C1227" s="230"/>
      <c r="D1227" s="230"/>
      <c r="E1227" s="230"/>
      <c r="F1227" s="230"/>
      <c r="G1227" s="230"/>
      <c r="H1227" s="230"/>
      <c r="I1227" s="230"/>
      <c r="J1227" s="230"/>
      <c r="K1227" s="230"/>
      <c r="L1227" s="230"/>
      <c r="M1227" s="230"/>
      <c r="N1227" s="230"/>
      <c r="O1227" s="230"/>
      <c r="P1227" s="230"/>
      <c r="Q1227" s="230"/>
      <c r="R1227" s="230"/>
      <c r="S1227" s="230"/>
      <c r="T1227" s="230"/>
      <c r="U1227" s="230"/>
      <c r="V1227" s="230"/>
      <c r="W1227" s="230"/>
      <c r="X1227" s="230"/>
      <c r="Y1227" s="230"/>
      <c r="Z1227" s="230"/>
      <c r="AA1227" s="230"/>
      <c r="AB1227" s="230"/>
      <c r="AC1227" s="230"/>
      <c r="AD1227" s="230"/>
      <c r="AE1227" s="230"/>
      <c r="AF1227" s="230"/>
      <c r="AG1227" s="230"/>
    </row>
    <row r="1390" spans="2:33" ht="15" customHeight="1" x14ac:dyDescent="0.2">
      <c r="B1390" s="230"/>
      <c r="C1390" s="230"/>
      <c r="D1390" s="230"/>
      <c r="E1390" s="230"/>
      <c r="F1390" s="230"/>
      <c r="G1390" s="230"/>
      <c r="H1390" s="230"/>
      <c r="I1390" s="230"/>
      <c r="J1390" s="230"/>
      <c r="K1390" s="230"/>
      <c r="L1390" s="230"/>
      <c r="M1390" s="230"/>
      <c r="N1390" s="230"/>
      <c r="O1390" s="230"/>
      <c r="P1390" s="230"/>
      <c r="Q1390" s="230"/>
      <c r="R1390" s="230"/>
      <c r="S1390" s="230"/>
      <c r="T1390" s="230"/>
      <c r="U1390" s="230"/>
      <c r="V1390" s="230"/>
      <c r="W1390" s="230"/>
      <c r="X1390" s="230"/>
      <c r="Y1390" s="230"/>
      <c r="Z1390" s="230"/>
      <c r="AA1390" s="230"/>
      <c r="AB1390" s="230"/>
      <c r="AC1390" s="230"/>
      <c r="AD1390" s="230"/>
      <c r="AE1390" s="230"/>
      <c r="AF1390" s="230"/>
      <c r="AG1390" s="230"/>
    </row>
    <row r="1502" spans="2:33" ht="15" customHeight="1" x14ac:dyDescent="0.2">
      <c r="B1502" s="230"/>
      <c r="C1502" s="230"/>
      <c r="D1502" s="230"/>
      <c r="E1502" s="230"/>
      <c r="F1502" s="230"/>
      <c r="G1502" s="230"/>
      <c r="H1502" s="230"/>
      <c r="I1502" s="230"/>
      <c r="J1502" s="230"/>
      <c r="K1502" s="230"/>
      <c r="L1502" s="230"/>
      <c r="M1502" s="230"/>
      <c r="N1502" s="230"/>
      <c r="O1502" s="230"/>
      <c r="P1502" s="230"/>
      <c r="Q1502" s="230"/>
      <c r="R1502" s="230"/>
      <c r="S1502" s="230"/>
      <c r="T1502" s="230"/>
      <c r="U1502" s="230"/>
      <c r="V1502" s="230"/>
      <c r="W1502" s="230"/>
      <c r="X1502" s="230"/>
      <c r="Y1502" s="230"/>
      <c r="Z1502" s="230"/>
      <c r="AA1502" s="230"/>
      <c r="AB1502" s="230"/>
      <c r="AC1502" s="230"/>
      <c r="AD1502" s="230"/>
      <c r="AE1502" s="230"/>
      <c r="AF1502" s="230"/>
      <c r="AG1502" s="230"/>
    </row>
    <row r="1604" spans="2:33" ht="15" customHeight="1" x14ac:dyDescent="0.2">
      <c r="B1604" s="230"/>
      <c r="C1604" s="230"/>
      <c r="D1604" s="230"/>
      <c r="E1604" s="230"/>
      <c r="F1604" s="230"/>
      <c r="G1604" s="230"/>
      <c r="H1604" s="230"/>
      <c r="I1604" s="230"/>
      <c r="J1604" s="230"/>
      <c r="K1604" s="230"/>
      <c r="L1604" s="230"/>
      <c r="M1604" s="230"/>
      <c r="N1604" s="230"/>
      <c r="O1604" s="230"/>
      <c r="P1604" s="230"/>
      <c r="Q1604" s="230"/>
      <c r="R1604" s="230"/>
      <c r="S1604" s="230"/>
      <c r="T1604" s="230"/>
      <c r="U1604" s="230"/>
      <c r="V1604" s="230"/>
      <c r="W1604" s="230"/>
      <c r="X1604" s="230"/>
      <c r="Y1604" s="230"/>
      <c r="Z1604" s="230"/>
      <c r="AA1604" s="230"/>
      <c r="AB1604" s="230"/>
      <c r="AC1604" s="230"/>
      <c r="AD1604" s="230"/>
      <c r="AE1604" s="230"/>
      <c r="AF1604" s="230"/>
      <c r="AG1604" s="230"/>
    </row>
    <row r="1698" spans="2:33" ht="15" customHeight="1" x14ac:dyDescent="0.2">
      <c r="B1698" s="230"/>
      <c r="C1698" s="230"/>
      <c r="D1698" s="230"/>
      <c r="E1698" s="230"/>
      <c r="F1698" s="230"/>
      <c r="G1698" s="230"/>
      <c r="H1698" s="230"/>
      <c r="I1698" s="230"/>
      <c r="J1698" s="230"/>
      <c r="K1698" s="230"/>
      <c r="L1698" s="230"/>
      <c r="M1698" s="230"/>
      <c r="N1698" s="230"/>
      <c r="O1698" s="230"/>
      <c r="P1698" s="230"/>
      <c r="Q1698" s="230"/>
      <c r="R1698" s="230"/>
      <c r="S1698" s="230"/>
      <c r="T1698" s="230"/>
      <c r="U1698" s="230"/>
      <c r="V1698" s="230"/>
      <c r="W1698" s="230"/>
      <c r="X1698" s="230"/>
      <c r="Y1698" s="230"/>
      <c r="Z1698" s="230"/>
      <c r="AA1698" s="230"/>
      <c r="AB1698" s="230"/>
      <c r="AC1698" s="230"/>
      <c r="AD1698" s="230"/>
      <c r="AE1698" s="230"/>
      <c r="AF1698" s="230"/>
      <c r="AG1698" s="230"/>
    </row>
    <row r="1945" spans="2:33" ht="15" customHeight="1" x14ac:dyDescent="0.2">
      <c r="B1945" s="230"/>
      <c r="C1945" s="230"/>
      <c r="D1945" s="230"/>
      <c r="E1945" s="230"/>
      <c r="F1945" s="230"/>
      <c r="G1945" s="230"/>
      <c r="H1945" s="230"/>
      <c r="I1945" s="230"/>
      <c r="J1945" s="230"/>
      <c r="K1945" s="230"/>
      <c r="L1945" s="230"/>
      <c r="M1945" s="230"/>
      <c r="N1945" s="230"/>
      <c r="O1945" s="230"/>
      <c r="P1945" s="230"/>
      <c r="Q1945" s="230"/>
      <c r="R1945" s="230"/>
      <c r="S1945" s="230"/>
      <c r="T1945" s="230"/>
      <c r="U1945" s="230"/>
      <c r="V1945" s="230"/>
      <c r="W1945" s="230"/>
      <c r="X1945" s="230"/>
      <c r="Y1945" s="230"/>
      <c r="Z1945" s="230"/>
      <c r="AA1945" s="230"/>
      <c r="AB1945" s="230"/>
      <c r="AC1945" s="230"/>
      <c r="AD1945" s="230"/>
      <c r="AE1945" s="230"/>
      <c r="AF1945" s="230"/>
      <c r="AG1945" s="230"/>
    </row>
    <row r="2031" spans="2:33" ht="15" customHeight="1" x14ac:dyDescent="0.2">
      <c r="B2031" s="230"/>
      <c r="C2031" s="230"/>
      <c r="D2031" s="230"/>
      <c r="E2031" s="230"/>
      <c r="F2031" s="230"/>
      <c r="G2031" s="230"/>
      <c r="H2031" s="230"/>
      <c r="I2031" s="230"/>
      <c r="J2031" s="230"/>
      <c r="K2031" s="230"/>
      <c r="L2031" s="230"/>
      <c r="M2031" s="230"/>
      <c r="N2031" s="230"/>
      <c r="O2031" s="230"/>
      <c r="P2031" s="230"/>
      <c r="Q2031" s="230"/>
      <c r="R2031" s="230"/>
      <c r="S2031" s="230"/>
      <c r="T2031" s="230"/>
      <c r="U2031" s="230"/>
      <c r="V2031" s="230"/>
      <c r="W2031" s="230"/>
      <c r="X2031" s="230"/>
      <c r="Y2031" s="230"/>
      <c r="Z2031" s="230"/>
      <c r="AA2031" s="230"/>
      <c r="AB2031" s="230"/>
      <c r="AC2031" s="230"/>
      <c r="AD2031" s="230"/>
      <c r="AE2031" s="230"/>
      <c r="AF2031" s="230"/>
      <c r="AG2031" s="230"/>
    </row>
    <row r="2153" spans="2:33" ht="15" customHeight="1" x14ac:dyDescent="0.2">
      <c r="B2153" s="230"/>
      <c r="C2153" s="230"/>
      <c r="D2153" s="230"/>
      <c r="E2153" s="230"/>
      <c r="F2153" s="230"/>
      <c r="G2153" s="230"/>
      <c r="H2153" s="230"/>
      <c r="I2153" s="230"/>
      <c r="J2153" s="230"/>
      <c r="K2153" s="230"/>
      <c r="L2153" s="230"/>
      <c r="M2153" s="230"/>
      <c r="N2153" s="230"/>
      <c r="O2153" s="230"/>
      <c r="P2153" s="230"/>
      <c r="Q2153" s="230"/>
      <c r="R2153" s="230"/>
      <c r="S2153" s="230"/>
      <c r="T2153" s="230"/>
      <c r="U2153" s="230"/>
      <c r="V2153" s="230"/>
      <c r="W2153" s="230"/>
      <c r="X2153" s="230"/>
      <c r="Y2153" s="230"/>
      <c r="Z2153" s="230"/>
      <c r="AA2153" s="230"/>
      <c r="AB2153" s="230"/>
      <c r="AC2153" s="230"/>
      <c r="AD2153" s="230"/>
      <c r="AE2153" s="230"/>
      <c r="AF2153" s="230"/>
      <c r="AG2153" s="230"/>
    </row>
    <row r="2317" spans="2:33" ht="15" customHeight="1" x14ac:dyDescent="0.2">
      <c r="B2317" s="230"/>
      <c r="C2317" s="230"/>
      <c r="D2317" s="230"/>
      <c r="E2317" s="230"/>
      <c r="F2317" s="230"/>
      <c r="G2317" s="230"/>
      <c r="H2317" s="230"/>
      <c r="I2317" s="230"/>
      <c r="J2317" s="230"/>
      <c r="K2317" s="230"/>
      <c r="L2317" s="230"/>
      <c r="M2317" s="230"/>
      <c r="N2317" s="230"/>
      <c r="O2317" s="230"/>
      <c r="P2317" s="230"/>
      <c r="Q2317" s="230"/>
      <c r="R2317" s="230"/>
      <c r="S2317" s="230"/>
      <c r="T2317" s="230"/>
      <c r="U2317" s="230"/>
      <c r="V2317" s="230"/>
      <c r="W2317" s="230"/>
      <c r="X2317" s="230"/>
      <c r="Y2317" s="230"/>
      <c r="Z2317" s="230"/>
      <c r="AA2317" s="230"/>
      <c r="AB2317" s="230"/>
      <c r="AC2317" s="230"/>
      <c r="AD2317" s="230"/>
      <c r="AE2317" s="230"/>
      <c r="AF2317" s="230"/>
      <c r="AG2317" s="230"/>
    </row>
    <row r="2419" spans="2:33" ht="15" customHeight="1" x14ac:dyDescent="0.2">
      <c r="B2419" s="230"/>
      <c r="C2419" s="230"/>
      <c r="D2419" s="230"/>
      <c r="E2419" s="230"/>
      <c r="F2419" s="230"/>
      <c r="G2419" s="230"/>
      <c r="H2419" s="230"/>
      <c r="I2419" s="230"/>
      <c r="J2419" s="230"/>
      <c r="K2419" s="230"/>
      <c r="L2419" s="230"/>
      <c r="M2419" s="230"/>
      <c r="N2419" s="230"/>
      <c r="O2419" s="230"/>
      <c r="P2419" s="230"/>
      <c r="Q2419" s="230"/>
      <c r="R2419" s="230"/>
      <c r="S2419" s="230"/>
      <c r="T2419" s="230"/>
      <c r="U2419" s="230"/>
      <c r="V2419" s="230"/>
      <c r="W2419" s="230"/>
      <c r="X2419" s="230"/>
      <c r="Y2419" s="230"/>
      <c r="Z2419" s="230"/>
      <c r="AA2419" s="230"/>
      <c r="AB2419" s="230"/>
      <c r="AC2419" s="230"/>
      <c r="AD2419" s="230"/>
      <c r="AE2419" s="230"/>
      <c r="AF2419" s="230"/>
      <c r="AG2419" s="230"/>
    </row>
    <row r="2509" spans="2:33" ht="15" customHeight="1" x14ac:dyDescent="0.2">
      <c r="B2509" s="230"/>
      <c r="C2509" s="230"/>
      <c r="D2509" s="230"/>
      <c r="E2509" s="230"/>
      <c r="F2509" s="230"/>
      <c r="G2509" s="230"/>
      <c r="H2509" s="230"/>
      <c r="I2509" s="230"/>
      <c r="J2509" s="230"/>
      <c r="K2509" s="230"/>
      <c r="L2509" s="230"/>
      <c r="M2509" s="230"/>
      <c r="N2509" s="230"/>
      <c r="O2509" s="230"/>
      <c r="P2509" s="230"/>
      <c r="Q2509" s="230"/>
      <c r="R2509" s="230"/>
      <c r="S2509" s="230"/>
      <c r="T2509" s="230"/>
      <c r="U2509" s="230"/>
      <c r="V2509" s="230"/>
      <c r="W2509" s="230"/>
      <c r="X2509" s="230"/>
      <c r="Y2509" s="230"/>
      <c r="Z2509" s="230"/>
      <c r="AA2509" s="230"/>
      <c r="AB2509" s="230"/>
      <c r="AC2509" s="230"/>
      <c r="AD2509" s="230"/>
      <c r="AE2509" s="230"/>
      <c r="AF2509" s="230"/>
      <c r="AG2509" s="230"/>
    </row>
    <row r="2598" spans="2:33" ht="15" customHeight="1" x14ac:dyDescent="0.2">
      <c r="B2598" s="230"/>
      <c r="C2598" s="230"/>
      <c r="D2598" s="230"/>
      <c r="E2598" s="230"/>
      <c r="F2598" s="230"/>
      <c r="G2598" s="230"/>
      <c r="H2598" s="230"/>
      <c r="I2598" s="230"/>
      <c r="J2598" s="230"/>
      <c r="K2598" s="230"/>
      <c r="L2598" s="230"/>
      <c r="M2598" s="230"/>
      <c r="N2598" s="230"/>
      <c r="O2598" s="230"/>
      <c r="P2598" s="230"/>
      <c r="Q2598" s="230"/>
      <c r="R2598" s="230"/>
      <c r="S2598" s="230"/>
      <c r="T2598" s="230"/>
      <c r="U2598" s="230"/>
      <c r="V2598" s="230"/>
      <c r="W2598" s="230"/>
      <c r="X2598" s="230"/>
      <c r="Y2598" s="230"/>
      <c r="Z2598" s="230"/>
      <c r="AA2598" s="230"/>
      <c r="AB2598" s="230"/>
      <c r="AC2598" s="230"/>
      <c r="AD2598" s="230"/>
      <c r="AE2598" s="230"/>
      <c r="AF2598" s="230"/>
      <c r="AG2598" s="230"/>
    </row>
    <row r="2719" spans="2:33" ht="15" customHeight="1" x14ac:dyDescent="0.2">
      <c r="B2719" s="230"/>
      <c r="C2719" s="230"/>
      <c r="D2719" s="230"/>
      <c r="E2719" s="230"/>
      <c r="F2719" s="230"/>
      <c r="G2719" s="230"/>
      <c r="H2719" s="230"/>
      <c r="I2719" s="230"/>
      <c r="J2719" s="230"/>
      <c r="K2719" s="230"/>
      <c r="L2719" s="230"/>
      <c r="M2719" s="230"/>
      <c r="N2719" s="230"/>
      <c r="O2719" s="230"/>
      <c r="P2719" s="230"/>
      <c r="Q2719" s="230"/>
      <c r="R2719" s="230"/>
      <c r="S2719" s="230"/>
      <c r="T2719" s="230"/>
      <c r="U2719" s="230"/>
      <c r="V2719" s="230"/>
      <c r="W2719" s="230"/>
      <c r="X2719" s="230"/>
      <c r="Y2719" s="230"/>
      <c r="Z2719" s="230"/>
      <c r="AA2719" s="230"/>
      <c r="AB2719" s="230"/>
      <c r="AC2719" s="230"/>
      <c r="AD2719" s="230"/>
      <c r="AE2719" s="230"/>
      <c r="AF2719" s="230"/>
      <c r="AG2719" s="230"/>
    </row>
    <row r="2837" spans="2:33" ht="15" customHeight="1" x14ac:dyDescent="0.2">
      <c r="B2837" s="230"/>
      <c r="C2837" s="230"/>
      <c r="D2837" s="230"/>
      <c r="E2837" s="230"/>
      <c r="F2837" s="230"/>
      <c r="G2837" s="230"/>
      <c r="H2837" s="230"/>
      <c r="I2837" s="230"/>
      <c r="J2837" s="230"/>
      <c r="K2837" s="230"/>
      <c r="L2837" s="230"/>
      <c r="M2837" s="230"/>
      <c r="N2837" s="230"/>
      <c r="O2837" s="230"/>
      <c r="P2837" s="230"/>
      <c r="Q2837" s="230"/>
      <c r="R2837" s="230"/>
      <c r="S2837" s="230"/>
      <c r="T2837" s="230"/>
      <c r="U2837" s="230"/>
      <c r="V2837" s="230"/>
      <c r="W2837" s="230"/>
      <c r="X2837" s="230"/>
      <c r="Y2837" s="230"/>
      <c r="Z2837" s="230"/>
      <c r="AA2837" s="230"/>
      <c r="AB2837" s="230"/>
      <c r="AC2837" s="230"/>
      <c r="AD2837" s="230"/>
      <c r="AE2837" s="230"/>
      <c r="AF2837" s="230"/>
      <c r="AG2837" s="230"/>
    </row>
  </sheetData>
  <mergeCells count="20">
    <mergeCell ref="B1100:AG1100"/>
    <mergeCell ref="B1227:AG1227"/>
    <mergeCell ref="B1390:AG1390"/>
    <mergeCell ref="B1502:AG1502"/>
    <mergeCell ref="B112:AG112"/>
    <mergeCell ref="B308:AG308"/>
    <mergeCell ref="B511:AG511"/>
    <mergeCell ref="B712:AG712"/>
    <mergeCell ref="B887:AG887"/>
    <mergeCell ref="B1604:AG1604"/>
    <mergeCell ref="B1698:AG1698"/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945:AG1945"/>
  </mergeCells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ht="30" x14ac:dyDescent="0.25">
      <c r="A1" s="71" t="s">
        <v>2729</v>
      </c>
      <c r="B1" s="65" t="s">
        <v>2630</v>
      </c>
      <c r="C1" s="65" t="s">
        <v>2629</v>
      </c>
      <c r="D1" s="65" t="s">
        <v>2628</v>
      </c>
    </row>
    <row r="2" spans="1:4" x14ac:dyDescent="0.25">
      <c r="A2" t="s">
        <v>2627</v>
      </c>
      <c r="B2" s="72">
        <f>Residential!B56</f>
        <v>0.5220408033320022</v>
      </c>
      <c r="C2" s="72">
        <f t="shared" ref="C2:C7" si="0">$B2</f>
        <v>0.5220408033320022</v>
      </c>
      <c r="D2" s="72">
        <f>Commercial!K11</f>
        <v>0.49942474020851868</v>
      </c>
    </row>
    <row r="3" spans="1:4" x14ac:dyDescent="0.25">
      <c r="A3" t="s">
        <v>2626</v>
      </c>
      <c r="B3" s="72">
        <f>Residential!B56</f>
        <v>0.5220408033320022</v>
      </c>
      <c r="C3" s="72">
        <f t="shared" si="0"/>
        <v>0.5220408033320022</v>
      </c>
      <c r="D3" s="72">
        <f>Commercial!K11</f>
        <v>0.49942474020851868</v>
      </c>
    </row>
    <row r="4" spans="1:4" x14ac:dyDescent="0.25">
      <c r="A4" t="s">
        <v>2625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2624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2623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2622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x14ac:dyDescent="0.25">
      <c r="A1" s="71" t="s">
        <v>2730</v>
      </c>
      <c r="B1" s="65" t="s">
        <v>2630</v>
      </c>
      <c r="C1" s="65" t="s">
        <v>2629</v>
      </c>
      <c r="D1" s="65" t="s">
        <v>2628</v>
      </c>
    </row>
    <row r="2" spans="1:4" x14ac:dyDescent="0.25">
      <c r="A2" t="s">
        <v>2627</v>
      </c>
      <c r="B2" s="74">
        <f>Residential!$B$53</f>
        <v>4.2479669855059076E-4</v>
      </c>
      <c r="C2" s="74">
        <f t="shared" ref="C2:C7" si="0">$B2</f>
        <v>4.2479669855059076E-4</v>
      </c>
      <c r="D2" s="73">
        <f>Commercial!$K$8</f>
        <v>3.0659808434507579E-3</v>
      </c>
    </row>
    <row r="3" spans="1:4" x14ac:dyDescent="0.25">
      <c r="A3" t="s">
        <v>2626</v>
      </c>
      <c r="B3" s="74">
        <f>Residential!$B$53</f>
        <v>4.2479669855059076E-4</v>
      </c>
      <c r="C3" s="74">
        <f t="shared" si="0"/>
        <v>4.2479669855059076E-4</v>
      </c>
      <c r="D3" s="73">
        <f>Commercial!$K$8</f>
        <v>3.0659808434507579E-3</v>
      </c>
    </row>
    <row r="4" spans="1:4" x14ac:dyDescent="0.25">
      <c r="A4" t="s">
        <v>2625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2624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2623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2622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AEO21 Table 4</vt:lpstr>
      <vt:lpstr>AEO22 Table 4</vt:lpstr>
      <vt:lpstr>AEO21 Table 5</vt:lpstr>
      <vt:lpstr>AEO22 Table 5</vt:lpstr>
      <vt:lpstr>BRESaC-energy</vt:lpstr>
      <vt:lpstr>BRESaC-cost</vt:lpstr>
      <vt:lpstr>'CBECS_Table B10'!Print_Titles</vt:lpstr>
      <vt:lpstr>'CBECS_Table B5'!Print_Titles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2019-05-24T18:41:25Z</dcterms:created>
  <dcterms:modified xsi:type="dcterms:W3CDTF">2022-07-13T13:28:11Z</dcterms:modified>
</cp:coreProperties>
</file>