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VS\"/>
    </mc:Choice>
  </mc:AlternateContent>
  <xr:revisionPtr revIDLastSave="0" documentId="13_ncr:1_{445782DA-C67E-4DAD-8034-FCD084A94EA2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P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08" l="1"/>
  <c r="I8" i="108" s="1"/>
  <c r="J2" i="108"/>
  <c r="J8" i="108" s="1"/>
  <c r="K2" i="108"/>
  <c r="K8" i="108" s="1"/>
  <c r="L2" i="108"/>
  <c r="L6" i="108" s="1"/>
  <c r="I6" i="108"/>
  <c r="J6" i="108"/>
  <c r="K6" i="108"/>
  <c r="E2" i="101"/>
  <c r="E6" i="101" s="1"/>
  <c r="F2" i="101"/>
  <c r="F6" i="101" s="1"/>
  <c r="H2" i="101"/>
  <c r="H6" i="101" s="1"/>
  <c r="I2" i="101"/>
  <c r="I8" i="101" s="1"/>
  <c r="J2" i="101"/>
  <c r="J6" i="101" s="1"/>
  <c r="K2" i="101"/>
  <c r="K8" i="101" s="1"/>
  <c r="L2" i="101"/>
  <c r="L6" i="101" s="1"/>
  <c r="M2" i="101"/>
  <c r="M6" i="101" s="1"/>
  <c r="I6" i="101"/>
  <c r="F8" i="101"/>
  <c r="H8" i="101"/>
  <c r="D2" i="101"/>
  <c r="D8" i="101" s="1"/>
  <c r="D25" i="117"/>
  <c r="D23" i="117"/>
  <c r="B8" i="117"/>
  <c r="E2" i="108" s="1"/>
  <c r="B7" i="117"/>
  <c r="G2" i="101" s="1"/>
  <c r="G6" i="101" l="1"/>
  <c r="G8" i="101"/>
  <c r="E8" i="108"/>
  <c r="E6" i="108"/>
  <c r="D6" i="101"/>
  <c r="H2" i="108"/>
  <c r="M8" i="101"/>
  <c r="G2" i="108"/>
  <c r="G6" i="108" s="1"/>
  <c r="F2" i="108"/>
  <c r="E8" i="101"/>
  <c r="D2" i="108"/>
  <c r="M2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D2" i="107" s="1"/>
  <c r="K36" i="117"/>
  <c r="J11" i="117" s="1"/>
  <c r="L2" i="107" s="1"/>
  <c r="D36" i="117"/>
  <c r="C11" i="117" s="1"/>
  <c r="E2" i="107" s="1"/>
  <c r="L36" i="117"/>
  <c r="K11" i="117" s="1"/>
  <c r="M2" i="107" s="1"/>
  <c r="T36" i="117"/>
  <c r="AB36" i="117"/>
  <c r="H36" i="117"/>
  <c r="G11" i="117" s="1"/>
  <c r="I2" i="107" s="1"/>
  <c r="E36" i="117"/>
  <c r="D11" i="117" s="1"/>
  <c r="F2" i="107" s="1"/>
  <c r="M36" i="117"/>
  <c r="U36" i="117"/>
  <c r="AC36" i="117"/>
  <c r="Q36" i="117"/>
  <c r="R36" i="117"/>
  <c r="N36" i="117"/>
  <c r="V36" i="117"/>
  <c r="F6" i="107" l="1"/>
  <c r="F8" i="107"/>
  <c r="E6" i="107"/>
  <c r="E8" i="107"/>
  <c r="L6" i="107"/>
  <c r="L8" i="107"/>
  <c r="D8" i="107"/>
  <c r="D6" i="107"/>
  <c r="H8" i="108"/>
  <c r="H6" i="108"/>
  <c r="G8" i="108"/>
  <c r="I8" i="107"/>
  <c r="I6" i="107"/>
  <c r="M8" i="108"/>
  <c r="M6" i="108"/>
  <c r="D6" i="108"/>
  <c r="D8" i="108"/>
  <c r="M6" i="107"/>
  <c r="M8" i="107"/>
  <c r="F8" i="108"/>
  <c r="F6" i="108"/>
  <c r="X36" i="117"/>
  <c r="G36" i="117"/>
  <c r="F11" i="117" s="1"/>
  <c r="H2" i="107" s="1"/>
  <c r="O36" i="117"/>
  <c r="W36" i="117"/>
  <c r="J36" i="117"/>
  <c r="I11" i="117" s="1"/>
  <c r="K2" i="107" s="1"/>
  <c r="AA36" i="117"/>
  <c r="F36" i="117"/>
  <c r="E11" i="117" s="1"/>
  <c r="G2" i="107" s="1"/>
  <c r="I36" i="117"/>
  <c r="H11" i="117" s="1"/>
  <c r="J2" i="107" s="1"/>
  <c r="S36" i="117"/>
  <c r="AD36" i="117"/>
  <c r="G6" i="107" l="1"/>
  <c r="G8" i="107"/>
  <c r="H8" i="107"/>
  <c r="H6" i="107"/>
  <c r="J8" i="107"/>
  <c r="J6" i="107"/>
  <c r="K8" i="107"/>
  <c r="K6" i="107"/>
  <c r="M2" i="2"/>
  <c r="M8" i="2" s="1"/>
  <c r="U2" i="2"/>
  <c r="U8" i="2" s="1"/>
  <c r="AC2" i="2"/>
  <c r="AC8" i="2" s="1"/>
  <c r="H6" i="2"/>
  <c r="P6" i="2"/>
  <c r="X6" i="2"/>
  <c r="B6" i="2"/>
  <c r="D40" i="114"/>
  <c r="C2" i="2" s="1"/>
  <c r="E40" i="114"/>
  <c r="D2" i="2" s="1"/>
  <c r="D8" i="2" s="1"/>
  <c r="F40" i="114"/>
  <c r="E2" i="2" s="1"/>
  <c r="E8" i="2" s="1"/>
  <c r="G40" i="114"/>
  <c r="F2" i="2" s="1"/>
  <c r="F8" i="2" s="1"/>
  <c r="H40" i="114"/>
  <c r="G2" i="2" s="1"/>
  <c r="G8" i="2" s="1"/>
  <c r="I40" i="114"/>
  <c r="H2" i="2" s="1"/>
  <c r="H8" i="2" s="1"/>
  <c r="J40" i="114"/>
  <c r="I2" i="2" s="1"/>
  <c r="I8" i="2" s="1"/>
  <c r="K40" i="114"/>
  <c r="J2" i="2" s="1"/>
  <c r="J8" i="2" s="1"/>
  <c r="L40" i="114"/>
  <c r="K2" i="2" s="1"/>
  <c r="K8" i="2" s="1"/>
  <c r="M40" i="114"/>
  <c r="L2" i="2" s="1"/>
  <c r="L8" i="2" s="1"/>
  <c r="N40" i="114"/>
  <c r="O40" i="114"/>
  <c r="N2" i="2" s="1"/>
  <c r="N8" i="2" s="1"/>
  <c r="P40" i="114"/>
  <c r="O2" i="2" s="1"/>
  <c r="O8" i="2" s="1"/>
  <c r="Q40" i="114"/>
  <c r="P2" i="2" s="1"/>
  <c r="P8" i="2" s="1"/>
  <c r="R40" i="114"/>
  <c r="Q2" i="2" s="1"/>
  <c r="Q8" i="2" s="1"/>
  <c r="S40" i="114"/>
  <c r="R2" i="2" s="1"/>
  <c r="R8" i="2" s="1"/>
  <c r="T40" i="114"/>
  <c r="S2" i="2" s="1"/>
  <c r="S8" i="2" s="1"/>
  <c r="U40" i="114"/>
  <c r="T2" i="2" s="1"/>
  <c r="T8" i="2" s="1"/>
  <c r="V40" i="114"/>
  <c r="W40" i="114"/>
  <c r="V2" i="2" s="1"/>
  <c r="V8" i="2" s="1"/>
  <c r="X40" i="114"/>
  <c r="W2" i="2" s="1"/>
  <c r="W8" i="2" s="1"/>
  <c r="Y40" i="114"/>
  <c r="X2" i="2" s="1"/>
  <c r="X8" i="2" s="1"/>
  <c r="Z40" i="114"/>
  <c r="Y2" i="2" s="1"/>
  <c r="Y8" i="2" s="1"/>
  <c r="AA40" i="114"/>
  <c r="Z2" i="2" s="1"/>
  <c r="Z8" i="2" s="1"/>
  <c r="AB40" i="114"/>
  <c r="AA2" i="2" s="1"/>
  <c r="AA8" i="2" s="1"/>
  <c r="AC40" i="114"/>
  <c r="AB2" i="2" s="1"/>
  <c r="AB8" i="2" s="1"/>
  <c r="AD40" i="114"/>
  <c r="AE40" i="114"/>
  <c r="AD2" i="2" s="1"/>
  <c r="AD8" i="2" s="1"/>
  <c r="AF40" i="114"/>
  <c r="AE2" i="2" s="1"/>
  <c r="AE8" i="2" s="1"/>
  <c r="D41" i="114"/>
  <c r="C6" i="2" s="1"/>
  <c r="E41" i="114"/>
  <c r="D6" i="2" s="1"/>
  <c r="F41" i="114"/>
  <c r="E6" i="2" s="1"/>
  <c r="G41" i="114"/>
  <c r="F6" i="2" s="1"/>
  <c r="H41" i="114"/>
  <c r="G6" i="2" s="1"/>
  <c r="I41" i="114"/>
  <c r="J41" i="114"/>
  <c r="I6" i="2" s="1"/>
  <c r="K41" i="114"/>
  <c r="J6" i="2" s="1"/>
  <c r="L41" i="114"/>
  <c r="K6" i="2" s="1"/>
  <c r="M41" i="114"/>
  <c r="L6" i="2" s="1"/>
  <c r="N41" i="114"/>
  <c r="M6" i="2" s="1"/>
  <c r="O41" i="114"/>
  <c r="N6" i="2" s="1"/>
  <c r="P41" i="114"/>
  <c r="O6" i="2" s="1"/>
  <c r="Q41" i="114"/>
  <c r="R41" i="114"/>
  <c r="Q6" i="2" s="1"/>
  <c r="S41" i="114"/>
  <c r="R6" i="2" s="1"/>
  <c r="T41" i="114"/>
  <c r="S6" i="2" s="1"/>
  <c r="U41" i="114"/>
  <c r="T6" i="2" s="1"/>
  <c r="V41" i="114"/>
  <c r="U6" i="2" s="1"/>
  <c r="W41" i="114"/>
  <c r="V6" i="2" s="1"/>
  <c r="X41" i="114"/>
  <c r="W6" i="2" s="1"/>
  <c r="Y41" i="114"/>
  <c r="Z41" i="114"/>
  <c r="Y6" i="2" s="1"/>
  <c r="AA41" i="114"/>
  <c r="Z6" i="2" s="1"/>
  <c r="AB41" i="114"/>
  <c r="AA6" i="2" s="1"/>
  <c r="AC41" i="114"/>
  <c r="AB6" i="2" s="1"/>
  <c r="AD41" i="114"/>
  <c r="AC6" i="2" s="1"/>
  <c r="AE41" i="114"/>
  <c r="AD6" i="2" s="1"/>
  <c r="AF41" i="114"/>
  <c r="AE6" i="2" s="1"/>
  <c r="C41" i="114"/>
  <c r="C40" i="114"/>
  <c r="B2" i="2" s="1"/>
  <c r="G36" i="114"/>
  <c r="H36" i="114"/>
  <c r="I36" i="114" s="1"/>
  <c r="J36" i="114" s="1"/>
  <c r="K36" i="114" s="1"/>
  <c r="L36" i="114" s="1"/>
  <c r="M36" i="114" s="1"/>
  <c r="N36" i="114" s="1"/>
  <c r="O36" i="114" s="1"/>
  <c r="P36" i="114" s="1"/>
  <c r="Q36" i="114" s="1"/>
  <c r="R36" i="114" s="1"/>
  <c r="S36" i="114" s="1"/>
  <c r="T36" i="114" s="1"/>
  <c r="U36" i="114" s="1"/>
  <c r="V36" i="114" s="1"/>
  <c r="W36" i="114" s="1"/>
  <c r="X36" i="114" s="1"/>
  <c r="Y36" i="114" s="1"/>
  <c r="Z36" i="114" s="1"/>
  <c r="AA36" i="114" s="1"/>
  <c r="AB36" i="114" s="1"/>
  <c r="AC36" i="114" s="1"/>
  <c r="AD36" i="114" s="1"/>
  <c r="AE36" i="114" s="1"/>
  <c r="AF36" i="114" s="1"/>
  <c r="B27" i="114"/>
  <c r="C36" i="114" s="1"/>
  <c r="E13" i="114"/>
  <c r="F13" i="114" s="1"/>
  <c r="G13" i="114" s="1"/>
  <c r="H13" i="114" s="1"/>
  <c r="I13" i="114" s="1"/>
  <c r="J13" i="114" s="1"/>
  <c r="F36" i="114" l="1"/>
  <c r="E36" i="114"/>
  <c r="D36" i="114"/>
</calcChain>
</file>

<file path=xl/sharedStrings.xml><?xml version="1.0" encoding="utf-8"?>
<sst xmlns="http://schemas.openxmlformats.org/spreadsheetml/2006/main" count="186" uniqueCount="84">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</sst>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36" sqref="B36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9</v>
      </c>
    </row>
    <row r="3" spans="1:2" x14ac:dyDescent="0.25">
      <c r="A3" s="1" t="s">
        <v>0</v>
      </c>
      <c r="B3" s="20" t="s">
        <v>50</v>
      </c>
    </row>
    <row r="4" spans="1:2" x14ac:dyDescent="0.25">
      <c r="B4" t="s">
        <v>52</v>
      </c>
    </row>
    <row r="5" spans="1:2" x14ac:dyDescent="0.25">
      <c r="B5" s="3">
        <v>2023</v>
      </c>
    </row>
    <row r="6" spans="1:2" x14ac:dyDescent="0.25">
      <c r="B6" t="s">
        <v>51</v>
      </c>
    </row>
    <row r="7" spans="1:2" x14ac:dyDescent="0.25">
      <c r="B7" s="4"/>
    </row>
    <row r="12" spans="1:2" x14ac:dyDescent="0.25">
      <c r="B12" s="3"/>
    </row>
    <row r="14" spans="1:2" x14ac:dyDescent="0.25">
      <c r="B14" s="4"/>
    </row>
    <row r="26" spans="1:2" x14ac:dyDescent="0.25">
      <c r="B26" s="3"/>
    </row>
    <row r="28" spans="1:2" x14ac:dyDescent="0.25">
      <c r="B28" s="4"/>
    </row>
    <row r="31" spans="1:2" x14ac:dyDescent="0.25">
      <c r="A3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0</v>
      </c>
      <c r="E2">
        <f>'Commercial Vehicles'!C11</f>
        <v>0</v>
      </c>
      <c r="F2">
        <f>'Commercial Vehicles'!D11</f>
        <v>0</v>
      </c>
      <c r="G2">
        <f>'Commercial Vehicles'!E11</f>
        <v>0</v>
      </c>
      <c r="H2">
        <f>'Commercial Vehicles'!F11</f>
        <v>0</v>
      </c>
      <c r="I2">
        <f>'Commercial Vehicles'!G11</f>
        <v>0</v>
      </c>
      <c r="J2">
        <f>'Commercial Vehicles'!H11</f>
        <v>0</v>
      </c>
      <c r="K2">
        <f>'Commercial Vehicles'!I11</f>
        <v>0</v>
      </c>
      <c r="L2">
        <f>'Commercial Vehicles'!J11</f>
        <v>0</v>
      </c>
      <c r="M2">
        <f>'Commercial Vehicles'!K11</f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0</v>
      </c>
      <c r="E6">
        <f t="shared" ref="E6:M6" si="0">E2</f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0</v>
      </c>
      <c r="E8">
        <f t="shared" ref="E8:M8" si="1">E2</f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0</v>
      </c>
      <c r="E2">
        <f>'Commercial Vehicles'!$B$8</f>
        <v>0</v>
      </c>
      <c r="F2">
        <f>'Commercial Vehicles'!$B$8</f>
        <v>0</v>
      </c>
      <c r="G2">
        <f>'Commercial Vehicles'!$B$8</f>
        <v>0</v>
      </c>
      <c r="H2">
        <f>'Commercial Vehicles'!$B$8</f>
        <v>0</v>
      </c>
      <c r="I2">
        <f>'Commercial Vehicles'!$B$8</f>
        <v>0</v>
      </c>
      <c r="J2">
        <f>'Commercial Vehicles'!$B$8</f>
        <v>0</v>
      </c>
      <c r="K2">
        <f>'Commercial Vehicles'!$B$8</f>
        <v>0</v>
      </c>
      <c r="L2">
        <f>'Commercial Vehicles'!$B$8</f>
        <v>0</v>
      </c>
      <c r="M2">
        <f>'Commercial Vehicles'!$B$8</f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0</v>
      </c>
      <c r="E6">
        <f t="shared" ref="E6:M6" si="0">E2</f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0</v>
      </c>
      <c r="E8">
        <f t="shared" ref="E8:M8" si="1">E2</f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3"/>
  <sheetViews>
    <sheetView tabSelected="1" zoomScaleNormal="100" workbookViewId="0">
      <selection activeCell="O26" sqref="O26"/>
    </sheetView>
  </sheetViews>
  <sheetFormatPr defaultColWidth="8.7109375" defaultRowHeight="15" x14ac:dyDescent="0.25"/>
  <cols>
    <col min="1" max="1" width="45.42578125" customWidth="1"/>
    <col min="2" max="2" width="15.7109375" customWidth="1"/>
    <col min="3" max="3" width="19.140625" customWidth="1"/>
  </cols>
  <sheetData>
    <row r="1" spans="1:31" x14ac:dyDescent="0.25">
      <c r="A1" s="1" t="s">
        <v>48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s="5" t="s">
        <v>45</v>
      </c>
      <c r="B3">
        <v>1646.4981124797289</v>
      </c>
      <c r="C3">
        <v>1368.5857570401329</v>
      </c>
      <c r="D3">
        <v>983.6971469156598</v>
      </c>
      <c r="E3">
        <v>654.32041202251673</v>
      </c>
      <c r="F3">
        <v>219.25443921462275</v>
      </c>
      <c r="G3">
        <v>29.671981569503362</v>
      </c>
      <c r="H3">
        <v>29.671981569503377</v>
      </c>
      <c r="I3">
        <v>29.671981569503377</v>
      </c>
      <c r="J3">
        <v>29.67198156950337</v>
      </c>
      <c r="K3">
        <v>29.671981569503377</v>
      </c>
      <c r="L3">
        <v>29.67198156950338</v>
      </c>
      <c r="M3">
        <v>29.662930818658605</v>
      </c>
      <c r="N3">
        <v>29.657500368151737</v>
      </c>
      <c r="O3">
        <v>29.657500368151744</v>
      </c>
      <c r="P3">
        <v>20.04560297100296</v>
      </c>
      <c r="Q3">
        <v>14.278464532713683</v>
      </c>
      <c r="R3">
        <v>14.278464532713679</v>
      </c>
      <c r="S3">
        <v>14.278464532713679</v>
      </c>
      <c r="T3">
        <v>14.278464532713675</v>
      </c>
      <c r="U3">
        <v>14.278464532713675</v>
      </c>
      <c r="V3">
        <v>14.278464532713679</v>
      </c>
      <c r="W3">
        <v>14.278464532713674</v>
      </c>
      <c r="X3">
        <v>14.278464532713679</v>
      </c>
      <c r="Y3">
        <v>14.278464532713683</v>
      </c>
      <c r="Z3">
        <v>14.278464532713679</v>
      </c>
      <c r="AA3">
        <v>14.278464532713683</v>
      </c>
      <c r="AB3">
        <v>14.278464532713679</v>
      </c>
      <c r="AC3">
        <v>14.278464532713679</v>
      </c>
      <c r="AD3">
        <v>10.395692420306119</v>
      </c>
      <c r="AE3">
        <v>8.066029152861578</v>
      </c>
    </row>
    <row r="4" spans="1:31" x14ac:dyDescent="0.25">
      <c r="A4" s="5" t="s">
        <v>46</v>
      </c>
      <c r="B4">
        <v>6652.7185168992282</v>
      </c>
      <c r="C4">
        <v>3617.050692978903</v>
      </c>
      <c r="D4">
        <v>1422.8620974282658</v>
      </c>
      <c r="E4">
        <v>838.46462929681411</v>
      </c>
      <c r="F4">
        <v>421.08837128836086</v>
      </c>
      <c r="G4">
        <v>300.52351835174784</v>
      </c>
      <c r="H4">
        <v>300.52351835174778</v>
      </c>
      <c r="I4">
        <v>300.52351835174778</v>
      </c>
      <c r="J4">
        <v>300.52351835174778</v>
      </c>
      <c r="K4">
        <v>300.52351835174778</v>
      </c>
      <c r="L4">
        <v>300.52351835174778</v>
      </c>
      <c r="M4">
        <v>245.24790619147615</v>
      </c>
      <c r="N4">
        <v>149.54513499056355</v>
      </c>
      <c r="O4">
        <v>58.275878749437524</v>
      </c>
      <c r="P4">
        <v>11.623644285733851</v>
      </c>
      <c r="Q4">
        <v>2.9811566108910497</v>
      </c>
      <c r="R4">
        <v>2.9811566108910501</v>
      </c>
      <c r="S4">
        <v>2.981156610891051</v>
      </c>
      <c r="T4">
        <v>2.9811566108910506</v>
      </c>
      <c r="U4">
        <v>2.9811566108910497</v>
      </c>
      <c r="V4">
        <v>2.9811566108910506</v>
      </c>
      <c r="W4">
        <v>2.9811566108910497</v>
      </c>
      <c r="X4">
        <v>2.9811566108910501</v>
      </c>
      <c r="Y4">
        <v>2.9811566108910501</v>
      </c>
      <c r="Z4">
        <v>2.9811566108910497</v>
      </c>
      <c r="AA4">
        <v>2.9811566108910501</v>
      </c>
      <c r="AB4">
        <v>2.9811566108910501</v>
      </c>
      <c r="AC4">
        <v>2.9811566108910501</v>
      </c>
      <c r="AD4">
        <v>1.1179337290841438</v>
      </c>
      <c r="AE4">
        <v>0</v>
      </c>
    </row>
    <row r="5" spans="1:31" x14ac:dyDescent="0.25">
      <c r="A5" s="5"/>
    </row>
    <row r="6" spans="1:31" x14ac:dyDescent="0.25">
      <c r="A6" s="6" t="s">
        <v>10</v>
      </c>
    </row>
    <row r="7" spans="1:31" x14ac:dyDescent="0.25">
      <c r="A7" s="5" t="s">
        <v>11</v>
      </c>
    </row>
    <row r="8" spans="1:31" x14ac:dyDescent="0.25">
      <c r="A8" s="5" t="s">
        <v>12</v>
      </c>
    </row>
    <row r="9" spans="1:31" x14ac:dyDescent="0.25">
      <c r="A9" s="7" t="s">
        <v>13</v>
      </c>
      <c r="B9" s="7"/>
    </row>
    <row r="10" spans="1:31" x14ac:dyDescent="0.25">
      <c r="A10" s="8" t="s">
        <v>14</v>
      </c>
      <c r="B10" s="8"/>
      <c r="C10" s="9" t="s">
        <v>15</v>
      </c>
    </row>
    <row r="11" spans="1:31" x14ac:dyDescent="0.25">
      <c r="A11" s="8" t="s">
        <v>16</v>
      </c>
      <c r="B11" s="8"/>
      <c r="C11" s="9" t="s">
        <v>17</v>
      </c>
    </row>
    <row r="12" spans="1:31" x14ac:dyDescent="0.25">
      <c r="A12" s="8" t="s">
        <v>18</v>
      </c>
      <c r="B12" s="8"/>
    </row>
    <row r="13" spans="1:31" x14ac:dyDescent="0.25">
      <c r="A13" s="8" t="s">
        <v>19</v>
      </c>
      <c r="B13" s="8" t="s">
        <v>20</v>
      </c>
      <c r="C13" s="8" t="s">
        <v>21</v>
      </c>
      <c r="D13" s="8">
        <v>2020</v>
      </c>
      <c r="E13" s="8">
        <f t="shared" ref="E13:J13" si="0">D13+1</f>
        <v>2021</v>
      </c>
      <c r="F13" s="8">
        <f t="shared" si="0"/>
        <v>2022</v>
      </c>
      <c r="G13" s="8">
        <f t="shared" si="0"/>
        <v>2023</v>
      </c>
      <c r="H13" s="8">
        <f t="shared" si="0"/>
        <v>2024</v>
      </c>
      <c r="I13" s="8">
        <f t="shared" si="0"/>
        <v>2025</v>
      </c>
      <c r="J13" s="8">
        <f t="shared" si="0"/>
        <v>2026</v>
      </c>
    </row>
    <row r="14" spans="1:31" x14ac:dyDescent="0.25">
      <c r="A14" s="8" t="s">
        <v>22</v>
      </c>
      <c r="B14" s="8">
        <v>5.6849999999999996</v>
      </c>
      <c r="C14" s="8" t="s">
        <v>23</v>
      </c>
      <c r="D14" s="8">
        <v>4750</v>
      </c>
      <c r="E14" s="8">
        <v>4750</v>
      </c>
      <c r="F14" s="8">
        <v>3000</v>
      </c>
      <c r="G14" s="8">
        <v>3000</v>
      </c>
      <c r="H14" s="8">
        <v>2400</v>
      </c>
      <c r="I14" s="8">
        <v>2400</v>
      </c>
      <c r="J14" s="8">
        <v>2400</v>
      </c>
      <c r="K14" s="7" t="s">
        <v>24</v>
      </c>
    </row>
    <row r="15" spans="1:31" x14ac:dyDescent="0.25">
      <c r="A15" s="8" t="s">
        <v>25</v>
      </c>
      <c r="B15" s="8">
        <v>3.5710000000000002</v>
      </c>
      <c r="C15" s="8" t="s">
        <v>23</v>
      </c>
      <c r="D15" s="8">
        <v>2250</v>
      </c>
      <c r="E15" s="8">
        <v>2250</v>
      </c>
      <c r="F15" s="8">
        <v>2250</v>
      </c>
      <c r="G15" s="8">
        <v>2250</v>
      </c>
      <c r="H15" s="8">
        <v>2250</v>
      </c>
      <c r="I15" s="8">
        <v>2250</v>
      </c>
      <c r="J15" s="8">
        <v>2250</v>
      </c>
      <c r="K15" s="8"/>
      <c r="R15" s="9" t="s">
        <v>26</v>
      </c>
    </row>
    <row r="16" spans="1:31" x14ac:dyDescent="0.25">
      <c r="A16" s="8" t="s">
        <v>27</v>
      </c>
      <c r="B16" s="8">
        <v>0.96799999999999997</v>
      </c>
      <c r="C16" s="8" t="s">
        <v>23</v>
      </c>
      <c r="D16" s="8">
        <v>2500</v>
      </c>
      <c r="E16" s="8">
        <v>2500</v>
      </c>
      <c r="F16" s="8">
        <v>2500</v>
      </c>
      <c r="G16" s="8">
        <v>2500</v>
      </c>
      <c r="H16" s="8">
        <v>2500</v>
      </c>
      <c r="I16" s="8">
        <v>2500</v>
      </c>
      <c r="J16" s="8">
        <v>2500</v>
      </c>
    </row>
    <row r="17" spans="1:18" ht="15.75" customHeight="1" x14ac:dyDescent="0.25">
      <c r="A17" s="8" t="s">
        <v>28</v>
      </c>
      <c r="B17" s="8">
        <v>8.3800000000000008</v>
      </c>
      <c r="C17" s="10" t="s">
        <v>23</v>
      </c>
      <c r="D17" s="11">
        <v>2000</v>
      </c>
      <c r="E17" s="11">
        <v>2000</v>
      </c>
      <c r="F17" s="11">
        <v>2000</v>
      </c>
      <c r="G17" s="11">
        <v>2000</v>
      </c>
      <c r="H17" s="11">
        <v>2000</v>
      </c>
      <c r="I17" s="11">
        <v>2000</v>
      </c>
      <c r="J17" s="11">
        <v>2000</v>
      </c>
      <c r="K17" s="10" t="s">
        <v>29</v>
      </c>
      <c r="L17" s="10"/>
      <c r="M17" s="12"/>
    </row>
    <row r="18" spans="1:18" ht="15.75" customHeight="1" x14ac:dyDescent="0.25">
      <c r="A18" s="8" t="s">
        <v>30</v>
      </c>
      <c r="B18" s="8">
        <v>28.64</v>
      </c>
      <c r="C18" s="8" t="s">
        <v>23</v>
      </c>
      <c r="D18" s="8">
        <v>2500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 t="s">
        <v>31</v>
      </c>
      <c r="R18" s="13"/>
    </row>
    <row r="19" spans="1:18" ht="15.75" customHeight="1" x14ac:dyDescent="0.25">
      <c r="A19" s="8" t="s">
        <v>32</v>
      </c>
      <c r="B19" s="8">
        <v>39.35</v>
      </c>
      <c r="C19" s="8" t="s">
        <v>23</v>
      </c>
      <c r="D19" s="8">
        <v>2500</v>
      </c>
      <c r="E19" s="8">
        <v>2500</v>
      </c>
      <c r="F19" s="8">
        <v>2500</v>
      </c>
      <c r="G19" s="8">
        <v>2500</v>
      </c>
      <c r="H19" s="8">
        <v>2500</v>
      </c>
      <c r="I19" s="8">
        <v>2500</v>
      </c>
      <c r="J19" s="8">
        <v>2500</v>
      </c>
    </row>
    <row r="20" spans="1:18" ht="15.75" customHeight="1" x14ac:dyDescent="0.25">
      <c r="A20" s="8" t="s">
        <v>33</v>
      </c>
      <c r="B20" s="8">
        <v>4.665</v>
      </c>
      <c r="C20" s="8" t="s">
        <v>23</v>
      </c>
      <c r="D20" s="14">
        <v>1500</v>
      </c>
      <c r="E20" s="14">
        <v>1500</v>
      </c>
      <c r="F20" s="14">
        <v>1500</v>
      </c>
      <c r="G20" s="14">
        <v>1500</v>
      </c>
      <c r="H20" s="14">
        <v>1500</v>
      </c>
      <c r="I20" s="14">
        <v>1500</v>
      </c>
      <c r="J20" s="14">
        <v>1500</v>
      </c>
    </row>
    <row r="21" spans="1:18" ht="15.75" customHeight="1" x14ac:dyDescent="0.25">
      <c r="A21" s="8" t="s">
        <v>34</v>
      </c>
      <c r="B21" s="8">
        <v>1.341</v>
      </c>
      <c r="C21" s="8" t="s">
        <v>23</v>
      </c>
      <c r="D21" s="8">
        <v>2000</v>
      </c>
      <c r="E21" s="8">
        <v>2000</v>
      </c>
      <c r="F21" s="8">
        <v>2000</v>
      </c>
      <c r="G21" s="8">
        <v>2000</v>
      </c>
      <c r="H21" s="8">
        <v>2000</v>
      </c>
      <c r="I21" s="8">
        <v>2000</v>
      </c>
      <c r="J21" s="8">
        <v>2000</v>
      </c>
    </row>
    <row r="22" spans="1:18" ht="15.75" customHeight="1" x14ac:dyDescent="0.25">
      <c r="A22" s="8" t="s">
        <v>35</v>
      </c>
      <c r="B22" s="8">
        <v>6.0380000000000003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5">
      <c r="A23" s="8" t="s">
        <v>36</v>
      </c>
      <c r="B23" s="8">
        <v>6.8730000000000002</v>
      </c>
      <c r="C23" s="8" t="s">
        <v>23</v>
      </c>
      <c r="D23" s="8">
        <v>2500</v>
      </c>
      <c r="E23" s="8">
        <v>2500</v>
      </c>
      <c r="F23" s="8">
        <v>2500</v>
      </c>
      <c r="G23" s="8">
        <v>2500</v>
      </c>
      <c r="H23" s="8">
        <v>2500</v>
      </c>
      <c r="I23" s="8">
        <v>2500</v>
      </c>
      <c r="J23" s="8">
        <v>2500</v>
      </c>
    </row>
    <row r="24" spans="1:18" ht="15.75" customHeight="1" x14ac:dyDescent="0.25">
      <c r="A24" s="8" t="s">
        <v>37</v>
      </c>
      <c r="B24" s="8">
        <v>8.8849999999999998</v>
      </c>
      <c r="C24" s="8" t="s">
        <v>23</v>
      </c>
      <c r="D24" s="8">
        <v>5000</v>
      </c>
      <c r="E24" s="8">
        <v>5000</v>
      </c>
      <c r="F24" s="8">
        <v>5000</v>
      </c>
      <c r="G24" s="8">
        <v>5000</v>
      </c>
      <c r="H24" s="8">
        <v>5000</v>
      </c>
      <c r="I24" s="8">
        <v>5000</v>
      </c>
      <c r="J24" s="8">
        <v>5000</v>
      </c>
    </row>
    <row r="25" spans="1:18" ht="15.75" customHeight="1" x14ac:dyDescent="0.25">
      <c r="A25" s="8" t="s">
        <v>38</v>
      </c>
      <c r="B25" s="8">
        <v>4.1760000000000002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5">
      <c r="A26" s="8" t="s">
        <v>39</v>
      </c>
      <c r="B26" s="8">
        <v>0.624</v>
      </c>
      <c r="C26" s="8" t="s">
        <v>23</v>
      </c>
      <c r="D26" s="8">
        <v>4000</v>
      </c>
      <c r="E26" s="8">
        <v>4000</v>
      </c>
      <c r="F26" s="8">
        <v>4000</v>
      </c>
      <c r="G26" s="8">
        <v>4000</v>
      </c>
      <c r="H26" s="8">
        <v>4000</v>
      </c>
      <c r="I26" s="8">
        <v>4000</v>
      </c>
      <c r="J26" s="8">
        <v>4000</v>
      </c>
      <c r="K26" s="8" t="s">
        <v>40</v>
      </c>
    </row>
    <row r="27" spans="1:18" ht="15.75" customHeight="1" x14ac:dyDescent="0.25">
      <c r="A27" s="8" t="s">
        <v>41</v>
      </c>
      <c r="B27" s="8">
        <f>B28-SUM(B14:B26)</f>
        <v>210.304</v>
      </c>
      <c r="C27" s="8"/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/>
    </row>
    <row r="28" spans="1:18" ht="15.75" customHeight="1" x14ac:dyDescent="0.25">
      <c r="A28" s="8" t="s">
        <v>42</v>
      </c>
      <c r="B28" s="8">
        <v>329.5</v>
      </c>
    </row>
    <row r="29" spans="1:18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7"/>
    </row>
    <row r="30" spans="1:18" x14ac:dyDescent="0.25">
      <c r="A30" s="15" t="s">
        <v>43</v>
      </c>
    </row>
    <row r="31" spans="1:18" x14ac:dyDescent="0.25">
      <c r="A31" s="5"/>
    </row>
    <row r="32" spans="1:18" x14ac:dyDescent="0.25">
      <c r="A32" s="5" t="s">
        <v>49</v>
      </c>
      <c r="B32">
        <v>0.78500000000000003</v>
      </c>
    </row>
    <row r="33" spans="1:32" x14ac:dyDescent="0.25">
      <c r="A33" s="5"/>
    </row>
    <row r="34" spans="1:32" x14ac:dyDescent="0.25">
      <c r="A34" s="5" t="s">
        <v>47</v>
      </c>
    </row>
    <row r="35" spans="1:32" x14ac:dyDescent="0.25"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  <c r="R35">
        <v>2036</v>
      </c>
      <c r="S35">
        <v>2037</v>
      </c>
      <c r="T35">
        <v>2038</v>
      </c>
      <c r="U35">
        <v>2039</v>
      </c>
      <c r="V35">
        <v>2040</v>
      </c>
      <c r="W35">
        <v>2041</v>
      </c>
      <c r="X35">
        <v>2042</v>
      </c>
      <c r="Y35">
        <v>2043</v>
      </c>
      <c r="Z35">
        <v>2044</v>
      </c>
      <c r="AA35">
        <v>2045</v>
      </c>
      <c r="AB35">
        <v>2046</v>
      </c>
      <c r="AC35">
        <v>2047</v>
      </c>
      <c r="AD35">
        <v>2048</v>
      </c>
      <c r="AE35">
        <v>2049</v>
      </c>
      <c r="AF35">
        <v>2050</v>
      </c>
    </row>
    <row r="36" spans="1:32" x14ac:dyDescent="0.25">
      <c r="C36" s="5">
        <f t="shared" ref="C36:H36" si="1">SUMPRODUCT(E14:E27,$B$14:$B$27)/SUM($B$14:$B$27)*$B$32</f>
        <v>600.15334597875574</v>
      </c>
      <c r="D36" s="5">
        <f t="shared" si="1"/>
        <v>576.45146813353574</v>
      </c>
      <c r="E36" s="5">
        <f t="shared" si="1"/>
        <v>576.45146813353574</v>
      </c>
      <c r="F36" s="5">
        <f t="shared" si="1"/>
        <v>568.32511001517457</v>
      </c>
      <c r="G36" s="5">
        <f t="shared" si="1"/>
        <v>568.32511001517457</v>
      </c>
      <c r="H36" s="5">
        <f t="shared" si="1"/>
        <v>568.32511001517457</v>
      </c>
      <c r="I36" s="5">
        <f>H36</f>
        <v>568.32511001517457</v>
      </c>
      <c r="J36" s="5">
        <f t="shared" ref="J36:AF36" si="2">I36</f>
        <v>568.32511001517457</v>
      </c>
      <c r="K36" s="5">
        <f t="shared" si="2"/>
        <v>568.32511001517457</v>
      </c>
      <c r="L36" s="5">
        <f t="shared" si="2"/>
        <v>568.32511001517457</v>
      </c>
      <c r="M36" s="5">
        <f t="shared" si="2"/>
        <v>568.32511001517457</v>
      </c>
      <c r="N36" s="5">
        <f t="shared" si="2"/>
        <v>568.32511001517457</v>
      </c>
      <c r="O36" s="5">
        <f t="shared" si="2"/>
        <v>568.32511001517457</v>
      </c>
      <c r="P36" s="5">
        <f t="shared" si="2"/>
        <v>568.32511001517457</v>
      </c>
      <c r="Q36" s="5">
        <f t="shared" si="2"/>
        <v>568.32511001517457</v>
      </c>
      <c r="R36" s="5">
        <f t="shared" si="2"/>
        <v>568.32511001517457</v>
      </c>
      <c r="S36" s="5">
        <f t="shared" si="2"/>
        <v>568.32511001517457</v>
      </c>
      <c r="T36" s="5">
        <f t="shared" si="2"/>
        <v>568.32511001517457</v>
      </c>
      <c r="U36" s="5">
        <f t="shared" si="2"/>
        <v>568.32511001517457</v>
      </c>
      <c r="V36" s="5">
        <f t="shared" si="2"/>
        <v>568.32511001517457</v>
      </c>
      <c r="W36" s="5">
        <f t="shared" si="2"/>
        <v>568.32511001517457</v>
      </c>
      <c r="X36" s="5">
        <f t="shared" si="2"/>
        <v>568.32511001517457</v>
      </c>
      <c r="Y36" s="5">
        <f t="shared" si="2"/>
        <v>568.32511001517457</v>
      </c>
      <c r="Z36" s="5">
        <f t="shared" si="2"/>
        <v>568.32511001517457</v>
      </c>
      <c r="AA36" s="5">
        <f t="shared" si="2"/>
        <v>568.32511001517457</v>
      </c>
      <c r="AB36" s="5">
        <f t="shared" si="2"/>
        <v>568.32511001517457</v>
      </c>
      <c r="AC36" s="5">
        <f t="shared" si="2"/>
        <v>568.32511001517457</v>
      </c>
      <c r="AD36" s="5">
        <f t="shared" si="2"/>
        <v>568.32511001517457</v>
      </c>
      <c r="AE36" s="5">
        <f t="shared" si="2"/>
        <v>568.32511001517457</v>
      </c>
      <c r="AF36" s="5">
        <f t="shared" si="2"/>
        <v>568.32511001517457</v>
      </c>
    </row>
    <row r="37" spans="1:32" x14ac:dyDescent="0.25">
      <c r="A37" s="5"/>
    </row>
    <row r="38" spans="1:32" x14ac:dyDescent="0.25">
      <c r="A38" s="5" t="s">
        <v>44</v>
      </c>
    </row>
    <row r="39" spans="1:32" x14ac:dyDescent="0.25"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25">
      <c r="A40" s="5" t="s">
        <v>45</v>
      </c>
      <c r="B40" s="5"/>
      <c r="C40" s="5">
        <f>B3+C36</f>
        <v>2246.6514584584847</v>
      </c>
      <c r="D40" s="5">
        <f t="shared" ref="D40:AF40" si="3">C3+D36</f>
        <v>1945.0372251736685</v>
      </c>
      <c r="E40" s="5">
        <f t="shared" si="3"/>
        <v>1560.1486150491955</v>
      </c>
      <c r="F40" s="5">
        <f t="shared" si="3"/>
        <v>1222.6455220376913</v>
      </c>
      <c r="G40" s="5">
        <f t="shared" si="3"/>
        <v>787.57954922979729</v>
      </c>
      <c r="H40" s="5">
        <f t="shared" si="3"/>
        <v>597.99709158467795</v>
      </c>
      <c r="I40" s="5">
        <f t="shared" si="3"/>
        <v>597.99709158467795</v>
      </c>
      <c r="J40" s="5">
        <f t="shared" si="3"/>
        <v>597.99709158467795</v>
      </c>
      <c r="K40" s="5">
        <f t="shared" si="3"/>
        <v>597.99709158467795</v>
      </c>
      <c r="L40" s="5">
        <f t="shared" si="3"/>
        <v>597.99709158467795</v>
      </c>
      <c r="M40" s="5">
        <f t="shared" si="3"/>
        <v>597.99709158467795</v>
      </c>
      <c r="N40" s="5">
        <f t="shared" si="3"/>
        <v>597.98804083383322</v>
      </c>
      <c r="O40" s="5">
        <f t="shared" si="3"/>
        <v>597.98261038332635</v>
      </c>
      <c r="P40" s="5">
        <f t="shared" si="3"/>
        <v>597.98261038332635</v>
      </c>
      <c r="Q40" s="5">
        <f t="shared" si="3"/>
        <v>588.37071298617752</v>
      </c>
      <c r="R40" s="5">
        <f t="shared" si="3"/>
        <v>582.60357454788823</v>
      </c>
      <c r="S40" s="5">
        <f t="shared" si="3"/>
        <v>582.60357454788823</v>
      </c>
      <c r="T40" s="5">
        <f t="shared" si="3"/>
        <v>582.60357454788823</v>
      </c>
      <c r="U40" s="5">
        <f t="shared" si="3"/>
        <v>582.60357454788823</v>
      </c>
      <c r="V40" s="5">
        <f t="shared" si="3"/>
        <v>582.60357454788823</v>
      </c>
      <c r="W40" s="5">
        <f t="shared" si="3"/>
        <v>582.60357454788823</v>
      </c>
      <c r="X40" s="5">
        <f t="shared" si="3"/>
        <v>582.60357454788823</v>
      </c>
      <c r="Y40" s="5">
        <f t="shared" si="3"/>
        <v>582.60357454788823</v>
      </c>
      <c r="Z40" s="5">
        <f t="shared" si="3"/>
        <v>582.60357454788823</v>
      </c>
      <c r="AA40" s="5">
        <f t="shared" si="3"/>
        <v>582.60357454788823</v>
      </c>
      <c r="AB40" s="5">
        <f t="shared" si="3"/>
        <v>582.60357454788823</v>
      </c>
      <c r="AC40" s="5">
        <f t="shared" si="3"/>
        <v>582.60357454788823</v>
      </c>
      <c r="AD40" s="5">
        <f t="shared" si="3"/>
        <v>582.60357454788823</v>
      </c>
      <c r="AE40" s="5">
        <f t="shared" si="3"/>
        <v>578.72080243548066</v>
      </c>
      <c r="AF40" s="5">
        <f t="shared" si="3"/>
        <v>576.39113916803615</v>
      </c>
    </row>
    <row r="41" spans="1:32" x14ac:dyDescent="0.25">
      <c r="A41" s="5" t="s">
        <v>46</v>
      </c>
      <c r="C41" s="5">
        <f>B4+C36</f>
        <v>7252.8718628779843</v>
      </c>
      <c r="D41" s="5">
        <f t="shared" ref="D41:AF41" si="4">C4+D36</f>
        <v>4193.5021611124384</v>
      </c>
      <c r="E41" s="5">
        <f t="shared" si="4"/>
        <v>1999.3135655618016</v>
      </c>
      <c r="F41" s="5">
        <f t="shared" si="4"/>
        <v>1406.7897393119888</v>
      </c>
      <c r="G41" s="5">
        <f t="shared" si="4"/>
        <v>989.41348130353549</v>
      </c>
      <c r="H41" s="5">
        <f t="shared" si="4"/>
        <v>868.84862836692241</v>
      </c>
      <c r="I41" s="5">
        <f t="shared" si="4"/>
        <v>868.84862836692241</v>
      </c>
      <c r="J41" s="5">
        <f t="shared" si="4"/>
        <v>868.84862836692241</v>
      </c>
      <c r="K41" s="5">
        <f t="shared" si="4"/>
        <v>868.84862836692241</v>
      </c>
      <c r="L41" s="5">
        <f t="shared" si="4"/>
        <v>868.84862836692241</v>
      </c>
      <c r="M41" s="5">
        <f t="shared" si="4"/>
        <v>868.84862836692241</v>
      </c>
      <c r="N41" s="5">
        <f t="shared" si="4"/>
        <v>813.57301620665066</v>
      </c>
      <c r="O41" s="5">
        <f t="shared" si="4"/>
        <v>717.87024500573807</v>
      </c>
      <c r="P41" s="5">
        <f t="shared" si="4"/>
        <v>626.60098876461211</v>
      </c>
      <c r="Q41" s="5">
        <f t="shared" si="4"/>
        <v>579.94875430090838</v>
      </c>
      <c r="R41" s="5">
        <f t="shared" si="4"/>
        <v>571.30626662606562</v>
      </c>
      <c r="S41" s="5">
        <f t="shared" si="4"/>
        <v>571.30626662606562</v>
      </c>
      <c r="T41" s="5">
        <f t="shared" si="4"/>
        <v>571.30626662606562</v>
      </c>
      <c r="U41" s="5">
        <f t="shared" si="4"/>
        <v>571.30626662606562</v>
      </c>
      <c r="V41" s="5">
        <f t="shared" si="4"/>
        <v>571.30626662606562</v>
      </c>
      <c r="W41" s="5">
        <f t="shared" si="4"/>
        <v>571.30626662606562</v>
      </c>
      <c r="X41" s="5">
        <f t="shared" si="4"/>
        <v>571.30626662606562</v>
      </c>
      <c r="Y41" s="5">
        <f t="shared" si="4"/>
        <v>571.30626662606562</v>
      </c>
      <c r="Z41" s="5">
        <f t="shared" si="4"/>
        <v>571.30626662606562</v>
      </c>
      <c r="AA41" s="5">
        <f t="shared" si="4"/>
        <v>571.30626662606562</v>
      </c>
      <c r="AB41" s="5">
        <f t="shared" si="4"/>
        <v>571.30626662606562</v>
      </c>
      <c r="AC41" s="5">
        <f t="shared" si="4"/>
        <v>571.30626662606562</v>
      </c>
      <c r="AD41" s="5">
        <f t="shared" si="4"/>
        <v>571.30626662606562</v>
      </c>
      <c r="AE41" s="5">
        <f t="shared" si="4"/>
        <v>569.44304374425872</v>
      </c>
      <c r="AF41" s="5">
        <f t="shared" si="4"/>
        <v>568.32511001517457</v>
      </c>
    </row>
    <row r="53" spans="2:12" x14ac:dyDescent="0.25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6"/>
    </row>
  </sheetData>
  <hyperlinks>
    <hyperlink ref="C10" r:id="rId1" xr:uid="{0B42DB82-B744-4AA0-B817-45B85EC34540}"/>
    <hyperlink ref="C11" r:id="rId2" xr:uid="{C245D4AA-4F3C-42F0-8772-AD708218D115}"/>
    <hyperlink ref="R15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>
      <selection activeCell="B6" sqref="B6"/>
    </sheetView>
  </sheetViews>
  <sheetFormatPr defaultColWidth="12.5703125" defaultRowHeight="15.75" customHeight="1" x14ac:dyDescent="0.2"/>
  <cols>
    <col min="1" max="1" width="51.85546875" style="23" customWidth="1"/>
    <col min="2" max="2" width="12.7109375" style="23" bestFit="1" customWidth="1"/>
    <col min="3" max="3" width="12.28515625" style="23" customWidth="1"/>
    <col min="4" max="4" width="9.5703125" style="23" customWidth="1"/>
    <col min="5" max="38" width="7.5703125" style="23" customWidth="1"/>
    <col min="39" max="16384" width="12.5703125" style="23"/>
  </cols>
  <sheetData>
    <row r="1" spans="1:38" ht="14.25" customHeight="1" x14ac:dyDescent="0.25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2.75" x14ac:dyDescent="0.25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5">
      <c r="A4" s="25" t="s">
        <v>76</v>
      </c>
      <c r="B4" s="35">
        <v>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5">
      <c r="A5" s="25" t="s">
        <v>77</v>
      </c>
      <c r="B5" s="35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2.75" x14ac:dyDescent="0.2">
      <c r="A7" s="26" t="s">
        <v>78</v>
      </c>
      <c r="B7" s="27">
        <f>B4*$B$16*$B$14</f>
        <v>0</v>
      </c>
    </row>
    <row r="8" spans="1:38" ht="12.75" x14ac:dyDescent="0.2">
      <c r="A8" s="26" t="s">
        <v>79</v>
      </c>
      <c r="B8" s="27">
        <f>B4*B14</f>
        <v>0</v>
      </c>
    </row>
    <row r="9" spans="1:38" ht="12.75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0</v>
      </c>
      <c r="C11" s="36">
        <f t="shared" ref="C11:K11" si="0">D36</f>
        <v>0</v>
      </c>
      <c r="D11" s="36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</row>
    <row r="13" spans="1:38" ht="14.25" customHeight="1" x14ac:dyDescent="0.25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2.75" x14ac:dyDescent="0.2">
      <c r="A14" s="26" t="s">
        <v>55</v>
      </c>
      <c r="B14" s="26">
        <v>0.78500000000000003</v>
      </c>
    </row>
    <row r="15" spans="1:38" ht="12.75" x14ac:dyDescent="0.2">
      <c r="A15" s="26"/>
    </row>
    <row r="16" spans="1:38" ht="12.75" x14ac:dyDescent="0.2">
      <c r="A16" s="26" t="s">
        <v>56</v>
      </c>
      <c r="B16" s="26">
        <v>0.86</v>
      </c>
    </row>
    <row r="17" spans="1:33" ht="12.75" x14ac:dyDescent="0.2">
      <c r="A17" s="26"/>
    </row>
    <row r="18" spans="1:33" ht="12.75" x14ac:dyDescent="0.2"/>
    <row r="19" spans="1:33" ht="12.75" x14ac:dyDescent="0.2">
      <c r="A19" s="26" t="s">
        <v>57</v>
      </c>
    </row>
    <row r="20" spans="1:33" ht="12.75" x14ac:dyDescent="0.2">
      <c r="A20" s="26" t="s">
        <v>58</v>
      </c>
    </row>
    <row r="21" spans="1:33" ht="12.75" x14ac:dyDescent="0.2"/>
    <row r="22" spans="1:33" ht="38.2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25.5" x14ac:dyDescent="0.2">
      <c r="A23" s="26" t="s">
        <v>62</v>
      </c>
      <c r="B23" s="28" t="s">
        <v>63</v>
      </c>
      <c r="C23" s="28" t="s">
        <v>64</v>
      </c>
      <c r="D23" s="27">
        <f>B5*B14</f>
        <v>0</v>
      </c>
    </row>
    <row r="24" spans="1:33" ht="25.5" x14ac:dyDescent="0.2">
      <c r="A24" s="26" t="s">
        <v>65</v>
      </c>
      <c r="B24" s="24">
        <v>3</v>
      </c>
      <c r="C24" s="28" t="s">
        <v>66</v>
      </c>
      <c r="D24" s="27">
        <f>D23</f>
        <v>0</v>
      </c>
    </row>
    <row r="25" spans="1:33" ht="25.5" x14ac:dyDescent="0.2">
      <c r="A25" s="26" t="s">
        <v>67</v>
      </c>
      <c r="B25" s="29">
        <v>44657</v>
      </c>
      <c r="C25" s="28" t="s">
        <v>68</v>
      </c>
      <c r="D25" s="27">
        <f>B4*B14</f>
        <v>0</v>
      </c>
    </row>
    <row r="26" spans="1:33" ht="12.75" x14ac:dyDescent="0.2"/>
    <row r="27" spans="1:33" ht="12.75" x14ac:dyDescent="0.2">
      <c r="A27" s="26" t="s">
        <v>69</v>
      </c>
    </row>
    <row r="28" spans="1:33" ht="12.75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2.75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2.75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2.75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2.75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2.75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2.75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2.75" x14ac:dyDescent="0.2">
      <c r="A36" s="26" t="s">
        <v>74</v>
      </c>
      <c r="B36" s="27">
        <f t="shared" ref="B36:AD36" si="1">SUMPRODUCT(B32:B34,$D$23:$D$25)/SUM(B32:B34)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0</v>
      </c>
      <c r="J36" s="27">
        <f t="shared" si="1"/>
        <v>0</v>
      </c>
      <c r="K36" s="27">
        <f t="shared" si="1"/>
        <v>0</v>
      </c>
      <c r="L36" s="27">
        <f t="shared" si="1"/>
        <v>0</v>
      </c>
      <c r="M36" s="27">
        <f t="shared" si="1"/>
        <v>0</v>
      </c>
      <c r="N36" s="27">
        <f t="shared" si="1"/>
        <v>0</v>
      </c>
      <c r="O36" s="27">
        <f t="shared" si="1"/>
        <v>0</v>
      </c>
      <c r="P36" s="27">
        <f t="shared" si="1"/>
        <v>0</v>
      </c>
      <c r="Q36" s="27">
        <f t="shared" si="1"/>
        <v>0</v>
      </c>
      <c r="R36" s="27">
        <f t="shared" si="1"/>
        <v>0</v>
      </c>
      <c r="S36" s="27">
        <f t="shared" si="1"/>
        <v>0</v>
      </c>
      <c r="T36" s="27">
        <f t="shared" si="1"/>
        <v>0</v>
      </c>
      <c r="U36" s="27">
        <f t="shared" si="1"/>
        <v>0</v>
      </c>
      <c r="V36" s="27">
        <f t="shared" si="1"/>
        <v>0</v>
      </c>
      <c r="W36" s="27">
        <f t="shared" si="1"/>
        <v>0</v>
      </c>
      <c r="X36" s="27">
        <f t="shared" si="1"/>
        <v>0</v>
      </c>
      <c r="Y36" s="27">
        <f t="shared" si="1"/>
        <v>0</v>
      </c>
      <c r="Z36" s="27">
        <f t="shared" si="1"/>
        <v>0</v>
      </c>
      <c r="AA36" s="27">
        <f t="shared" si="1"/>
        <v>0</v>
      </c>
      <c r="AB36" s="27">
        <f t="shared" si="1"/>
        <v>0</v>
      </c>
      <c r="AC36" s="27">
        <f t="shared" si="1"/>
        <v>0</v>
      </c>
      <c r="AD36" s="27">
        <f t="shared" si="1"/>
        <v>0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D8" sqref="D8:AE8"/>
    </sheetView>
  </sheetViews>
  <sheetFormatPr defaultRowHeight="15" x14ac:dyDescent="0.25"/>
  <cols>
    <col min="1" max="1" width="25.140625" customWidth="1"/>
    <col min="2" max="2" width="53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9">
        <f>'Passenger Vehicle Calculations'!C40</f>
        <v>2246.6514584584847</v>
      </c>
      <c r="C2" s="19">
        <f>'Passenger Vehicle Calculations'!D40</f>
        <v>1945.0372251736685</v>
      </c>
      <c r="D2" s="19">
        <f>'Passenger Vehicle Calculations'!E40</f>
        <v>1560.1486150491955</v>
      </c>
      <c r="E2" s="19">
        <f>'Passenger Vehicle Calculations'!F40</f>
        <v>1222.6455220376913</v>
      </c>
      <c r="F2" s="19">
        <f>'Passenger Vehicle Calculations'!G40</f>
        <v>787.57954922979729</v>
      </c>
      <c r="G2" s="19">
        <f>'Passenger Vehicle Calculations'!H40</f>
        <v>597.99709158467795</v>
      </c>
      <c r="H2" s="19">
        <f>'Passenger Vehicle Calculations'!I40</f>
        <v>597.99709158467795</v>
      </c>
      <c r="I2" s="19">
        <f>'Passenger Vehicle Calculations'!J40</f>
        <v>597.99709158467795</v>
      </c>
      <c r="J2" s="19">
        <f>'Passenger Vehicle Calculations'!K40</f>
        <v>597.99709158467795</v>
      </c>
      <c r="K2" s="19">
        <f>'Passenger Vehicle Calculations'!L40</f>
        <v>597.99709158467795</v>
      </c>
      <c r="L2" s="19">
        <f>'Passenger Vehicle Calculations'!M40</f>
        <v>597.99709158467795</v>
      </c>
      <c r="M2" s="19">
        <f>'Passenger Vehicle Calculations'!N40</f>
        <v>597.98804083383322</v>
      </c>
      <c r="N2" s="19">
        <f>'Passenger Vehicle Calculations'!O40</f>
        <v>597.98261038332635</v>
      </c>
      <c r="O2" s="19">
        <f>'Passenger Vehicle Calculations'!P40</f>
        <v>597.98261038332635</v>
      </c>
      <c r="P2" s="19">
        <f>'Passenger Vehicle Calculations'!Q40</f>
        <v>588.37071298617752</v>
      </c>
      <c r="Q2" s="19">
        <f>'Passenger Vehicle Calculations'!R40</f>
        <v>582.60357454788823</v>
      </c>
      <c r="R2" s="19">
        <f>'Passenger Vehicle Calculations'!S40</f>
        <v>582.60357454788823</v>
      </c>
      <c r="S2" s="19">
        <f>'Passenger Vehicle Calculations'!T40</f>
        <v>582.60357454788823</v>
      </c>
      <c r="T2" s="19">
        <f>'Passenger Vehicle Calculations'!U40</f>
        <v>582.60357454788823</v>
      </c>
      <c r="U2" s="19">
        <f>'Passenger Vehicle Calculations'!V40</f>
        <v>582.60357454788823</v>
      </c>
      <c r="V2" s="19">
        <f>'Passenger Vehicle Calculations'!W40</f>
        <v>582.60357454788823</v>
      </c>
      <c r="W2" s="19">
        <f>'Passenger Vehicle Calculations'!X40</f>
        <v>582.60357454788823</v>
      </c>
      <c r="X2" s="19">
        <f>'Passenger Vehicle Calculations'!Y40</f>
        <v>582.60357454788823</v>
      </c>
      <c r="Y2" s="19">
        <f>'Passenger Vehicle Calculations'!Z40</f>
        <v>582.60357454788823</v>
      </c>
      <c r="Z2" s="19">
        <f>'Passenger Vehicle Calculations'!AA40</f>
        <v>582.60357454788823</v>
      </c>
      <c r="AA2" s="19">
        <f>'Passenger Vehicle Calculations'!AB40</f>
        <v>582.60357454788823</v>
      </c>
      <c r="AB2" s="19">
        <f>'Passenger Vehicle Calculations'!AC40</f>
        <v>582.60357454788823</v>
      </c>
      <c r="AC2" s="19">
        <f>'Passenger Vehicle Calculations'!AD40</f>
        <v>582.60357454788823</v>
      </c>
      <c r="AD2" s="19">
        <f>'Passenger Vehicle Calculations'!AE40</f>
        <v>578.72080243548066</v>
      </c>
      <c r="AE2" s="19">
        <f>'Passenger Vehicle Calculations'!AF40</f>
        <v>576.39113916803615</v>
      </c>
    </row>
    <row r="3" spans="1:31" x14ac:dyDescent="0.2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5">
      <c r="A6" t="s">
        <v>5</v>
      </c>
      <c r="B6" s="19">
        <f>'Passenger Vehicle Calculations'!C41</f>
        <v>7252.8718628779843</v>
      </c>
      <c r="C6" s="19">
        <f>'Passenger Vehicle Calculations'!D41</f>
        <v>4193.5021611124384</v>
      </c>
      <c r="D6" s="19">
        <f>'Passenger Vehicle Calculations'!E41</f>
        <v>1999.3135655618016</v>
      </c>
      <c r="E6" s="19">
        <f>'Passenger Vehicle Calculations'!F41</f>
        <v>1406.7897393119888</v>
      </c>
      <c r="F6" s="19">
        <f>'Passenger Vehicle Calculations'!G41</f>
        <v>989.41348130353549</v>
      </c>
      <c r="G6" s="19">
        <f>'Passenger Vehicle Calculations'!H41</f>
        <v>868.84862836692241</v>
      </c>
      <c r="H6" s="19">
        <f>'Passenger Vehicle Calculations'!I41</f>
        <v>868.84862836692241</v>
      </c>
      <c r="I6" s="19">
        <f>'Passenger Vehicle Calculations'!J41</f>
        <v>868.84862836692241</v>
      </c>
      <c r="J6" s="19">
        <f>'Passenger Vehicle Calculations'!K41</f>
        <v>868.84862836692241</v>
      </c>
      <c r="K6" s="19">
        <f>'Passenger Vehicle Calculations'!L41</f>
        <v>868.84862836692241</v>
      </c>
      <c r="L6" s="19">
        <f>'Passenger Vehicle Calculations'!M41</f>
        <v>868.84862836692241</v>
      </c>
      <c r="M6" s="19">
        <f>'Passenger Vehicle Calculations'!N41</f>
        <v>813.57301620665066</v>
      </c>
      <c r="N6" s="19">
        <f>'Passenger Vehicle Calculations'!O41</f>
        <v>717.87024500573807</v>
      </c>
      <c r="O6" s="19">
        <f>'Passenger Vehicle Calculations'!P41</f>
        <v>626.60098876461211</v>
      </c>
      <c r="P6" s="19">
        <f>'Passenger Vehicle Calculations'!Q41</f>
        <v>579.94875430090838</v>
      </c>
      <c r="Q6" s="19">
        <f>'Passenger Vehicle Calculations'!R41</f>
        <v>571.30626662606562</v>
      </c>
      <c r="R6" s="19">
        <f>'Passenger Vehicle Calculations'!S41</f>
        <v>571.30626662606562</v>
      </c>
      <c r="S6" s="19">
        <f>'Passenger Vehicle Calculations'!T41</f>
        <v>571.30626662606562</v>
      </c>
      <c r="T6" s="19">
        <f>'Passenger Vehicle Calculations'!U41</f>
        <v>571.30626662606562</v>
      </c>
      <c r="U6" s="19">
        <f>'Passenger Vehicle Calculations'!V41</f>
        <v>571.30626662606562</v>
      </c>
      <c r="V6" s="19">
        <f>'Passenger Vehicle Calculations'!W41</f>
        <v>571.30626662606562</v>
      </c>
      <c r="W6" s="19">
        <f>'Passenger Vehicle Calculations'!X41</f>
        <v>571.30626662606562</v>
      </c>
      <c r="X6" s="19">
        <f>'Passenger Vehicle Calculations'!Y41</f>
        <v>571.30626662606562</v>
      </c>
      <c r="Y6" s="19">
        <f>'Passenger Vehicle Calculations'!Z41</f>
        <v>571.30626662606562</v>
      </c>
      <c r="Z6" s="19">
        <f>'Passenger Vehicle Calculations'!AA41</f>
        <v>571.30626662606562</v>
      </c>
      <c r="AA6" s="19">
        <f>'Passenger Vehicle Calculations'!AB41</f>
        <v>571.30626662606562</v>
      </c>
      <c r="AB6" s="19">
        <f>'Passenger Vehicle Calculations'!AC41</f>
        <v>571.30626662606562</v>
      </c>
      <c r="AC6" s="19">
        <f>'Passenger Vehicle Calculations'!AD41</f>
        <v>571.30626662606562</v>
      </c>
      <c r="AD6" s="19">
        <f>'Passenger Vehicle Calculations'!AE41</f>
        <v>569.44304374425872</v>
      </c>
      <c r="AE6" s="19">
        <f>'Passenger Vehicle Calculations'!AF41</f>
        <v>568.32511001517457</v>
      </c>
    </row>
    <row r="7" spans="1:31" x14ac:dyDescent="0.2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5">
      <c r="A8" t="s">
        <v>7</v>
      </c>
      <c r="B8" s="19">
        <v>0</v>
      </c>
      <c r="C8" s="19">
        <v>0</v>
      </c>
      <c r="D8" s="19">
        <f>D2</f>
        <v>1560.1486150491955</v>
      </c>
      <c r="E8" s="19">
        <f t="shared" ref="E8:AE8" si="0">E2</f>
        <v>1222.6455220376913</v>
      </c>
      <c r="F8" s="19">
        <f t="shared" si="0"/>
        <v>787.57954922979729</v>
      </c>
      <c r="G8" s="19">
        <f t="shared" si="0"/>
        <v>597.99709158467795</v>
      </c>
      <c r="H8" s="19">
        <f t="shared" si="0"/>
        <v>597.99709158467795</v>
      </c>
      <c r="I8" s="19">
        <f t="shared" si="0"/>
        <v>597.99709158467795</v>
      </c>
      <c r="J8" s="19">
        <f t="shared" si="0"/>
        <v>597.99709158467795</v>
      </c>
      <c r="K8" s="19">
        <f t="shared" si="0"/>
        <v>597.99709158467795</v>
      </c>
      <c r="L8" s="19">
        <f t="shared" si="0"/>
        <v>597.99709158467795</v>
      </c>
      <c r="M8" s="19">
        <f t="shared" si="0"/>
        <v>597.98804083383322</v>
      </c>
      <c r="N8" s="19">
        <f t="shared" si="0"/>
        <v>597.98261038332635</v>
      </c>
      <c r="O8" s="19">
        <f t="shared" si="0"/>
        <v>597.98261038332635</v>
      </c>
      <c r="P8" s="19">
        <f t="shared" si="0"/>
        <v>588.37071298617752</v>
      </c>
      <c r="Q8" s="19">
        <f t="shared" si="0"/>
        <v>582.60357454788823</v>
      </c>
      <c r="R8" s="19">
        <f t="shared" si="0"/>
        <v>582.60357454788823</v>
      </c>
      <c r="S8" s="19">
        <f t="shared" si="0"/>
        <v>582.60357454788823</v>
      </c>
      <c r="T8" s="19">
        <f t="shared" si="0"/>
        <v>582.60357454788823</v>
      </c>
      <c r="U8" s="19">
        <f t="shared" si="0"/>
        <v>582.60357454788823</v>
      </c>
      <c r="V8" s="19">
        <f t="shared" si="0"/>
        <v>582.60357454788823</v>
      </c>
      <c r="W8" s="19">
        <f t="shared" si="0"/>
        <v>582.60357454788823</v>
      </c>
      <c r="X8" s="19">
        <f t="shared" si="0"/>
        <v>582.60357454788823</v>
      </c>
      <c r="Y8" s="19">
        <f t="shared" si="0"/>
        <v>582.60357454788823</v>
      </c>
      <c r="Z8" s="19">
        <f t="shared" si="0"/>
        <v>582.60357454788823</v>
      </c>
      <c r="AA8" s="19">
        <f t="shared" si="0"/>
        <v>582.60357454788823</v>
      </c>
      <c r="AB8" s="19">
        <f t="shared" si="0"/>
        <v>582.60357454788823</v>
      </c>
      <c r="AC8" s="19">
        <f t="shared" si="0"/>
        <v>582.60357454788823</v>
      </c>
      <c r="AD8" s="19">
        <f t="shared" si="0"/>
        <v>578.72080243548066</v>
      </c>
      <c r="AE8" s="19">
        <f t="shared" si="0"/>
        <v>576.39113916803615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D7" sqref="D7:M7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0</v>
      </c>
      <c r="E2">
        <f>'Commercial Vehicles'!$B$7</f>
        <v>0</v>
      </c>
      <c r="F2">
        <f>'Commercial Vehicles'!$B$7</f>
        <v>0</v>
      </c>
      <c r="G2">
        <f>'Commercial Vehicles'!$B$7</f>
        <v>0</v>
      </c>
      <c r="H2">
        <f>'Commercial Vehicles'!$B$7</f>
        <v>0</v>
      </c>
      <c r="I2">
        <f>'Commercial Vehicles'!$B$7</f>
        <v>0</v>
      </c>
      <c r="J2">
        <f>'Commercial Vehicles'!$B$7</f>
        <v>0</v>
      </c>
      <c r="K2">
        <f>'Commercial Vehicles'!$B$7</f>
        <v>0</v>
      </c>
      <c r="L2">
        <f>'Commercial Vehicles'!$B$7</f>
        <v>0</v>
      </c>
      <c r="M2">
        <f>'Commercial Vehicles'!$B$7</f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0</v>
      </c>
      <c r="E6">
        <f t="shared" ref="E6:M6" si="0">E2</f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0</v>
      </c>
      <c r="E8">
        <f t="shared" ref="E8:M8" si="1">E2</f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BVP-psgr-rail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2023-10-11T19:58:02Z</dcterms:modified>
</cp:coreProperties>
</file>