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28F93CD9-A536-4FAD-A480-92E28668B9E1}" xr6:coauthVersionLast="47" xr6:coauthVersionMax="47" xr10:uidLastSave="{00000000-0000-0000-0000-000000000000}"/>
  <bookViews>
    <workbookView xWindow="5175" yWindow="1710" windowWidth="21600" windowHeight="1359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<sst xmlns="http://schemas.openxmlformats.org/spreadsheetml/2006/main" count="15202" uniqueCount="3613">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</sst>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3350</v>
      </c>
      <c r="B21" s="167"/>
    </row>
    <row r="22" spans="1:3" x14ac:dyDescent="0.25">
      <c r="A22" t="s">
        <v>3344</v>
      </c>
    </row>
    <row r="23" spans="1:3" x14ac:dyDescent="0.25">
      <c r="A23" t="s">
        <v>3345</v>
      </c>
    </row>
    <row r="24" spans="1:3" x14ac:dyDescent="0.25">
      <c r="A24" t="s">
        <v>3346</v>
      </c>
    </row>
    <row r="25" spans="1:3" x14ac:dyDescent="0.25">
      <c r="A25" t="s">
        <v>3347</v>
      </c>
    </row>
    <row r="27" spans="1:3" x14ac:dyDescent="0.25">
      <c r="A27" s="42" t="s">
        <v>3348</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3349</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zoomScale="90" zoomScaleNormal="90" workbookViewId="0">
      <pane ySplit="3" topLeftCell="A4" activePane="bottomLeft" state="frozen"/>
      <selection pane="bottomLeft"/>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3312</v>
      </c>
      <c r="M1"/>
    </row>
    <row r="2" spans="1:14" x14ac:dyDescent="0.25">
      <c r="A2" s="16" t="s">
        <v>3313</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3446</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3403</v>
      </c>
      <c r="K5" s="2"/>
      <c r="L5" s="2" t="s">
        <v>2776</v>
      </c>
      <c r="M5" s="216" t="s">
        <v>3341</v>
      </c>
    </row>
    <row r="6" spans="1:14" ht="93.75" customHeight="1" x14ac:dyDescent="0.25">
      <c r="A6" s="2" t="s">
        <v>4</v>
      </c>
      <c r="B6" s="2" t="s">
        <v>2497</v>
      </c>
      <c r="C6" s="1" t="s">
        <v>2498</v>
      </c>
      <c r="D6" s="2" t="s">
        <v>2506</v>
      </c>
      <c r="E6" s="1" t="s">
        <v>2499</v>
      </c>
      <c r="F6" s="52">
        <v>0</v>
      </c>
      <c r="G6" s="52">
        <v>1</v>
      </c>
      <c r="H6" s="52">
        <v>0.02</v>
      </c>
      <c r="I6" s="47" t="s">
        <v>2500</v>
      </c>
      <c r="J6" s="47" t="s">
        <v>3443</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3459</v>
      </c>
      <c r="K7" s="55" t="s">
        <v>491</v>
      </c>
      <c r="L7" s="55" t="s">
        <v>492</v>
      </c>
      <c r="M7" s="216" t="s">
        <v>3314</v>
      </c>
    </row>
    <row r="8" spans="1:14" ht="90.95" customHeight="1" x14ac:dyDescent="0.25">
      <c r="A8" s="2" t="s">
        <v>4</v>
      </c>
      <c r="B8" s="2" t="s">
        <v>488</v>
      </c>
      <c r="C8" s="1" t="s">
        <v>483</v>
      </c>
      <c r="D8" s="2" t="s">
        <v>482</v>
      </c>
      <c r="E8" s="1" t="s">
        <v>2336</v>
      </c>
      <c r="F8" s="52">
        <v>0</v>
      </c>
      <c r="G8" s="52">
        <v>0.5</v>
      </c>
      <c r="H8" s="52">
        <v>0.01</v>
      </c>
      <c r="I8" s="55" t="s">
        <v>484</v>
      </c>
      <c r="J8" s="228" t="s">
        <v>3444</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3445</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3468</v>
      </c>
      <c r="K10" s="47" t="s">
        <v>200</v>
      </c>
      <c r="L10" s="6" t="s">
        <v>201</v>
      </c>
      <c r="M10" s="217" t="s">
        <v>3315</v>
      </c>
      <c r="N10" s="47" t="s">
        <v>3316</v>
      </c>
    </row>
    <row r="11" spans="1:14" ht="191.25" customHeight="1" x14ac:dyDescent="0.25">
      <c r="A11" s="2" t="s">
        <v>4</v>
      </c>
      <c r="B11" s="2" t="s">
        <v>3121</v>
      </c>
      <c r="C11" s="1" t="s">
        <v>2545</v>
      </c>
      <c r="D11" s="2" t="s">
        <v>3122</v>
      </c>
      <c r="E11" s="1" t="s">
        <v>2546</v>
      </c>
      <c r="F11" s="52">
        <v>0</v>
      </c>
      <c r="G11" s="52">
        <v>1</v>
      </c>
      <c r="H11" s="52">
        <v>0.01</v>
      </c>
      <c r="I11" s="47" t="s">
        <v>490</v>
      </c>
      <c r="J11" s="47" t="s">
        <v>3460</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3461</v>
      </c>
      <c r="K13" s="47" t="s">
        <v>202</v>
      </c>
      <c r="L13" s="6" t="s">
        <v>203</v>
      </c>
      <c r="M13" s="219" t="s">
        <v>3340</v>
      </c>
    </row>
    <row r="14" spans="1:14" ht="195" x14ac:dyDescent="0.25">
      <c r="A14" s="1" t="s">
        <v>72</v>
      </c>
      <c r="B14" s="1" t="s">
        <v>15</v>
      </c>
      <c r="C14" s="1" t="s">
        <v>2537</v>
      </c>
      <c r="D14" s="1" t="s">
        <v>15</v>
      </c>
      <c r="E14" s="1" t="s">
        <v>2536</v>
      </c>
      <c r="F14" s="50">
        <v>0</v>
      </c>
      <c r="G14" s="50">
        <v>1</v>
      </c>
      <c r="H14" s="50">
        <v>0.01</v>
      </c>
      <c r="I14" s="47" t="s">
        <v>115</v>
      </c>
      <c r="J14" s="47" t="s">
        <v>3318</v>
      </c>
      <c r="K14" s="47" t="s">
        <v>204</v>
      </c>
      <c r="L14" s="6" t="s">
        <v>205</v>
      </c>
      <c r="M14" s="217" t="s">
        <v>3317</v>
      </c>
    </row>
    <row r="15" spans="1:14" ht="75" x14ac:dyDescent="0.25">
      <c r="A15" s="1" t="s">
        <v>72</v>
      </c>
      <c r="B15" s="1" t="s">
        <v>101</v>
      </c>
      <c r="C15" s="1" t="s">
        <v>317</v>
      </c>
      <c r="D15" s="1" t="s">
        <v>101</v>
      </c>
      <c r="E15" s="1" t="s">
        <v>2332</v>
      </c>
      <c r="F15" s="50">
        <v>0</v>
      </c>
      <c r="G15" s="50">
        <v>0.75</v>
      </c>
      <c r="H15" s="50">
        <v>0.01</v>
      </c>
      <c r="I15" s="47" t="s">
        <v>31</v>
      </c>
      <c r="J15" s="47" t="s">
        <v>3319</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3320</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3321</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3322</v>
      </c>
      <c r="K22" s="47" t="s">
        <v>353</v>
      </c>
      <c r="L22" s="6" t="s">
        <v>354</v>
      </c>
    </row>
    <row r="23" spans="1:14" ht="60" x14ac:dyDescent="0.25">
      <c r="A23" s="2" t="s">
        <v>8</v>
      </c>
      <c r="B23" s="2" t="s">
        <v>27</v>
      </c>
      <c r="C23" s="1" t="s">
        <v>3125</v>
      </c>
      <c r="D23" s="47" t="s">
        <v>3247</v>
      </c>
      <c r="E23" s="2" t="s">
        <v>3126</v>
      </c>
      <c r="F23" s="52">
        <v>0</v>
      </c>
      <c r="G23" s="52">
        <v>1</v>
      </c>
      <c r="H23" s="52">
        <v>0.01</v>
      </c>
      <c r="I23" s="6" t="s">
        <v>2898</v>
      </c>
      <c r="J23" s="47" t="s">
        <v>3127</v>
      </c>
      <c r="K23" s="47" t="s">
        <v>252</v>
      </c>
      <c r="L23" s="6" t="s">
        <v>253</v>
      </c>
    </row>
    <row r="24" spans="1:14" ht="150" x14ac:dyDescent="0.25">
      <c r="A24" s="1" t="s">
        <v>8</v>
      </c>
      <c r="B24" s="47" t="s">
        <v>3248</v>
      </c>
      <c r="C24" s="1" t="s">
        <v>2823</v>
      </c>
      <c r="D24" s="47" t="s">
        <v>3248</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3323</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3324</v>
      </c>
    </row>
    <row r="33" spans="1:14" ht="75" x14ac:dyDescent="0.25">
      <c r="A33" s="1" t="s">
        <v>8</v>
      </c>
      <c r="B33" s="1" t="s">
        <v>60</v>
      </c>
      <c r="C33" s="1" t="s">
        <v>131</v>
      </c>
      <c r="D33" s="1" t="s">
        <v>60</v>
      </c>
      <c r="E33" s="171"/>
      <c r="F33" s="1">
        <v>0</v>
      </c>
      <c r="G33" s="1">
        <v>1</v>
      </c>
      <c r="H33" s="1">
        <v>1</v>
      </c>
      <c r="I33" s="47" t="s">
        <v>30</v>
      </c>
      <c r="J33" s="228" t="s">
        <v>3325</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3326</v>
      </c>
      <c r="K36" s="6" t="s">
        <v>2272</v>
      </c>
      <c r="L36" s="6" t="s">
        <v>273</v>
      </c>
      <c r="M36" s="217" t="s">
        <v>3339</v>
      </c>
    </row>
    <row r="37" spans="1:14" ht="45" x14ac:dyDescent="0.25">
      <c r="A37" s="2" t="s">
        <v>8</v>
      </c>
      <c r="B37" s="49" t="s">
        <v>2364</v>
      </c>
      <c r="C37" s="1" t="s">
        <v>2365</v>
      </c>
      <c r="D37" s="49" t="s">
        <v>2364</v>
      </c>
      <c r="E37" s="2" t="s">
        <v>2366</v>
      </c>
      <c r="F37" s="53">
        <v>0</v>
      </c>
      <c r="G37" s="53">
        <v>0.9</v>
      </c>
      <c r="H37" s="53">
        <v>0.01</v>
      </c>
      <c r="I37" s="6" t="s">
        <v>2367</v>
      </c>
      <c r="J37" s="47" t="s">
        <v>3327</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3328</v>
      </c>
      <c r="K39" s="47" t="s">
        <v>225</v>
      </c>
      <c r="L39" s="6"/>
      <c r="M39" s="217" t="s">
        <v>3338</v>
      </c>
    </row>
    <row r="40" spans="1:14" ht="195" x14ac:dyDescent="0.25">
      <c r="A40" s="1" t="s">
        <v>8</v>
      </c>
      <c r="B40" s="1" t="s">
        <v>18</v>
      </c>
      <c r="C40" s="1" t="s">
        <v>133</v>
      </c>
      <c r="D40" s="1" t="s">
        <v>18</v>
      </c>
      <c r="E40" s="1" t="s">
        <v>2870</v>
      </c>
      <c r="F40" s="2">
        <v>0</v>
      </c>
      <c r="G40" s="2">
        <v>60</v>
      </c>
      <c r="H40" s="2">
        <v>1</v>
      </c>
      <c r="I40" s="211" t="str">
        <f>UnitControlCenter!$B$48</f>
        <v>$/MWh</v>
      </c>
      <c r="J40" s="47" t="s">
        <v>3329</v>
      </c>
      <c r="K40" s="47" t="s">
        <v>225</v>
      </c>
      <c r="L40" s="6" t="s">
        <v>226</v>
      </c>
      <c r="M40" s="217" t="s">
        <v>158</v>
      </c>
    </row>
    <row r="41" spans="1:14" ht="105" x14ac:dyDescent="0.25">
      <c r="A41" s="1" t="s">
        <v>9</v>
      </c>
      <c r="B41" s="1" t="s">
        <v>3359</v>
      </c>
      <c r="C41" s="1" t="s">
        <v>3310</v>
      </c>
      <c r="D41" s="1" t="s">
        <v>3359</v>
      </c>
      <c r="E41" s="1" t="s">
        <v>3311</v>
      </c>
      <c r="F41" s="53">
        <v>0</v>
      </c>
      <c r="G41" s="53">
        <v>0.5</v>
      </c>
      <c r="H41" s="53">
        <v>0.01</v>
      </c>
      <c r="I41" s="6" t="s">
        <v>3309</v>
      </c>
      <c r="J41" s="47" t="s">
        <v>3360</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3476</v>
      </c>
      <c r="C48" s="1" t="s">
        <v>3474</v>
      </c>
      <c r="D48" s="1" t="s">
        <v>2769</v>
      </c>
      <c r="E48" s="1" t="s">
        <v>3480</v>
      </c>
      <c r="F48" s="50">
        <v>0</v>
      </c>
      <c r="G48" s="50">
        <v>1</v>
      </c>
      <c r="H48" s="51">
        <v>0.01</v>
      </c>
      <c r="I48" s="47" t="s">
        <v>2457</v>
      </c>
      <c r="J48" s="47" t="s">
        <v>3475</v>
      </c>
      <c r="K48" s="47" t="s">
        <v>237</v>
      </c>
      <c r="L48" s="6" t="s">
        <v>2784</v>
      </c>
      <c r="M48" s="217"/>
    </row>
    <row r="49" spans="1:14" ht="105" x14ac:dyDescent="0.25">
      <c r="A49" s="1" t="s">
        <v>9</v>
      </c>
      <c r="B49" s="1" t="s">
        <v>3477</v>
      </c>
      <c r="C49" s="1" t="s">
        <v>3478</v>
      </c>
      <c r="D49" s="1" t="s">
        <v>2769</v>
      </c>
      <c r="E49" s="1" t="s">
        <v>3479</v>
      </c>
      <c r="F49" s="50">
        <v>0</v>
      </c>
      <c r="G49" s="50">
        <v>1</v>
      </c>
      <c r="H49" s="51">
        <v>0.01</v>
      </c>
      <c r="I49" s="47" t="s">
        <v>2457</v>
      </c>
      <c r="J49" s="47" t="s">
        <v>3481</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3401</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3404</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3402</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3523</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3330</v>
      </c>
      <c r="K54" s="47"/>
      <c r="L54" s="6" t="s">
        <v>2779</v>
      </c>
      <c r="M54" s="217" t="s">
        <v>3337</v>
      </c>
    </row>
    <row r="55" spans="1:14" ht="60" x14ac:dyDescent="0.25">
      <c r="A55" s="1" t="s">
        <v>9</v>
      </c>
      <c r="B55" s="1" t="s">
        <v>22</v>
      </c>
      <c r="C55" s="1" t="s">
        <v>303</v>
      </c>
      <c r="D55" s="44" t="s">
        <v>371</v>
      </c>
      <c r="E55" s="1" t="s">
        <v>2309</v>
      </c>
      <c r="F55" s="50">
        <v>0</v>
      </c>
      <c r="G55" s="51">
        <v>1</v>
      </c>
      <c r="H55" s="51">
        <v>0.01</v>
      </c>
      <c r="I55" s="47" t="s">
        <v>34</v>
      </c>
      <c r="J55" s="47" t="s">
        <v>3331</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3332</v>
      </c>
      <c r="K56" s="47" t="s">
        <v>240</v>
      </c>
      <c r="L56" s="6" t="s">
        <v>241</v>
      </c>
      <c r="M56" s="217"/>
    </row>
    <row r="57" spans="1:14" ht="30" x14ac:dyDescent="0.25">
      <c r="A57" s="1" t="s">
        <v>9</v>
      </c>
      <c r="B57" s="1" t="s">
        <v>3367</v>
      </c>
      <c r="C57" s="1" t="s">
        <v>3368</v>
      </c>
      <c r="D57" s="1" t="s">
        <v>3367</v>
      </c>
      <c r="E57" s="1" t="s">
        <v>3369</v>
      </c>
      <c r="F57" s="50">
        <v>0</v>
      </c>
      <c r="G57" s="51">
        <v>1</v>
      </c>
      <c r="H57" s="51">
        <v>0.01</v>
      </c>
      <c r="I57" s="47" t="s">
        <v>34</v>
      </c>
      <c r="J57" s="47" t="s">
        <v>3370</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3333</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3462</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3463</v>
      </c>
      <c r="K60" s="47" t="s">
        <v>334</v>
      </c>
      <c r="L60" s="6" t="s">
        <v>335</v>
      </c>
      <c r="M60" s="217"/>
      <c r="N60" s="47"/>
    </row>
    <row r="61" spans="1:14" ht="45" x14ac:dyDescent="0.25">
      <c r="A61" s="1" t="s">
        <v>137</v>
      </c>
      <c r="B61" s="1" t="s">
        <v>3601</v>
      </c>
      <c r="C61" s="1" t="s">
        <v>458</v>
      </c>
      <c r="D61" s="1" t="s">
        <v>3601</v>
      </c>
      <c r="E61" s="1" t="s">
        <v>2305</v>
      </c>
      <c r="F61" s="50">
        <v>0</v>
      </c>
      <c r="G61" s="51">
        <v>1</v>
      </c>
      <c r="H61" s="51">
        <v>0.01</v>
      </c>
      <c r="I61" s="47" t="s">
        <v>34</v>
      </c>
      <c r="J61" s="47" t="s">
        <v>3602</v>
      </c>
      <c r="K61" s="47"/>
      <c r="L61" s="6" t="s">
        <v>2785</v>
      </c>
      <c r="M61" s="217" t="s">
        <v>3603</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3526</v>
      </c>
      <c r="K63" s="47" t="s">
        <v>246</v>
      </c>
      <c r="L63" s="6" t="s">
        <v>247</v>
      </c>
      <c r="M63" s="217" t="s">
        <v>159</v>
      </c>
      <c r="N63" s="47"/>
    </row>
    <row r="64" spans="1:14" ht="45" x14ac:dyDescent="0.25">
      <c r="A64" s="1" t="s">
        <v>137</v>
      </c>
      <c r="B64" s="1" t="s">
        <v>3604</v>
      </c>
      <c r="C64" s="1" t="s">
        <v>3524</v>
      </c>
      <c r="D64" s="1" t="s">
        <v>3604</v>
      </c>
      <c r="E64" s="1" t="s">
        <v>3525</v>
      </c>
      <c r="F64" s="50">
        <v>0</v>
      </c>
      <c r="G64" s="51">
        <v>1</v>
      </c>
      <c r="H64" s="51">
        <v>0.01</v>
      </c>
      <c r="I64" s="47" t="s">
        <v>34</v>
      </c>
      <c r="J64" s="47" t="s">
        <v>3605</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3464</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3598</v>
      </c>
      <c r="C67" s="1" t="s">
        <v>457</v>
      </c>
      <c r="D67" s="1" t="s">
        <v>3598</v>
      </c>
      <c r="E67" s="1" t="s">
        <v>2301</v>
      </c>
      <c r="F67" s="50">
        <v>0</v>
      </c>
      <c r="G67" s="51">
        <v>1</v>
      </c>
      <c r="H67" s="51">
        <v>0.01</v>
      </c>
      <c r="I67" s="47" t="s">
        <v>34</v>
      </c>
      <c r="J67" s="47" t="s">
        <v>3599</v>
      </c>
      <c r="K67" s="47"/>
      <c r="L67" s="6" t="s">
        <v>2786</v>
      </c>
      <c r="M67" s="217" t="s">
        <v>3600</v>
      </c>
      <c r="N67" s="47"/>
    </row>
    <row r="68" spans="1:14" ht="105" x14ac:dyDescent="0.25">
      <c r="A68" s="1" t="s">
        <v>137</v>
      </c>
      <c r="B68" s="1" t="s">
        <v>2486</v>
      </c>
      <c r="C68" s="1" t="s">
        <v>2487</v>
      </c>
      <c r="D68" s="1" t="s">
        <v>2486</v>
      </c>
      <c r="E68" s="1" t="s">
        <v>2488</v>
      </c>
      <c r="F68" s="50">
        <v>0</v>
      </c>
      <c r="G68" s="51">
        <v>1</v>
      </c>
      <c r="H68" s="51">
        <v>0.01</v>
      </c>
      <c r="I68" s="47" t="s">
        <v>2489</v>
      </c>
      <c r="J68" s="47" t="s">
        <v>3371</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3246</v>
      </c>
      <c r="C72" s="1" t="s">
        <v>2458</v>
      </c>
      <c r="D72" s="1" t="s">
        <v>3246</v>
      </c>
      <c r="E72" s="1" t="s">
        <v>2299</v>
      </c>
      <c r="F72" s="1">
        <v>0</v>
      </c>
      <c r="G72" s="1">
        <v>300</v>
      </c>
      <c r="H72" s="1">
        <v>5</v>
      </c>
      <c r="I72" s="171" t="str">
        <f>UnitControlCenter!$B$47</f>
        <v>$/metric ton CO2e</v>
      </c>
      <c r="J72" s="47" t="s">
        <v>3551</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3334</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3505</v>
      </c>
      <c r="K74" s="47" t="s">
        <v>254</v>
      </c>
      <c r="L74" s="6" t="s">
        <v>255</v>
      </c>
    </row>
    <row r="75" spans="1:14" ht="60" x14ac:dyDescent="0.25">
      <c r="A75" s="2" t="s">
        <v>10</v>
      </c>
      <c r="B75" s="2" t="s">
        <v>3075</v>
      </c>
      <c r="C75" s="1" t="s">
        <v>3553</v>
      </c>
      <c r="D75" s="171"/>
      <c r="E75" s="2" t="s">
        <v>3555</v>
      </c>
      <c r="F75" s="1">
        <v>0</v>
      </c>
      <c r="G75" s="1">
        <v>1</v>
      </c>
      <c r="H75" s="1">
        <v>1</v>
      </c>
      <c r="I75" s="47" t="s">
        <v>30</v>
      </c>
      <c r="J75" s="47" t="s">
        <v>3552</v>
      </c>
      <c r="K75" s="47" t="s">
        <v>254</v>
      </c>
      <c r="L75" s="6" t="s">
        <v>255</v>
      </c>
    </row>
    <row r="76" spans="1:14" ht="45" x14ac:dyDescent="0.25">
      <c r="A76" s="2" t="s">
        <v>10</v>
      </c>
      <c r="B76" s="1" t="s">
        <v>3504</v>
      </c>
      <c r="C76" s="1" t="s">
        <v>3554</v>
      </c>
      <c r="D76" s="171"/>
      <c r="E76" s="171"/>
      <c r="F76" s="1">
        <v>0</v>
      </c>
      <c r="G76" s="1">
        <v>1</v>
      </c>
      <c r="H76" s="1">
        <v>1</v>
      </c>
      <c r="I76" s="47" t="s">
        <v>30</v>
      </c>
      <c r="J76" s="1" t="s">
        <v>3609</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3335</v>
      </c>
      <c r="K78" s="6" t="s">
        <v>2995</v>
      </c>
    </row>
    <row r="79" spans="1:14" ht="45" x14ac:dyDescent="0.25">
      <c r="A79" s="1" t="s">
        <v>10</v>
      </c>
      <c r="B79" s="1" t="s">
        <v>3413</v>
      </c>
      <c r="C79" s="1" t="s">
        <v>3412</v>
      </c>
      <c r="D79" s="1" t="s">
        <v>3413</v>
      </c>
      <c r="E79" s="1" t="s">
        <v>2297</v>
      </c>
      <c r="F79" s="50">
        <v>-0.5</v>
      </c>
      <c r="G79" s="50">
        <v>0.5</v>
      </c>
      <c r="H79" s="53">
        <v>0.01</v>
      </c>
      <c r="I79" s="47" t="s">
        <v>147</v>
      </c>
      <c r="J79" s="47" t="s">
        <v>3414</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3336</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3351</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3352</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3353</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3354</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3576</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3342</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3355</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3356</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3357</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3358</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3343</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3606</v>
      </c>
      <c r="D100" s="171"/>
      <c r="E100" s="1" t="s">
        <v>2909</v>
      </c>
      <c r="F100" s="1">
        <v>0</v>
      </c>
      <c r="G100" s="1">
        <v>1</v>
      </c>
      <c r="H100" s="1">
        <v>1</v>
      </c>
      <c r="I100" s="47" t="s">
        <v>30</v>
      </c>
      <c r="J100" s="1" t="s">
        <v>3607</v>
      </c>
      <c r="K100" s="1"/>
      <c r="L100" s="1"/>
      <c r="M100" s="276"/>
    </row>
    <row r="101" spans="1:13" ht="120" x14ac:dyDescent="0.25">
      <c r="A101" s="1" t="s">
        <v>2907</v>
      </c>
      <c r="B101" s="1" t="s">
        <v>3427</v>
      </c>
      <c r="C101" s="1" t="s">
        <v>3425</v>
      </c>
      <c r="D101" s="171"/>
      <c r="E101" s="171"/>
      <c r="F101" s="1">
        <v>0</v>
      </c>
      <c r="G101" s="1">
        <v>1</v>
      </c>
      <c r="H101" s="1">
        <v>1</v>
      </c>
      <c r="I101" s="47" t="s">
        <v>30</v>
      </c>
      <c r="J101" s="1" t="s">
        <v>3426</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1046" activePane="bottomLeft" state="frozen"/>
      <selection pane="bottomLeft" activeCell="A1085" sqref="A1085"/>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3452</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3452</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3452</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3452</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3452</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3452</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3452</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3452</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3452</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3452</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3453</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3453</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3453</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3453</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3453</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3453</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3453</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3453</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3453</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3453</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3448</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3448</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3448</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3448</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3448</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3448</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3448</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3448</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3448</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3448</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3449</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3449</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3449</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3449</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3449</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3449</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3449</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3449</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3449</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3449</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3450</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3450</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3450</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3450</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3450</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3450</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3450</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3450</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3450</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3450</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3451</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3451</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3451</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3451</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3451</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3451</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3451</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3451</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3451</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3451</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3458</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3447</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3454</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3455</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3455</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3456</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3457</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3458</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3447</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3454</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3455</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3455</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3456</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3457</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3458</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3447</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3454</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3455</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3455</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3456</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3457</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3458</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3447</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3454</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3455</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3455</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3456</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3457</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3458</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3455</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3456</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3447</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3454</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3455</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3457</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3310</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3474</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3478</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3368</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3524</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3553</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3554</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3412</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3606</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3425</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3428</v>
      </c>
      <c r="B4" t="str">
        <f>A4</f>
        <v>g CO2e / 2020 dollar</v>
      </c>
    </row>
    <row r="5" spans="1:2" x14ac:dyDescent="0.25">
      <c r="A5" s="208" t="s">
        <v>2362</v>
      </c>
      <c r="B5" t="str">
        <f t="shared" ref="B5:B43" si="0">A5</f>
        <v>thousand metric tons / year</v>
      </c>
    </row>
    <row r="6" spans="1:2" x14ac:dyDescent="0.25">
      <c r="A6" s="208" t="s">
        <v>3429</v>
      </c>
      <c r="B6" t="str">
        <f>A6</f>
        <v>g CO2 / 2020 dollar</v>
      </c>
    </row>
    <row r="7" spans="1:2" ht="30" x14ac:dyDescent="0.25">
      <c r="A7" s="208" t="s">
        <v>3465</v>
      </c>
      <c r="B7" t="str">
        <f t="shared" si="0"/>
        <v>2020 dollars / metric ton CO2e abated, Annual average abatement (million metric tons CO2e)</v>
      </c>
    </row>
    <row r="8" spans="1:2" x14ac:dyDescent="0.25">
      <c r="A8" s="208" t="s">
        <v>3430</v>
      </c>
      <c r="B8" t="str">
        <f t="shared" si="0"/>
        <v>billion 2020 dollars / year</v>
      </c>
    </row>
    <row r="9" spans="1:2" x14ac:dyDescent="0.25">
      <c r="A9" s="208" t="s">
        <v>3431</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3432</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3507</v>
      </c>
      <c r="B16" t="str">
        <f t="shared" si="0"/>
        <v>%</v>
      </c>
    </row>
    <row r="17" spans="1:2" x14ac:dyDescent="0.25">
      <c r="A17" s="208" t="s">
        <v>3508</v>
      </c>
      <c r="B17" t="str">
        <f t="shared" si="0"/>
        <v>metric tons CO2e / megawatt-hour (MWh)</v>
      </c>
    </row>
    <row r="18" spans="1:2" x14ac:dyDescent="0.25">
      <c r="A18" s="208" t="s">
        <v>3521</v>
      </c>
      <c r="B18" t="str">
        <f t="shared" si="0"/>
        <v>kilowatt-hour / 2020 dollar</v>
      </c>
    </row>
    <row r="19" spans="1:2" x14ac:dyDescent="0.25">
      <c r="A19" s="208" t="s">
        <v>378</v>
      </c>
      <c r="B19" t="str">
        <f t="shared" si="0"/>
        <v>gigawatts (GW) / year</v>
      </c>
    </row>
    <row r="20" spans="1:2" x14ac:dyDescent="0.25">
      <c r="A20" s="208" t="s">
        <v>3433</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3434</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3467</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3435</v>
      </c>
      <c r="B35" t="str">
        <f t="shared" si="0"/>
        <v>2020 dollars / short ton</v>
      </c>
    </row>
    <row r="36" spans="1:2" x14ac:dyDescent="0.25">
      <c r="A36" s="208" t="s">
        <v>3436</v>
      </c>
      <c r="B36" t="str">
        <f t="shared" si="0"/>
        <v>2020 dollars / thousand cubic feet</v>
      </c>
    </row>
    <row r="37" spans="1:2" x14ac:dyDescent="0.25">
      <c r="A37" s="208" t="s">
        <v>3437</v>
      </c>
      <c r="B37" t="str">
        <f t="shared" si="0"/>
        <v>2020 dollars / gallon</v>
      </c>
    </row>
    <row r="38" spans="1:2" x14ac:dyDescent="0.25">
      <c r="A38" s="208" t="s">
        <v>3466</v>
      </c>
      <c r="B38" t="str">
        <f t="shared" si="0"/>
        <v>2020 dollars / barrel of oil</v>
      </c>
    </row>
    <row r="39" spans="1:2" x14ac:dyDescent="0.25">
      <c r="A39" s="208" t="s">
        <v>3438</v>
      </c>
      <c r="B39" t="str">
        <f t="shared" si="0"/>
        <v>2020 dollars / kg</v>
      </c>
    </row>
    <row r="40" spans="1:2" x14ac:dyDescent="0.25">
      <c r="A40" s="208" t="s">
        <v>3439</v>
      </c>
      <c r="B40" t="str">
        <f t="shared" si="0"/>
        <v>2020 dollars / kilowatt-hour (kWh)</v>
      </c>
    </row>
    <row r="41" spans="1:2" x14ac:dyDescent="0.25">
      <c r="A41" s="208" t="s">
        <v>3440</v>
      </c>
      <c r="B41" t="str">
        <f t="shared" si="0"/>
        <v>cost of eqpt. to capture 1 metric ton CO2e/yr (2020 dollars)</v>
      </c>
    </row>
    <row r="42" spans="1:2" x14ac:dyDescent="0.25">
      <c r="A42" s="208" t="s">
        <v>3441</v>
      </c>
      <c r="B42" t="str">
        <f t="shared" si="0"/>
        <v>million 2020 dollars / megawatt (MW)</v>
      </c>
    </row>
    <row r="43" spans="1:2" x14ac:dyDescent="0.25">
      <c r="A43" s="208" t="s">
        <v>3442</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3256</v>
      </c>
      <c r="K2" s="1">
        <v>2030</v>
      </c>
      <c r="L2" s="5">
        <f>0.48*'Target Calculations'!B695</f>
        <v>3278.0814281650214</v>
      </c>
      <c r="M2" s="5">
        <f>0.5*'Target Calculations'!B695</f>
        <v>3414.6681543385639</v>
      </c>
      <c r="N2" s="1" t="s">
        <v>3257</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3473</v>
      </c>
      <c r="H16" s="1" t="s">
        <v>2880</v>
      </c>
      <c r="I16" s="1" t="s">
        <v>2881</v>
      </c>
    </row>
    <row r="17" spans="1:19" ht="105" x14ac:dyDescent="0.25">
      <c r="A17" s="2" t="s">
        <v>2374</v>
      </c>
      <c r="B17" s="2" t="s">
        <v>2264</v>
      </c>
      <c r="C17" s="44">
        <v>1</v>
      </c>
      <c r="D17" s="1" t="s">
        <v>66</v>
      </c>
      <c r="E17" s="1" t="s">
        <v>67</v>
      </c>
      <c r="F17" s="1" t="str">
        <f>UnitControlCenter!$B$3</f>
        <v>million metric tons / year</v>
      </c>
      <c r="G17" s="1" t="s">
        <v>3493</v>
      </c>
      <c r="H17" s="1" t="s">
        <v>2880</v>
      </c>
      <c r="I17" s="1" t="s">
        <v>3482</v>
      </c>
    </row>
    <row r="18" spans="1:19" ht="105" x14ac:dyDescent="0.25">
      <c r="A18" s="2" t="s">
        <v>2374</v>
      </c>
      <c r="B18" s="2" t="s">
        <v>2266</v>
      </c>
      <c r="C18" s="44">
        <v>1</v>
      </c>
      <c r="D18" s="1" t="s">
        <v>66</v>
      </c>
      <c r="E18" s="1" t="s">
        <v>67</v>
      </c>
      <c r="F18" s="1" t="str">
        <f>UnitControlCenter!$B$3</f>
        <v>million metric tons / year</v>
      </c>
      <c r="G18" s="1" t="s">
        <v>3494</v>
      </c>
      <c r="H18" s="1" t="s">
        <v>2880</v>
      </c>
      <c r="I18" s="1" t="s">
        <v>3483</v>
      </c>
    </row>
    <row r="19" spans="1:19" ht="105" x14ac:dyDescent="0.25">
      <c r="A19" s="2" t="s">
        <v>2374</v>
      </c>
      <c r="B19" s="2" t="s">
        <v>2361</v>
      </c>
      <c r="C19" s="44">
        <v>1</v>
      </c>
      <c r="D19" s="1" t="s">
        <v>66</v>
      </c>
      <c r="E19" s="1" t="s">
        <v>67</v>
      </c>
      <c r="F19" s="1" t="str">
        <f>UnitControlCenter!$B$3</f>
        <v>million metric tons / year</v>
      </c>
      <c r="G19" s="1" t="s">
        <v>3495</v>
      </c>
      <c r="H19" s="1" t="s">
        <v>2880</v>
      </c>
      <c r="I19" s="1" t="s">
        <v>3484</v>
      </c>
    </row>
    <row r="20" spans="1:19" ht="105" x14ac:dyDescent="0.25">
      <c r="A20" s="2" t="s">
        <v>2374</v>
      </c>
      <c r="B20" s="2" t="s">
        <v>2360</v>
      </c>
      <c r="C20" s="44">
        <v>1</v>
      </c>
      <c r="D20" s="1" t="s">
        <v>66</v>
      </c>
      <c r="E20" s="1" t="s">
        <v>67</v>
      </c>
      <c r="F20" s="1" t="str">
        <f>UnitControlCenter!$B$5</f>
        <v>thousand metric tons / year</v>
      </c>
      <c r="G20" s="1" t="s">
        <v>3496</v>
      </c>
      <c r="H20" s="1" t="s">
        <v>2880</v>
      </c>
      <c r="I20" s="1" t="s">
        <v>3485</v>
      </c>
    </row>
    <row r="21" spans="1:19" ht="105" x14ac:dyDescent="0.25">
      <c r="A21" s="2" t="s">
        <v>2374</v>
      </c>
      <c r="B21" s="2" t="s">
        <v>2255</v>
      </c>
      <c r="C21" s="44">
        <v>1</v>
      </c>
      <c r="D21" s="1" t="s">
        <v>66</v>
      </c>
      <c r="E21" s="1" t="s">
        <v>67</v>
      </c>
      <c r="F21" s="1" t="str">
        <f>UnitControlCenter!$B$5</f>
        <v>thousand metric tons / year</v>
      </c>
      <c r="G21" s="1" t="s">
        <v>3497</v>
      </c>
      <c r="H21" s="1" t="s">
        <v>2880</v>
      </c>
      <c r="I21" s="1" t="s">
        <v>3486</v>
      </c>
    </row>
    <row r="22" spans="1:19" ht="105" x14ac:dyDescent="0.25">
      <c r="A22" s="2" t="s">
        <v>2374</v>
      </c>
      <c r="B22" s="2" t="s">
        <v>2260</v>
      </c>
      <c r="C22" s="44">
        <v>1</v>
      </c>
      <c r="D22" s="1" t="s">
        <v>66</v>
      </c>
      <c r="E22" s="1" t="s">
        <v>67</v>
      </c>
      <c r="F22" s="1" t="str">
        <f>UnitControlCenter!$B$5</f>
        <v>thousand metric tons / year</v>
      </c>
      <c r="G22" s="1" t="s">
        <v>3498</v>
      </c>
      <c r="H22" s="1" t="s">
        <v>2880</v>
      </c>
      <c r="I22" s="1" t="s">
        <v>3487</v>
      </c>
    </row>
    <row r="23" spans="1:19" ht="105" x14ac:dyDescent="0.25">
      <c r="A23" s="2" t="s">
        <v>2374</v>
      </c>
      <c r="B23" s="2" t="s">
        <v>2262</v>
      </c>
      <c r="C23" s="44">
        <v>1</v>
      </c>
      <c r="D23" s="1" t="s">
        <v>66</v>
      </c>
      <c r="E23" s="1" t="s">
        <v>67</v>
      </c>
      <c r="F23" s="1" t="str">
        <f>UnitControlCenter!$B$5</f>
        <v>thousand metric tons / year</v>
      </c>
      <c r="G23" s="1" t="s">
        <v>3499</v>
      </c>
      <c r="H23" s="1" t="s">
        <v>2880</v>
      </c>
      <c r="I23" s="1" t="s">
        <v>3488</v>
      </c>
    </row>
    <row r="24" spans="1:19" ht="105" x14ac:dyDescent="0.25">
      <c r="A24" s="2" t="s">
        <v>2374</v>
      </c>
      <c r="B24" s="2" t="s">
        <v>2253</v>
      </c>
      <c r="C24" s="44">
        <v>1</v>
      </c>
      <c r="D24" s="1" t="s">
        <v>66</v>
      </c>
      <c r="E24" s="1" t="s">
        <v>67</v>
      </c>
      <c r="F24" s="1" t="str">
        <f>UnitControlCenter!$B$3</f>
        <v>million metric tons / year</v>
      </c>
      <c r="G24" s="1" t="s">
        <v>3500</v>
      </c>
      <c r="H24" s="1" t="s">
        <v>2880</v>
      </c>
      <c r="I24" s="1" t="s">
        <v>3489</v>
      </c>
    </row>
    <row r="25" spans="1:19" ht="105" x14ac:dyDescent="0.25">
      <c r="A25" s="2" t="s">
        <v>2374</v>
      </c>
      <c r="B25" s="2" t="s">
        <v>2250</v>
      </c>
      <c r="C25" s="44">
        <v>1</v>
      </c>
      <c r="D25" s="1" t="s">
        <v>66</v>
      </c>
      <c r="E25" s="1" t="s">
        <v>67</v>
      </c>
      <c r="F25" s="1" t="str">
        <f>UnitControlCenter!$B$5</f>
        <v>thousand metric tons / year</v>
      </c>
      <c r="G25" s="1" t="s">
        <v>3501</v>
      </c>
      <c r="H25" s="1" t="s">
        <v>2880</v>
      </c>
      <c r="I25" s="1" t="s">
        <v>3490</v>
      </c>
    </row>
    <row r="26" spans="1:19" ht="105" x14ac:dyDescent="0.25">
      <c r="A26" s="2" t="s">
        <v>2374</v>
      </c>
      <c r="B26" s="2" t="s">
        <v>2258</v>
      </c>
      <c r="C26" s="44">
        <v>1</v>
      </c>
      <c r="D26" s="1" t="s">
        <v>66</v>
      </c>
      <c r="E26" s="1" t="s">
        <v>67</v>
      </c>
      <c r="F26" s="1" t="str">
        <f>UnitControlCenter!$B$3</f>
        <v>million metric tons / year</v>
      </c>
      <c r="G26" s="1" t="s">
        <v>3502</v>
      </c>
      <c r="H26" s="1" t="s">
        <v>2880</v>
      </c>
      <c r="I26" s="1" t="s">
        <v>3491</v>
      </c>
    </row>
    <row r="27" spans="1:19" ht="105.75" thickBot="1" x14ac:dyDescent="0.3">
      <c r="A27" s="203" t="s">
        <v>2374</v>
      </c>
      <c r="B27" s="203" t="s">
        <v>513</v>
      </c>
      <c r="C27" s="210">
        <v>1</v>
      </c>
      <c r="D27" s="1" t="s">
        <v>66</v>
      </c>
      <c r="E27" s="1" t="s">
        <v>67</v>
      </c>
      <c r="F27" s="204" t="str">
        <f>UnitControlCenter!$B$3</f>
        <v>million metric tons / year</v>
      </c>
      <c r="G27" s="1" t="s">
        <v>3503</v>
      </c>
      <c r="H27" s="1" t="s">
        <v>2880</v>
      </c>
      <c r="I27" s="1" t="s">
        <v>3492</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3407</v>
      </c>
      <c r="C48" s="44">
        <v>0</v>
      </c>
      <c r="D48" s="1" t="s">
        <v>66</v>
      </c>
      <c r="E48" s="1" t="s">
        <v>67</v>
      </c>
      <c r="F48" s="1" t="str">
        <f>UnitControlCenter!$B$10</f>
        <v>jobs</v>
      </c>
      <c r="G48" s="1" t="s">
        <v>3278</v>
      </c>
      <c r="H48" s="1" t="s">
        <v>3279</v>
      </c>
      <c r="I48" s="1" t="s">
        <v>3280</v>
      </c>
    </row>
    <row r="49" spans="1:9" ht="30" x14ac:dyDescent="0.25">
      <c r="A49" s="2" t="s">
        <v>2940</v>
      </c>
      <c r="B49" s="202" t="s">
        <v>3408</v>
      </c>
      <c r="C49" s="44">
        <v>0</v>
      </c>
      <c r="D49" s="1" t="s">
        <v>66</v>
      </c>
      <c r="E49" s="1" t="s">
        <v>65</v>
      </c>
      <c r="F49" s="1" t="str">
        <f>UnitControlCenter!$B$12</f>
        <v>% change</v>
      </c>
      <c r="G49" s="1" t="s">
        <v>3297</v>
      </c>
      <c r="H49" s="1" t="s">
        <v>3279</v>
      </c>
      <c r="I49" s="1" t="s">
        <v>3280</v>
      </c>
    </row>
    <row r="50" spans="1:9" ht="45" x14ac:dyDescent="0.25">
      <c r="A50" s="2" t="s">
        <v>2940</v>
      </c>
      <c r="B50" s="202" t="s">
        <v>3262</v>
      </c>
      <c r="C50" s="44">
        <v>0</v>
      </c>
      <c r="D50" s="1" t="s">
        <v>66</v>
      </c>
      <c r="E50" s="1" t="s">
        <v>67</v>
      </c>
      <c r="F50" s="1" t="str">
        <f>UnitControlCenter!$B$10</f>
        <v>jobs</v>
      </c>
      <c r="G50" s="1" t="s">
        <v>3301</v>
      </c>
      <c r="H50" s="1" t="s">
        <v>3281</v>
      </c>
      <c r="I50" s="20" t="s">
        <v>3282</v>
      </c>
    </row>
    <row r="51" spans="1:9" ht="45" x14ac:dyDescent="0.25">
      <c r="A51" s="2" t="s">
        <v>2940</v>
      </c>
      <c r="B51" s="202" t="s">
        <v>3294</v>
      </c>
      <c r="C51" s="44">
        <v>0</v>
      </c>
      <c r="D51" s="1" t="s">
        <v>66</v>
      </c>
      <c r="E51" s="1" t="s">
        <v>65</v>
      </c>
      <c r="F51" s="1" t="str">
        <f>UnitControlCenter!$B$12</f>
        <v>% change</v>
      </c>
      <c r="G51" s="1" t="s">
        <v>3300</v>
      </c>
      <c r="H51" s="1" t="s">
        <v>3281</v>
      </c>
      <c r="I51" s="20" t="s">
        <v>3282</v>
      </c>
    </row>
    <row r="52" spans="1:9" ht="30" x14ac:dyDescent="0.25">
      <c r="A52" s="2" t="s">
        <v>2940</v>
      </c>
      <c r="B52" s="202" t="s">
        <v>3267</v>
      </c>
      <c r="C52" s="44">
        <v>0</v>
      </c>
      <c r="D52" s="1" t="s">
        <v>66</v>
      </c>
      <c r="E52" s="1" t="s">
        <v>67</v>
      </c>
      <c r="F52" s="1" t="str">
        <f>UnitControlCenter!$B$10</f>
        <v>jobs</v>
      </c>
      <c r="G52" s="1" t="s">
        <v>3283</v>
      </c>
      <c r="H52" s="1" t="s">
        <v>3284</v>
      </c>
      <c r="I52" s="1" t="s">
        <v>3285</v>
      </c>
    </row>
    <row r="53" spans="1:9" ht="30" x14ac:dyDescent="0.25">
      <c r="A53" s="2" t="s">
        <v>2940</v>
      </c>
      <c r="B53" s="202" t="s">
        <v>3295</v>
      </c>
      <c r="C53" s="44">
        <v>0</v>
      </c>
      <c r="D53" s="1" t="s">
        <v>66</v>
      </c>
      <c r="E53" s="1" t="s">
        <v>65</v>
      </c>
      <c r="F53" s="1" t="str">
        <f>UnitControlCenter!$B$12</f>
        <v>% change</v>
      </c>
      <c r="G53" s="1" t="s">
        <v>3298</v>
      </c>
      <c r="H53" s="1" t="s">
        <v>3284</v>
      </c>
      <c r="I53" s="1" t="s">
        <v>3285</v>
      </c>
    </row>
    <row r="54" spans="1:9" ht="75" x14ac:dyDescent="0.25">
      <c r="A54" s="2" t="s">
        <v>2940</v>
      </c>
      <c r="B54" s="202" t="s">
        <v>3270</v>
      </c>
      <c r="C54" s="44">
        <v>0</v>
      </c>
      <c r="D54" s="1" t="s">
        <v>66</v>
      </c>
      <c r="E54" s="1" t="s">
        <v>67</v>
      </c>
      <c r="F54" s="1" t="str">
        <f>UnitControlCenter!$B$10</f>
        <v>jobs</v>
      </c>
      <c r="G54" s="1" t="s">
        <v>3286</v>
      </c>
      <c r="H54" s="1" t="s">
        <v>3287</v>
      </c>
      <c r="I54" s="1" t="s">
        <v>3288</v>
      </c>
    </row>
    <row r="55" spans="1:9" ht="90" x14ac:dyDescent="0.25">
      <c r="A55" s="2" t="s">
        <v>2940</v>
      </c>
      <c r="B55" s="202" t="s">
        <v>3296</v>
      </c>
      <c r="C55" s="44">
        <v>0</v>
      </c>
      <c r="D55" s="1" t="s">
        <v>66</v>
      </c>
      <c r="E55" s="1" t="s">
        <v>65</v>
      </c>
      <c r="F55" s="1" t="str">
        <f>UnitControlCenter!$B$12</f>
        <v>% change</v>
      </c>
      <c r="G55" s="1" t="s">
        <v>3299</v>
      </c>
      <c r="H55" s="1" t="s">
        <v>3287</v>
      </c>
      <c r="I55" s="1" t="s">
        <v>3288</v>
      </c>
    </row>
    <row r="56" spans="1:9" ht="30" x14ac:dyDescent="0.25">
      <c r="A56" s="2" t="s">
        <v>2940</v>
      </c>
      <c r="B56" s="202" t="s">
        <v>3361</v>
      </c>
      <c r="C56" s="44">
        <v>1</v>
      </c>
      <c r="D56" s="1" t="s">
        <v>66</v>
      </c>
      <c r="E56" s="1" t="s">
        <v>67</v>
      </c>
      <c r="F56" s="1" t="str">
        <f>UnitControlCenter!$B$10</f>
        <v>jobs</v>
      </c>
      <c r="G56" s="1" t="s">
        <v>3362</v>
      </c>
      <c r="H56" s="1" t="s">
        <v>3363</v>
      </c>
      <c r="I56" s="1" t="s">
        <v>3364</v>
      </c>
    </row>
    <row r="57" spans="1:9" ht="30" x14ac:dyDescent="0.25">
      <c r="A57" s="2" t="s">
        <v>2940</v>
      </c>
      <c r="B57" s="202" t="s">
        <v>3365</v>
      </c>
      <c r="C57" s="44">
        <v>1</v>
      </c>
      <c r="D57" s="1" t="s">
        <v>66</v>
      </c>
      <c r="E57" s="1" t="s">
        <v>65</v>
      </c>
      <c r="F57" s="1" t="str">
        <f>UnitControlCenter!$B$12</f>
        <v>% change</v>
      </c>
      <c r="G57" s="1" t="s">
        <v>3366</v>
      </c>
      <c r="H57" s="1" t="s">
        <v>3363</v>
      </c>
      <c r="I57" s="1" t="s">
        <v>3364</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3307</v>
      </c>
      <c r="C77" s="44">
        <v>1</v>
      </c>
      <c r="D77" s="1" t="s">
        <v>64</v>
      </c>
      <c r="E77" s="1" t="s">
        <v>65</v>
      </c>
      <c r="F77" s="1" t="str">
        <f>UnitControlCenter!$B$12</f>
        <v>% change</v>
      </c>
      <c r="G77" s="1" t="s">
        <v>3308</v>
      </c>
    </row>
    <row r="78" spans="1:19" ht="30" x14ac:dyDescent="0.25">
      <c r="A78" s="2" t="s">
        <v>2378</v>
      </c>
      <c r="B78" s="2" t="s">
        <v>3405</v>
      </c>
      <c r="C78" s="44">
        <v>1</v>
      </c>
      <c r="D78" s="1" t="s">
        <v>66</v>
      </c>
      <c r="E78" s="1" t="s">
        <v>67</v>
      </c>
      <c r="F78" s="1" t="str">
        <f>UnitControlCenter!$B$11</f>
        <v>incidents / year</v>
      </c>
      <c r="G78" s="1" t="s">
        <v>3291</v>
      </c>
      <c r="H78" s="1" t="s">
        <v>3279</v>
      </c>
      <c r="I78" s="1" t="s">
        <v>3280</v>
      </c>
    </row>
    <row r="79" spans="1:19" ht="30" x14ac:dyDescent="0.25">
      <c r="A79" s="2" t="s">
        <v>2378</v>
      </c>
      <c r="B79" s="2" t="s">
        <v>3406</v>
      </c>
      <c r="C79" s="44">
        <v>1</v>
      </c>
      <c r="D79" s="1" t="s">
        <v>66</v>
      </c>
      <c r="E79" s="1" t="s">
        <v>65</v>
      </c>
      <c r="F79" s="1" t="str">
        <f>UnitControlCenter!$B$12</f>
        <v>% change</v>
      </c>
      <c r="G79" s="1" t="s">
        <v>3302</v>
      </c>
      <c r="H79" s="1" t="s">
        <v>3279</v>
      </c>
      <c r="I79" s="1" t="s">
        <v>3280</v>
      </c>
    </row>
    <row r="80" spans="1:19" ht="45" x14ac:dyDescent="0.25">
      <c r="A80" s="2" t="s">
        <v>2378</v>
      </c>
      <c r="B80" s="2" t="s">
        <v>3289</v>
      </c>
      <c r="C80" s="44">
        <v>1</v>
      </c>
      <c r="D80" s="1" t="s">
        <v>66</v>
      </c>
      <c r="E80" s="1" t="s">
        <v>67</v>
      </c>
      <c r="F80" s="1" t="str">
        <f>UnitControlCenter!$B$11</f>
        <v>incidents / year</v>
      </c>
      <c r="G80" s="1" t="s">
        <v>3292</v>
      </c>
      <c r="H80" s="1" t="s">
        <v>3281</v>
      </c>
      <c r="I80" s="20" t="s">
        <v>3282</v>
      </c>
    </row>
    <row r="81" spans="1:19" ht="45" x14ac:dyDescent="0.25">
      <c r="A81" s="2" t="s">
        <v>2378</v>
      </c>
      <c r="B81" s="2" t="s">
        <v>3305</v>
      </c>
      <c r="C81" s="44">
        <v>1</v>
      </c>
      <c r="D81" s="1" t="s">
        <v>66</v>
      </c>
      <c r="E81" s="1" t="s">
        <v>65</v>
      </c>
      <c r="F81" s="1" t="str">
        <f>UnitControlCenter!$B$12</f>
        <v>% change</v>
      </c>
      <c r="G81" s="1" t="s">
        <v>3303</v>
      </c>
      <c r="H81" s="1" t="s">
        <v>3281</v>
      </c>
      <c r="I81" s="20" t="s">
        <v>3282</v>
      </c>
    </row>
    <row r="82" spans="1:19" ht="30" x14ac:dyDescent="0.25">
      <c r="A82" s="2" t="s">
        <v>2378</v>
      </c>
      <c r="B82" s="2" t="s">
        <v>3290</v>
      </c>
      <c r="C82" s="44">
        <v>1</v>
      </c>
      <c r="D82" s="1" t="s">
        <v>66</v>
      </c>
      <c r="E82" s="1" t="s">
        <v>67</v>
      </c>
      <c r="F82" s="1" t="str">
        <f>UnitControlCenter!$B$11</f>
        <v>incidents / year</v>
      </c>
      <c r="G82" s="1" t="s">
        <v>3293</v>
      </c>
      <c r="H82" s="1" t="s">
        <v>3284</v>
      </c>
      <c r="I82" s="1" t="s">
        <v>3285</v>
      </c>
    </row>
    <row r="83" spans="1:19" ht="30" x14ac:dyDescent="0.25">
      <c r="A83" s="2" t="s">
        <v>2378</v>
      </c>
      <c r="B83" s="2" t="s">
        <v>3306</v>
      </c>
      <c r="C83" s="44">
        <v>1</v>
      </c>
      <c r="D83" s="1" t="s">
        <v>66</v>
      </c>
      <c r="E83" s="1" t="s">
        <v>65</v>
      </c>
      <c r="F83" s="1" t="str">
        <f>UnitControlCenter!$B$12</f>
        <v>% change</v>
      </c>
      <c r="G83" s="1" t="s">
        <v>3304</v>
      </c>
      <c r="H83" s="1" t="s">
        <v>3284</v>
      </c>
      <c r="I83" s="1" t="s">
        <v>3285</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3506</v>
      </c>
      <c r="C98" s="44">
        <v>1</v>
      </c>
      <c r="D98" s="1" t="s">
        <v>64</v>
      </c>
      <c r="E98" s="1" t="s">
        <v>65</v>
      </c>
      <c r="F98" s="1" t="str">
        <f>UnitControlCenter!B16</f>
        <v>%</v>
      </c>
      <c r="G98" s="1" t="s">
        <v>3509</v>
      </c>
    </row>
    <row r="99" spans="1:19" ht="30" x14ac:dyDescent="0.25">
      <c r="A99" s="2" t="s">
        <v>2513</v>
      </c>
      <c r="B99" s="2" t="s">
        <v>3511</v>
      </c>
      <c r="C99" s="44">
        <v>1</v>
      </c>
      <c r="D99" s="1" t="s">
        <v>64</v>
      </c>
      <c r="E99" s="1" t="s">
        <v>65</v>
      </c>
      <c r="F99" s="1" t="str">
        <f>UnitControlCenter!B17</f>
        <v>metric tons CO2e / megawatt-hour (MWh)</v>
      </c>
      <c r="G99" s="1" t="s">
        <v>3510</v>
      </c>
    </row>
    <row r="100" spans="1:19" ht="30.75" thickBot="1" x14ac:dyDescent="0.3">
      <c r="A100" s="203" t="s">
        <v>2513</v>
      </c>
      <c r="B100" s="203" t="s">
        <v>3519</v>
      </c>
      <c r="C100" s="210">
        <v>1</v>
      </c>
      <c r="D100" s="204" t="s">
        <v>64</v>
      </c>
      <c r="E100" s="204" t="s">
        <v>65</v>
      </c>
      <c r="F100" s="204" t="str">
        <f>UnitControlCenter!B18</f>
        <v>kilowatt-hour / 2020 dollar</v>
      </c>
      <c r="G100" s="204" t="s">
        <v>3520</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3545</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3546</v>
      </c>
      <c r="C111" s="44">
        <v>0</v>
      </c>
      <c r="D111" s="1" t="s">
        <v>66</v>
      </c>
      <c r="E111" s="1" t="s">
        <v>67</v>
      </c>
      <c r="F111" s="1" t="str">
        <f>UnitControlCenter!$B$25</f>
        <v>thousand vehicles / year</v>
      </c>
      <c r="G111" s="1" t="s">
        <v>3547</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3548</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3549</v>
      </c>
      <c r="C117" s="210">
        <v>0</v>
      </c>
      <c r="D117" s="204" t="s">
        <v>66</v>
      </c>
      <c r="E117" s="204" t="s">
        <v>67</v>
      </c>
      <c r="F117" s="204" t="str">
        <f>UnitControlCenter!$B$26</f>
        <v>million vehicles</v>
      </c>
      <c r="G117" s="204" t="s">
        <v>3550</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3410</v>
      </c>
      <c r="H118" s="1" t="s">
        <v>3409</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3411</v>
      </c>
      <c r="H120" s="1" t="s">
        <v>3409</v>
      </c>
      <c r="I120" s="1" t="s">
        <v>2676</v>
      </c>
    </row>
    <row r="121" spans="1:19" ht="30" x14ac:dyDescent="0.25">
      <c r="A121" s="2" t="s">
        <v>2937</v>
      </c>
      <c r="B121" s="2" t="s">
        <v>3418</v>
      </c>
      <c r="C121" s="44">
        <v>1</v>
      </c>
      <c r="D121" s="1" t="s">
        <v>64</v>
      </c>
      <c r="E121" s="1" t="s">
        <v>65</v>
      </c>
      <c r="F121" s="1" t="str">
        <f>UnitControlCenter!$B$28</f>
        <v>quads / year</v>
      </c>
      <c r="G121" s="1" t="s">
        <v>3419</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3420</v>
      </c>
      <c r="C126" s="44">
        <v>1</v>
      </c>
      <c r="D126" s="1" t="s">
        <v>64</v>
      </c>
      <c r="E126" s="1" t="s">
        <v>65</v>
      </c>
      <c r="F126" s="1" t="str">
        <f>UnitControlCenter!$B$28</f>
        <v>quads / year</v>
      </c>
      <c r="G126" s="1" t="s">
        <v>3421</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3422</v>
      </c>
      <c r="C129" s="210">
        <v>1</v>
      </c>
      <c r="D129" s="204" t="s">
        <v>64</v>
      </c>
      <c r="E129" s="204" t="s">
        <v>65</v>
      </c>
      <c r="F129" s="204" t="str">
        <f>UnitControlCenter!$B$28</f>
        <v>quads / year</v>
      </c>
      <c r="G129" s="204" t="s">
        <v>3423</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3522</v>
      </c>
      <c r="C136" s="44">
        <v>1</v>
      </c>
      <c r="D136" s="1" t="s">
        <v>66</v>
      </c>
      <c r="E136" s="1" t="s">
        <v>67</v>
      </c>
      <c r="F136" s="1" t="str">
        <f>UnitControlCenter!$B$3</f>
        <v>million metric tons / year</v>
      </c>
      <c r="G136" s="1" t="s">
        <v>3514</v>
      </c>
      <c r="H136" s="1" t="s">
        <v>3515</v>
      </c>
      <c r="I136" s="1" t="s">
        <v>3518</v>
      </c>
    </row>
    <row r="137" spans="1:19" ht="255" x14ac:dyDescent="0.25">
      <c r="A137" s="2" t="s">
        <v>2895</v>
      </c>
      <c r="B137" s="2" t="s">
        <v>3512</v>
      </c>
      <c r="C137" s="44">
        <v>1</v>
      </c>
      <c r="D137" s="1" t="s">
        <v>66</v>
      </c>
      <c r="E137" s="1" t="s">
        <v>67</v>
      </c>
      <c r="F137" s="1" t="str">
        <f>UnitControlCenter!$B$3</f>
        <v>million metric tons / year</v>
      </c>
      <c r="G137" s="1" t="s">
        <v>3516</v>
      </c>
      <c r="H137" s="1" t="s">
        <v>3165</v>
      </c>
      <c r="I137" s="227" t="s">
        <v>3166</v>
      </c>
    </row>
    <row r="138" spans="1:19" ht="330.75" thickBot="1" x14ac:dyDescent="0.3">
      <c r="A138" s="203" t="s">
        <v>2895</v>
      </c>
      <c r="B138" s="203" t="s">
        <v>3513</v>
      </c>
      <c r="C138" s="210">
        <v>1</v>
      </c>
      <c r="D138" s="203" t="s">
        <v>66</v>
      </c>
      <c r="E138" s="203" t="s">
        <v>67</v>
      </c>
      <c r="F138" s="203" t="str">
        <f>UnitControlCenter!$B$3</f>
        <v>million metric tons / year</v>
      </c>
      <c r="G138" s="203" t="s">
        <v>3517</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3424</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3415</v>
      </c>
      <c r="H144" s="1" t="s">
        <v>3416</v>
      </c>
      <c r="I144" s="1" t="s">
        <v>3417</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3527</v>
      </c>
      <c r="B156" s="2" t="s">
        <v>3556</v>
      </c>
      <c r="C156" s="44">
        <v>1</v>
      </c>
      <c r="D156" s="1" t="s">
        <v>66</v>
      </c>
      <c r="E156" s="1" t="s">
        <v>67</v>
      </c>
      <c r="F156" s="1" t="str">
        <f>UnitControlCenter!$B$34</f>
        <v>trillion BTU / year</v>
      </c>
      <c r="G156" s="1" t="s">
        <v>2721</v>
      </c>
      <c r="H156" s="1" t="s">
        <v>2722</v>
      </c>
      <c r="I156" s="1" t="s">
        <v>2723</v>
      </c>
    </row>
    <row r="157" spans="1:19" ht="60" x14ac:dyDescent="0.25">
      <c r="A157" s="2" t="s">
        <v>3527</v>
      </c>
      <c r="B157" s="2" t="s">
        <v>3557</v>
      </c>
      <c r="C157" s="44">
        <v>1</v>
      </c>
      <c r="D157" s="1" t="s">
        <v>66</v>
      </c>
      <c r="E157" s="1" t="s">
        <v>67</v>
      </c>
      <c r="F157" s="1" t="str">
        <f>UnitControlCenter!$B$34</f>
        <v>trillion BTU / year</v>
      </c>
      <c r="G157" s="1" t="s">
        <v>2724</v>
      </c>
      <c r="H157" s="1" t="s">
        <v>2722</v>
      </c>
      <c r="I157" s="1" t="s">
        <v>2723</v>
      </c>
    </row>
    <row r="158" spans="1:19" ht="60" x14ac:dyDescent="0.25">
      <c r="A158" s="2" t="s">
        <v>3527</v>
      </c>
      <c r="B158" s="2" t="s">
        <v>3558</v>
      </c>
      <c r="C158" s="44">
        <v>1</v>
      </c>
      <c r="D158" s="1" t="s">
        <v>66</v>
      </c>
      <c r="E158" s="1" t="s">
        <v>67</v>
      </c>
      <c r="F158" s="1" t="str">
        <f>UnitControlCenter!$B$8</f>
        <v>billion 2020 dollars / year</v>
      </c>
      <c r="G158" s="1" t="s">
        <v>2725</v>
      </c>
      <c r="H158" s="1" t="s">
        <v>2722</v>
      </c>
      <c r="I158" s="1" t="s">
        <v>2723</v>
      </c>
    </row>
    <row r="159" spans="1:19" ht="75" x14ac:dyDescent="0.25">
      <c r="A159" s="2" t="s">
        <v>3527</v>
      </c>
      <c r="B159" s="2" t="s">
        <v>3559</v>
      </c>
      <c r="C159" s="44">
        <v>1</v>
      </c>
      <c r="D159" s="1" t="s">
        <v>66</v>
      </c>
      <c r="E159" s="1" t="s">
        <v>67</v>
      </c>
      <c r="F159" s="1" t="str">
        <f>UnitControlCenter!$B$8</f>
        <v>billion 2020 dollars / year</v>
      </c>
      <c r="G159" s="1" t="s">
        <v>2726</v>
      </c>
      <c r="H159" s="1" t="s">
        <v>2722</v>
      </c>
      <c r="I159" s="1" t="s">
        <v>2723</v>
      </c>
    </row>
    <row r="160" spans="1:19" ht="60" x14ac:dyDescent="0.25">
      <c r="A160" s="2" t="s">
        <v>3527</v>
      </c>
      <c r="B160" s="2" t="s">
        <v>3560</v>
      </c>
      <c r="C160" s="44">
        <v>1</v>
      </c>
      <c r="D160" s="1" t="s">
        <v>66</v>
      </c>
      <c r="E160" s="1" t="s">
        <v>67</v>
      </c>
      <c r="F160" s="1" t="str">
        <f>UnitControlCenter!B3</f>
        <v>million metric tons / year</v>
      </c>
      <c r="G160" s="1" t="s">
        <v>2976</v>
      </c>
      <c r="H160" s="1" t="s">
        <v>2974</v>
      </c>
      <c r="I160" s="1" t="s">
        <v>2975</v>
      </c>
    </row>
    <row r="161" spans="1:19" ht="60" x14ac:dyDescent="0.25">
      <c r="A161" s="2" t="s">
        <v>3527</v>
      </c>
      <c r="B161" s="2" t="s">
        <v>3561</v>
      </c>
      <c r="C161" s="44">
        <v>1</v>
      </c>
      <c r="D161" s="1" t="s">
        <v>66</v>
      </c>
      <c r="E161" s="1" t="s">
        <v>67</v>
      </c>
      <c r="F161" s="1" t="str">
        <f>UnitControlCenter!B3</f>
        <v>million metric tons / year</v>
      </c>
      <c r="G161" s="1" t="s">
        <v>2977</v>
      </c>
      <c r="H161" s="1" t="s">
        <v>2974</v>
      </c>
      <c r="I161" s="1" t="s">
        <v>2975</v>
      </c>
    </row>
    <row r="162" spans="1:19" ht="60" x14ac:dyDescent="0.25">
      <c r="A162" s="2" t="s">
        <v>3527</v>
      </c>
      <c r="B162" s="2" t="s">
        <v>3562</v>
      </c>
      <c r="C162" s="44">
        <v>1</v>
      </c>
      <c r="D162" s="1" t="s">
        <v>66</v>
      </c>
      <c r="E162" s="1" t="s">
        <v>67</v>
      </c>
      <c r="F162" s="1" t="str">
        <f>UnitControlCenter!$B$34</f>
        <v>trillion BTU / year</v>
      </c>
      <c r="G162" s="1" t="s">
        <v>2806</v>
      </c>
      <c r="H162" s="1" t="s">
        <v>2801</v>
      </c>
      <c r="I162" s="1" t="s">
        <v>2802</v>
      </c>
    </row>
    <row r="163" spans="1:19" ht="75" x14ac:dyDescent="0.25">
      <c r="A163" s="2" t="s">
        <v>3527</v>
      </c>
      <c r="B163" s="2" t="s">
        <v>3563</v>
      </c>
      <c r="C163" s="44">
        <v>1</v>
      </c>
      <c r="D163" s="1" t="s">
        <v>66</v>
      </c>
      <c r="E163" s="1" t="s">
        <v>67</v>
      </c>
      <c r="F163" s="1" t="str">
        <f>UnitControlCenter!$B$34</f>
        <v>trillion BTU / year</v>
      </c>
      <c r="G163" s="1" t="s">
        <v>2807</v>
      </c>
      <c r="H163" s="1" t="s">
        <v>2801</v>
      </c>
      <c r="I163" s="1" t="s">
        <v>2803</v>
      </c>
    </row>
    <row r="164" spans="1:19" ht="75" x14ac:dyDescent="0.25">
      <c r="A164" s="2" t="s">
        <v>3527</v>
      </c>
      <c r="B164" s="2" t="s">
        <v>3564</v>
      </c>
      <c r="C164" s="44">
        <v>1</v>
      </c>
      <c r="D164" s="1" t="s">
        <v>66</v>
      </c>
      <c r="E164" s="1" t="s">
        <v>67</v>
      </c>
      <c r="F164" s="1" t="str">
        <f>UnitControlCenter!$B$8</f>
        <v>billion 2020 dollars / year</v>
      </c>
      <c r="G164" s="1" t="s">
        <v>2808</v>
      </c>
      <c r="H164" s="1" t="s">
        <v>2801</v>
      </c>
      <c r="I164" s="1" t="s">
        <v>2804</v>
      </c>
    </row>
    <row r="165" spans="1:19" ht="90" x14ac:dyDescent="0.25">
      <c r="A165" s="2" t="s">
        <v>3527</v>
      </c>
      <c r="B165" s="2" t="s">
        <v>3565</v>
      </c>
      <c r="C165" s="44">
        <v>1</v>
      </c>
      <c r="D165" s="1" t="s">
        <v>66</v>
      </c>
      <c r="E165" s="1" t="s">
        <v>67</v>
      </c>
      <c r="F165" s="1" t="str">
        <f>UnitControlCenter!$B$8</f>
        <v>billion 2020 dollars / year</v>
      </c>
      <c r="G165" s="1" t="s">
        <v>2809</v>
      </c>
      <c r="H165" s="1" t="s">
        <v>2801</v>
      </c>
      <c r="I165" s="1" t="s">
        <v>2805</v>
      </c>
    </row>
    <row r="166" spans="1:19" ht="105" x14ac:dyDescent="0.25">
      <c r="A166" s="2" t="s">
        <v>3527</v>
      </c>
      <c r="B166" s="2" t="s">
        <v>3566</v>
      </c>
      <c r="C166" s="44">
        <v>1</v>
      </c>
      <c r="D166" s="1" t="s">
        <v>66</v>
      </c>
      <c r="E166" s="1" t="s">
        <v>67</v>
      </c>
      <c r="F166" s="1" t="str">
        <f>UnitControlCenter!$B$28</f>
        <v>quads / year</v>
      </c>
      <c r="G166" s="1" t="s">
        <v>2835</v>
      </c>
      <c r="H166" s="1" t="s">
        <v>2837</v>
      </c>
      <c r="I166" s="1" t="s">
        <v>2838</v>
      </c>
    </row>
    <row r="167" spans="1:19" ht="120" x14ac:dyDescent="0.25">
      <c r="A167" s="2" t="s">
        <v>3527</v>
      </c>
      <c r="B167" s="2" t="s">
        <v>3567</v>
      </c>
      <c r="C167" s="44">
        <v>1</v>
      </c>
      <c r="D167" s="1" t="s">
        <v>66</v>
      </c>
      <c r="E167" s="1" t="s">
        <v>67</v>
      </c>
      <c r="F167" s="1" t="str">
        <f>UnitControlCenter!$B$28</f>
        <v>quads / year</v>
      </c>
      <c r="G167" s="1" t="s">
        <v>2836</v>
      </c>
      <c r="H167" s="1" t="s">
        <v>2837</v>
      </c>
      <c r="I167" s="1" t="s">
        <v>2838</v>
      </c>
    </row>
    <row r="168" spans="1:19" ht="225" x14ac:dyDescent="0.25">
      <c r="A168" s="2" t="s">
        <v>3527</v>
      </c>
      <c r="B168" s="2" t="s">
        <v>3575</v>
      </c>
      <c r="C168" s="44">
        <v>1</v>
      </c>
      <c r="D168" s="1" t="s">
        <v>66</v>
      </c>
      <c r="E168" s="1" t="s">
        <v>67</v>
      </c>
      <c r="F168" s="1" t="str">
        <f>UnitControlCenter!$B$9</f>
        <v>billion 2020 dollars</v>
      </c>
      <c r="G168" s="1" t="s">
        <v>3530</v>
      </c>
      <c r="H168" s="1" t="s">
        <v>3529</v>
      </c>
      <c r="I168" s="227" t="s">
        <v>3528</v>
      </c>
    </row>
    <row r="169" spans="1:19" ht="255" x14ac:dyDescent="0.25">
      <c r="A169" s="2" t="s">
        <v>3527</v>
      </c>
      <c r="B169" s="2" t="s">
        <v>3568</v>
      </c>
      <c r="C169" s="44">
        <v>1</v>
      </c>
      <c r="D169" s="1" t="s">
        <v>66</v>
      </c>
      <c r="E169" s="1" t="s">
        <v>67</v>
      </c>
      <c r="F169" s="1" t="str">
        <f>UnitControlCenter!$B$9</f>
        <v>billion 2020 dollars</v>
      </c>
      <c r="G169" s="1" t="s">
        <v>3538</v>
      </c>
      <c r="H169" s="1" t="s">
        <v>3529</v>
      </c>
      <c r="I169" s="227" t="s">
        <v>3531</v>
      </c>
    </row>
    <row r="170" spans="1:19" ht="225" x14ac:dyDescent="0.25">
      <c r="A170" s="2" t="s">
        <v>3527</v>
      </c>
      <c r="B170" s="2" t="s">
        <v>3569</v>
      </c>
      <c r="C170" s="44">
        <v>1</v>
      </c>
      <c r="D170" s="1" t="s">
        <v>66</v>
      </c>
      <c r="E170" s="1" t="s">
        <v>67</v>
      </c>
      <c r="F170" s="1" t="str">
        <f>UnitControlCenter!$B$9</f>
        <v>billion 2020 dollars</v>
      </c>
      <c r="G170" s="1" t="s">
        <v>3539</v>
      </c>
      <c r="H170" s="1" t="s">
        <v>3529</v>
      </c>
      <c r="I170" s="227" t="s">
        <v>3532</v>
      </c>
    </row>
    <row r="171" spans="1:19" ht="255" x14ac:dyDescent="0.25">
      <c r="A171" s="2" t="s">
        <v>3527</v>
      </c>
      <c r="B171" s="2" t="s">
        <v>3570</v>
      </c>
      <c r="C171" s="44">
        <v>1</v>
      </c>
      <c r="D171" s="1" t="s">
        <v>66</v>
      </c>
      <c r="E171" s="1" t="s">
        <v>67</v>
      </c>
      <c r="F171" s="1" t="str">
        <f>UnitControlCenter!$B$9</f>
        <v>billion 2020 dollars</v>
      </c>
      <c r="G171" s="1" t="s">
        <v>3540</v>
      </c>
      <c r="H171" s="1" t="s">
        <v>3529</v>
      </c>
      <c r="I171" s="227" t="s">
        <v>3533</v>
      </c>
    </row>
    <row r="172" spans="1:19" ht="210" x14ac:dyDescent="0.25">
      <c r="A172" s="2" t="s">
        <v>3527</v>
      </c>
      <c r="B172" s="2" t="s">
        <v>3571</v>
      </c>
      <c r="C172" s="44">
        <v>1</v>
      </c>
      <c r="D172" s="1" t="s">
        <v>66</v>
      </c>
      <c r="E172" s="1" t="s">
        <v>67</v>
      </c>
      <c r="F172" s="1" t="str">
        <f>UnitControlCenter!$B$9</f>
        <v>billion 2020 dollars</v>
      </c>
      <c r="G172" s="1" t="s">
        <v>3543</v>
      </c>
      <c r="H172" s="1" t="s">
        <v>3529</v>
      </c>
      <c r="I172" s="227" t="s">
        <v>3534</v>
      </c>
    </row>
    <row r="173" spans="1:19" ht="240" x14ac:dyDescent="0.25">
      <c r="A173" s="2" t="s">
        <v>3527</v>
      </c>
      <c r="B173" s="2" t="s">
        <v>3572</v>
      </c>
      <c r="C173" s="44">
        <v>1</v>
      </c>
      <c r="D173" s="1" t="s">
        <v>66</v>
      </c>
      <c r="E173" s="1" t="s">
        <v>67</v>
      </c>
      <c r="F173" s="1" t="str">
        <f>UnitControlCenter!$B$9</f>
        <v>billion 2020 dollars</v>
      </c>
      <c r="G173" s="1" t="s">
        <v>3544</v>
      </c>
      <c r="H173" s="1" t="s">
        <v>3529</v>
      </c>
      <c r="I173" s="227" t="s">
        <v>3535</v>
      </c>
    </row>
    <row r="174" spans="1:19" ht="270" x14ac:dyDescent="0.25">
      <c r="A174" s="2" t="s">
        <v>3527</v>
      </c>
      <c r="B174" s="2" t="s">
        <v>3573</v>
      </c>
      <c r="C174" s="44">
        <v>1</v>
      </c>
      <c r="D174" s="1" t="s">
        <v>66</v>
      </c>
      <c r="E174" s="1" t="s">
        <v>67</v>
      </c>
      <c r="F174" s="1" t="str">
        <f>UnitControlCenter!$B$9</f>
        <v>billion 2020 dollars</v>
      </c>
      <c r="G174" s="1" t="s">
        <v>3541</v>
      </c>
      <c r="H174" s="1" t="s">
        <v>3529</v>
      </c>
      <c r="I174" s="227" t="s">
        <v>3536</v>
      </c>
    </row>
    <row r="175" spans="1:19" ht="315.75" thickBot="1" x14ac:dyDescent="0.3">
      <c r="A175" s="203" t="s">
        <v>3527</v>
      </c>
      <c r="B175" s="203" t="s">
        <v>3574</v>
      </c>
      <c r="C175" s="210">
        <v>1</v>
      </c>
      <c r="D175" s="204" t="s">
        <v>66</v>
      </c>
      <c r="E175" s="204" t="s">
        <v>67</v>
      </c>
      <c r="F175" s="204" t="str">
        <f>UnitControlCenter!$B$9</f>
        <v>billion 2020 dollars</v>
      </c>
      <c r="G175" s="204" t="s">
        <v>3542</v>
      </c>
      <c r="H175" s="204" t="s">
        <v>3529</v>
      </c>
      <c r="I175" s="339" t="s">
        <v>3537</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3470</v>
      </c>
      <c r="H176" s="1" t="s">
        <v>3469</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3472</v>
      </c>
      <c r="H179" s="1" t="s">
        <v>3471</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3610</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3407</v>
      </c>
      <c r="B86" s="180"/>
      <c r="C86" s="167"/>
      <c r="D86" s="167"/>
    </row>
    <row r="87" spans="1:4" x14ac:dyDescent="0.25">
      <c r="A87" s="9" t="s">
        <v>2576</v>
      </c>
      <c r="B87" s="181" t="s">
        <v>2577</v>
      </c>
      <c r="C87" s="9" t="s">
        <v>2578</v>
      </c>
      <c r="D87" s="9" t="s">
        <v>2579</v>
      </c>
    </row>
    <row r="88" spans="1:4" x14ac:dyDescent="0.25">
      <c r="A88" t="s">
        <v>2623</v>
      </c>
      <c r="B88" s="20" t="s">
        <v>2617</v>
      </c>
      <c r="C88" s="196"/>
      <c r="D88" t="s">
        <v>3260</v>
      </c>
    </row>
    <row r="89" spans="1:4" x14ac:dyDescent="0.25">
      <c r="A89" t="s">
        <v>2594</v>
      </c>
      <c r="B89" s="182" t="s">
        <v>2595</v>
      </c>
      <c r="C89" s="186"/>
      <c r="D89" t="s">
        <v>3261</v>
      </c>
    </row>
    <row r="91" spans="1:4" x14ac:dyDescent="0.25">
      <c r="A91" s="42" t="s">
        <v>3262</v>
      </c>
      <c r="B91" s="180"/>
      <c r="C91" s="167"/>
      <c r="D91" s="167"/>
    </row>
    <row r="92" spans="1:4" x14ac:dyDescent="0.25">
      <c r="A92" s="9" t="s">
        <v>2576</v>
      </c>
      <c r="B92" s="181" t="s">
        <v>2577</v>
      </c>
      <c r="C92" s="9" t="s">
        <v>2578</v>
      </c>
      <c r="D92" s="9" t="s">
        <v>2579</v>
      </c>
    </row>
    <row r="93" spans="1:4" x14ac:dyDescent="0.25">
      <c r="A93" t="s">
        <v>2587</v>
      </c>
      <c r="B93" s="182" t="s">
        <v>2592</v>
      </c>
      <c r="C93" s="185"/>
      <c r="D93" t="s">
        <v>3263</v>
      </c>
    </row>
    <row r="94" spans="1:4" x14ac:dyDescent="0.25">
      <c r="A94" t="s">
        <v>2601</v>
      </c>
      <c r="B94" s="20" t="s">
        <v>2618</v>
      </c>
      <c r="C94" s="191"/>
      <c r="D94" t="s">
        <v>3264</v>
      </c>
    </row>
    <row r="95" spans="1:4" x14ac:dyDescent="0.25">
      <c r="A95" t="s">
        <v>2594</v>
      </c>
      <c r="B95" s="182" t="s">
        <v>2595</v>
      </c>
      <c r="C95" s="186"/>
      <c r="D95" t="s">
        <v>3265</v>
      </c>
    </row>
    <row r="96" spans="1:4" x14ac:dyDescent="0.25">
      <c r="A96" t="s">
        <v>2602</v>
      </c>
      <c r="B96" s="20" t="s">
        <v>2598</v>
      </c>
      <c r="C96" s="190"/>
      <c r="D96" t="s">
        <v>3266</v>
      </c>
    </row>
    <row r="98" spans="1:4" x14ac:dyDescent="0.25">
      <c r="A98" s="42" t="s">
        <v>3267</v>
      </c>
      <c r="B98" s="180"/>
      <c r="C98" s="167"/>
      <c r="D98" s="167"/>
    </row>
    <row r="99" spans="1:4" x14ac:dyDescent="0.25">
      <c r="A99" s="9" t="s">
        <v>2576</v>
      </c>
      <c r="B99" s="181" t="s">
        <v>2577</v>
      </c>
      <c r="C99" s="9" t="s">
        <v>2578</v>
      </c>
      <c r="D99" s="9" t="s">
        <v>2579</v>
      </c>
    </row>
    <row r="100" spans="1:4" x14ac:dyDescent="0.25">
      <c r="A100" t="s">
        <v>2627</v>
      </c>
      <c r="B100" s="20" t="s">
        <v>2621</v>
      </c>
      <c r="C100" s="199"/>
      <c r="D100" t="s">
        <v>3268</v>
      </c>
    </row>
    <row r="101" spans="1:4" x14ac:dyDescent="0.25">
      <c r="A101" t="s">
        <v>2603</v>
      </c>
      <c r="B101" s="20" t="s">
        <v>2599</v>
      </c>
      <c r="C101" s="192"/>
      <c r="D101" t="s">
        <v>3269</v>
      </c>
    </row>
    <row r="103" spans="1:4" x14ac:dyDescent="0.25">
      <c r="A103" s="42" t="s">
        <v>3270</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3271</v>
      </c>
    </row>
    <row r="106" spans="1:4" x14ac:dyDescent="0.25">
      <c r="A106" t="s">
        <v>2602</v>
      </c>
      <c r="B106" s="20" t="s">
        <v>2598</v>
      </c>
      <c r="C106" s="190"/>
      <c r="D106" t="s">
        <v>3272</v>
      </c>
    </row>
    <row r="107" spans="1:4" x14ac:dyDescent="0.25">
      <c r="A107" t="s">
        <v>2604</v>
      </c>
      <c r="B107" s="20" t="s">
        <v>2600</v>
      </c>
      <c r="C107" s="193"/>
      <c r="D107" t="s">
        <v>3273</v>
      </c>
    </row>
    <row r="108" spans="1:4" x14ac:dyDescent="0.25">
      <c r="A108" t="s">
        <v>2594</v>
      </c>
      <c r="B108" s="182" t="s">
        <v>2595</v>
      </c>
      <c r="C108" s="186"/>
      <c r="D108" t="s">
        <v>3274</v>
      </c>
    </row>
    <row r="109" spans="1:4" x14ac:dyDescent="0.25">
      <c r="A109" t="s">
        <v>2601</v>
      </c>
      <c r="B109" s="20" t="s">
        <v>2618</v>
      </c>
      <c r="C109" s="191"/>
      <c r="D109" t="s">
        <v>3275</v>
      </c>
    </row>
    <row r="110" spans="1:4" x14ac:dyDescent="0.25">
      <c r="A110" t="s">
        <v>2581</v>
      </c>
      <c r="B110" s="182" t="s">
        <v>2591</v>
      </c>
      <c r="C110" s="184"/>
      <c r="D110" t="s">
        <v>3276</v>
      </c>
    </row>
    <row r="111" spans="1:4" x14ac:dyDescent="0.25">
      <c r="A111" t="s">
        <v>2587</v>
      </c>
      <c r="B111" s="182" t="s">
        <v>2592</v>
      </c>
      <c r="C111" s="185"/>
      <c r="D111" t="s">
        <v>3277</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3611</v>
      </c>
      <c r="C2" s="171" t="s">
        <v>3612</v>
      </c>
    </row>
    <row r="3" spans="1:3" x14ac:dyDescent="0.25">
      <c r="A3" t="s">
        <v>3258</v>
      </c>
      <c r="B3" t="s">
        <v>3259</v>
      </c>
    </row>
    <row r="4" spans="1:3" x14ac:dyDescent="0.25">
      <c r="A4" t="s">
        <v>3245</v>
      </c>
      <c r="B4" t="s">
        <v>3608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5" t="s">
        <v>505</v>
      </c>
      <c r="B2" s="385"/>
      <c r="C2" s="233"/>
      <c r="D2" s="233"/>
      <c r="E2" s="233"/>
      <c r="F2" s="233"/>
      <c r="G2" s="233"/>
      <c r="H2" s="57" t="s">
        <v>506</v>
      </c>
    </row>
    <row r="3" spans="1:8" ht="15.75" x14ac:dyDescent="0.25">
      <c r="A3" s="233" t="s">
        <v>751</v>
      </c>
      <c r="B3" s="233"/>
      <c r="C3" s="233"/>
      <c r="D3" s="233"/>
      <c r="E3" s="233"/>
      <c r="F3" s="233"/>
      <c r="G3" s="233"/>
      <c r="H3" s="57" t="s">
        <v>3586</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386" t="s">
        <v>508</v>
      </c>
      <c r="B6" s="291" t="s">
        <v>509</v>
      </c>
      <c r="C6" s="291" t="s">
        <v>510</v>
      </c>
      <c r="D6" s="291" t="s">
        <v>511</v>
      </c>
      <c r="E6" s="291" t="s">
        <v>512</v>
      </c>
      <c r="F6" s="291" t="s">
        <v>513</v>
      </c>
      <c r="G6" s="291" t="s">
        <v>514</v>
      </c>
      <c r="H6" s="291" t="s">
        <v>515</v>
      </c>
    </row>
    <row r="7" spans="1:8" ht="15.75" thickBot="1" x14ac:dyDescent="0.3">
      <c r="A7" s="387"/>
      <c r="B7" s="388" t="s">
        <v>516</v>
      </c>
      <c r="C7" s="389"/>
      <c r="D7" s="389"/>
      <c r="E7" s="389"/>
      <c r="F7" s="389"/>
      <c r="G7" s="389"/>
      <c r="H7" s="390"/>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3577</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3578</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3579</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3580</v>
      </c>
      <c r="B44" s="293" t="s">
        <v>551</v>
      </c>
      <c r="C44" s="293" t="s">
        <v>551</v>
      </c>
      <c r="D44" s="293" t="s">
        <v>551</v>
      </c>
      <c r="E44" s="293">
        <v>208.89432174184356</v>
      </c>
      <c r="F44" s="293">
        <v>105.47180460606191</v>
      </c>
      <c r="G44" s="293">
        <v>355.97410702367489</v>
      </c>
      <c r="H44" s="293">
        <v>65.111291475618813</v>
      </c>
    </row>
    <row r="45" spans="1:8" x14ac:dyDescent="0.25">
      <c r="A45" s="303" t="s">
        <v>3581</v>
      </c>
      <c r="B45" s="293" t="s">
        <v>556</v>
      </c>
      <c r="C45" s="302" t="s">
        <v>196</v>
      </c>
      <c r="D45" s="302" t="s">
        <v>196</v>
      </c>
      <c r="E45" s="302" t="s">
        <v>196</v>
      </c>
      <c r="F45" s="302" t="s">
        <v>196</v>
      </c>
      <c r="G45" s="302" t="s">
        <v>196</v>
      </c>
      <c r="H45" s="302" t="s">
        <v>196</v>
      </c>
    </row>
    <row r="46" spans="1:8" x14ac:dyDescent="0.25">
      <c r="A46" s="298" t="s">
        <v>3582</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3583</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3584</v>
      </c>
      <c r="B54" s="293">
        <v>230699.51036740557</v>
      </c>
      <c r="C54" s="302" t="s">
        <v>196</v>
      </c>
      <c r="D54" s="302" t="s">
        <v>196</v>
      </c>
      <c r="E54" s="302" t="s">
        <v>196</v>
      </c>
      <c r="F54" s="302" t="s">
        <v>196</v>
      </c>
      <c r="G54" s="302" t="s">
        <v>196</v>
      </c>
      <c r="H54" s="302" t="s">
        <v>196</v>
      </c>
    </row>
    <row r="55" spans="1:8" x14ac:dyDescent="0.25">
      <c r="A55" s="235" t="s">
        <v>3585</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391" t="s">
        <v>566</v>
      </c>
      <c r="B68" s="392"/>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3586</v>
      </c>
    </row>
    <row r="70" spans="1:10" ht="15.75" x14ac:dyDescent="0.25">
      <c r="A70" s="56"/>
      <c r="B70" s="60"/>
      <c r="C70" s="61"/>
      <c r="D70" s="61"/>
      <c r="E70" s="61"/>
      <c r="F70" s="61"/>
      <c r="G70" s="61"/>
      <c r="H70" s="57"/>
      <c r="I70" s="62"/>
      <c r="J70" s="57" t="s">
        <v>507</v>
      </c>
    </row>
    <row r="71" spans="1:10" x14ac:dyDescent="0.25">
      <c r="A71" s="393" t="s">
        <v>508</v>
      </c>
      <c r="B71" s="396" t="s">
        <v>568</v>
      </c>
      <c r="C71" s="397"/>
      <c r="D71" s="396" t="s">
        <v>569</v>
      </c>
      <c r="E71" s="398"/>
      <c r="F71" s="399"/>
      <c r="G71" s="396" t="s">
        <v>570</v>
      </c>
      <c r="H71" s="400"/>
      <c r="I71" s="400"/>
      <c r="J71" s="397"/>
    </row>
    <row r="72" spans="1:10" x14ac:dyDescent="0.25">
      <c r="A72" s="394"/>
      <c r="B72" s="401" t="s">
        <v>571</v>
      </c>
      <c r="C72" s="402"/>
      <c r="D72" s="405" t="s">
        <v>572</v>
      </c>
      <c r="E72" s="401" t="s">
        <v>510</v>
      </c>
      <c r="F72" s="402" t="s">
        <v>511</v>
      </c>
      <c r="G72" s="405" t="s">
        <v>573</v>
      </c>
      <c r="H72" s="405" t="s">
        <v>510</v>
      </c>
      <c r="I72" s="405" t="s">
        <v>511</v>
      </c>
      <c r="J72" s="287" t="s">
        <v>509</v>
      </c>
    </row>
    <row r="73" spans="1:10" x14ac:dyDescent="0.25">
      <c r="A73" s="394"/>
      <c r="B73" s="403"/>
      <c r="C73" s="404"/>
      <c r="D73" s="406"/>
      <c r="E73" s="403"/>
      <c r="F73" s="404"/>
      <c r="G73" s="407"/>
      <c r="H73" s="406"/>
      <c r="I73" s="406"/>
      <c r="J73" s="287" t="s">
        <v>574</v>
      </c>
    </row>
    <row r="74" spans="1:10" ht="15.75" thickBot="1" x14ac:dyDescent="0.3">
      <c r="A74" s="395"/>
      <c r="B74" s="290" t="s">
        <v>575</v>
      </c>
      <c r="C74" s="63" t="s">
        <v>576</v>
      </c>
      <c r="D74" s="63" t="s">
        <v>577</v>
      </c>
      <c r="E74" s="413" t="s">
        <v>578</v>
      </c>
      <c r="F74" s="414"/>
      <c r="G74" s="413" t="s">
        <v>516</v>
      </c>
      <c r="H74" s="411"/>
      <c r="I74" s="411"/>
      <c r="J74" s="412"/>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3372</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3373</v>
      </c>
      <c r="B80" s="351" t="s">
        <v>551</v>
      </c>
      <c r="C80" s="351" t="s">
        <v>580</v>
      </c>
      <c r="D80" s="351" t="s">
        <v>551</v>
      </c>
      <c r="E80" s="351" t="s">
        <v>551</v>
      </c>
      <c r="F80" s="351" t="s">
        <v>551</v>
      </c>
      <c r="G80" s="351" t="s">
        <v>551</v>
      </c>
      <c r="H80" s="351" t="s">
        <v>551</v>
      </c>
      <c r="I80" s="351" t="s">
        <v>551</v>
      </c>
      <c r="J80" s="351" t="s">
        <v>551</v>
      </c>
    </row>
    <row r="81" spans="1:10" x14ac:dyDescent="0.25">
      <c r="A81" s="307" t="s">
        <v>3374</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3372</v>
      </c>
      <c r="B86" s="351">
        <v>52888.087323471489</v>
      </c>
      <c r="C86" s="351" t="s">
        <v>580</v>
      </c>
      <c r="D86" s="351">
        <v>8.7168534553273496</v>
      </c>
      <c r="E86" s="351" t="s">
        <v>3250</v>
      </c>
      <c r="F86" s="351" t="s">
        <v>3250</v>
      </c>
      <c r="G86" s="351">
        <v>461.01770673125719</v>
      </c>
      <c r="H86" s="351" t="s">
        <v>3250</v>
      </c>
      <c r="I86" s="351" t="s">
        <v>3250</v>
      </c>
      <c r="J86" s="351" t="s">
        <v>584</v>
      </c>
    </row>
    <row r="87" spans="1:10" x14ac:dyDescent="0.25">
      <c r="A87" s="309" t="s">
        <v>3373</v>
      </c>
      <c r="B87" s="351" t="s">
        <v>551</v>
      </c>
      <c r="C87" s="351" t="s">
        <v>580</v>
      </c>
      <c r="D87" s="351" t="s">
        <v>551</v>
      </c>
      <c r="E87" s="351" t="s">
        <v>551</v>
      </c>
      <c r="F87" s="351" t="s">
        <v>551</v>
      </c>
      <c r="G87" s="351" t="s">
        <v>551</v>
      </c>
      <c r="H87" s="351" t="s">
        <v>551</v>
      </c>
      <c r="I87" s="351" t="s">
        <v>551</v>
      </c>
      <c r="J87" s="351" t="s">
        <v>551</v>
      </c>
    </row>
    <row r="88" spans="1:10" x14ac:dyDescent="0.25">
      <c r="A88" s="309" t="s">
        <v>3374</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3375</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3372</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3373</v>
      </c>
      <c r="B94" s="351" t="s">
        <v>551</v>
      </c>
      <c r="C94" s="351" t="s">
        <v>580</v>
      </c>
      <c r="D94" s="351" t="s">
        <v>551</v>
      </c>
      <c r="E94" s="351" t="s">
        <v>551</v>
      </c>
      <c r="F94" s="351" t="s">
        <v>551</v>
      </c>
      <c r="G94" s="351" t="s">
        <v>551</v>
      </c>
      <c r="H94" s="351" t="s">
        <v>551</v>
      </c>
      <c r="I94" s="351" t="s">
        <v>551</v>
      </c>
      <c r="J94" s="351" t="s">
        <v>551</v>
      </c>
    </row>
    <row r="95" spans="1:10" x14ac:dyDescent="0.25">
      <c r="A95" s="309" t="s">
        <v>3374</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3251</v>
      </c>
      <c r="C103" s="351" t="s">
        <v>580</v>
      </c>
      <c r="D103" s="352" t="s">
        <v>196</v>
      </c>
      <c r="E103" s="352" t="s">
        <v>196</v>
      </c>
      <c r="F103" s="352" t="s">
        <v>196</v>
      </c>
      <c r="G103" s="351" t="s">
        <v>3251</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3251</v>
      </c>
      <c r="C110" s="351" t="s">
        <v>580</v>
      </c>
      <c r="D110" s="352" t="s">
        <v>196</v>
      </c>
      <c r="E110" s="352" t="s">
        <v>196</v>
      </c>
      <c r="F110" s="352" t="s">
        <v>196</v>
      </c>
      <c r="G110" s="351" t="s">
        <v>596</v>
      </c>
      <c r="H110" s="351" t="s">
        <v>3251</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3372</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3373</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3374</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3376</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3372</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3373</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3374</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3377</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3378</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3379</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3377</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3378</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3379</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3377</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3378</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3379</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3377</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3378</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3379</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3377</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3378</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3379</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3377</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3378</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3379</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3377</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3378</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3379</v>
      </c>
      <c r="B200" s="353" t="s">
        <v>524</v>
      </c>
      <c r="C200" s="351" t="s">
        <v>580</v>
      </c>
      <c r="D200" s="351" t="s">
        <v>556</v>
      </c>
      <c r="E200" s="351" t="s">
        <v>524</v>
      </c>
      <c r="F200" s="351" t="s">
        <v>524</v>
      </c>
      <c r="G200" s="353" t="s">
        <v>524</v>
      </c>
      <c r="H200" s="353" t="s">
        <v>524</v>
      </c>
      <c r="I200" s="353" t="s">
        <v>524</v>
      </c>
      <c r="J200" s="353" t="s">
        <v>522</v>
      </c>
    </row>
    <row r="201" spans="1:10" x14ac:dyDescent="0.25">
      <c r="A201" s="316" t="s">
        <v>3380</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3372</v>
      </c>
      <c r="B214" s="351" t="s">
        <v>596</v>
      </c>
      <c r="C214" s="351" t="s">
        <v>580</v>
      </c>
      <c r="D214" s="351" t="s">
        <v>596</v>
      </c>
      <c r="E214" s="351" t="s">
        <v>3250</v>
      </c>
      <c r="F214" s="351" t="s">
        <v>3250</v>
      </c>
      <c r="G214" s="351" t="s">
        <v>596</v>
      </c>
      <c r="H214" s="351" t="s">
        <v>3250</v>
      </c>
      <c r="I214" s="351" t="s">
        <v>3250</v>
      </c>
    </row>
    <row r="215" spans="1:10" x14ac:dyDescent="0.25">
      <c r="A215" s="307" t="s">
        <v>3374</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3381</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3382</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3383</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3374</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3384</v>
      </c>
      <c r="B227" s="351" t="s">
        <v>596</v>
      </c>
      <c r="C227" s="351" t="s">
        <v>580</v>
      </c>
      <c r="D227" s="352" t="s">
        <v>196</v>
      </c>
      <c r="E227" s="352" t="s">
        <v>196</v>
      </c>
      <c r="F227" s="352" t="s">
        <v>196</v>
      </c>
      <c r="G227" s="351" t="s">
        <v>596</v>
      </c>
      <c r="H227" s="351" t="s">
        <v>3250</v>
      </c>
      <c r="I227" s="351" t="s">
        <v>3250</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3383</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3374</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3384</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3383</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3374</v>
      </c>
      <c r="B245" s="353" t="s">
        <v>524</v>
      </c>
      <c r="C245" s="351" t="s">
        <v>580</v>
      </c>
      <c r="D245" s="351" t="s">
        <v>524</v>
      </c>
      <c r="E245" s="351" t="s">
        <v>524</v>
      </c>
      <c r="F245" s="351" t="s">
        <v>524</v>
      </c>
      <c r="G245" s="353" t="s">
        <v>524</v>
      </c>
      <c r="H245" s="353">
        <v>1.9584458055900002E-3</v>
      </c>
      <c r="I245" s="353">
        <v>2.75126384502E-3</v>
      </c>
    </row>
    <row r="246" spans="1:9" x14ac:dyDescent="0.25">
      <c r="A246" s="307" t="s">
        <v>3384</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3385</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3374</v>
      </c>
      <c r="B254" s="353" t="s">
        <v>524</v>
      </c>
      <c r="C254" s="351" t="s">
        <v>580</v>
      </c>
      <c r="D254" s="351" t="s">
        <v>524</v>
      </c>
      <c r="E254" s="351" t="s">
        <v>524</v>
      </c>
      <c r="F254" s="351" t="s">
        <v>524</v>
      </c>
      <c r="G254" s="353" t="s">
        <v>524</v>
      </c>
      <c r="H254" s="353">
        <v>2.1488777387999999E-3</v>
      </c>
      <c r="I254" s="353">
        <v>1.21293212369E-3</v>
      </c>
    </row>
    <row r="255" spans="1:9" x14ac:dyDescent="0.25">
      <c r="A255" s="307" t="s">
        <v>3384</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3383</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3374</v>
      </c>
      <c r="B262" s="353" t="s">
        <v>524</v>
      </c>
      <c r="C262" s="351" t="s">
        <v>580</v>
      </c>
      <c r="D262" s="351" t="s">
        <v>524</v>
      </c>
      <c r="E262" s="351" t="s">
        <v>549</v>
      </c>
      <c r="F262" s="351" t="s">
        <v>549</v>
      </c>
      <c r="G262" s="353" t="s">
        <v>524</v>
      </c>
      <c r="H262" s="353" t="s">
        <v>549</v>
      </c>
      <c r="I262" s="353" t="s">
        <v>549</v>
      </c>
    </row>
    <row r="263" spans="1:9" x14ac:dyDescent="0.25">
      <c r="A263" s="307" t="s">
        <v>3384</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3374</v>
      </c>
      <c r="B277" s="353" t="s">
        <v>524</v>
      </c>
      <c r="C277" s="351" t="s">
        <v>580</v>
      </c>
      <c r="D277" s="351" t="s">
        <v>524</v>
      </c>
      <c r="E277" s="351" t="s">
        <v>549</v>
      </c>
      <c r="F277" s="351" t="s">
        <v>549</v>
      </c>
      <c r="G277" s="353" t="s">
        <v>524</v>
      </c>
      <c r="H277" s="353" t="s">
        <v>549</v>
      </c>
      <c r="I277" s="353" t="s">
        <v>549</v>
      </c>
    </row>
    <row r="278" spans="1:10" x14ac:dyDescent="0.25">
      <c r="A278" s="307" t="s">
        <v>3386</v>
      </c>
      <c r="B278" s="351" t="s">
        <v>524</v>
      </c>
      <c r="C278" s="351" t="s">
        <v>580</v>
      </c>
      <c r="D278" s="352" t="s">
        <v>196</v>
      </c>
      <c r="E278" s="352" t="s">
        <v>196</v>
      </c>
      <c r="F278" s="352" t="s">
        <v>196</v>
      </c>
      <c r="G278" s="351" t="s">
        <v>524</v>
      </c>
      <c r="H278" s="351" t="s">
        <v>522</v>
      </c>
      <c r="I278" s="351" t="s">
        <v>522</v>
      </c>
    </row>
    <row r="279" spans="1:10" x14ac:dyDescent="0.25">
      <c r="A279" s="67" t="s">
        <v>3387</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3388</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3374</v>
      </c>
      <c r="B285" s="353" t="s">
        <v>524</v>
      </c>
      <c r="C285" s="351" t="s">
        <v>580</v>
      </c>
      <c r="D285" s="351" t="s">
        <v>524</v>
      </c>
      <c r="E285" s="351" t="s">
        <v>549</v>
      </c>
      <c r="F285" s="351" t="s">
        <v>549</v>
      </c>
      <c r="G285" s="353" t="s">
        <v>524</v>
      </c>
      <c r="H285" s="353" t="s">
        <v>549</v>
      </c>
      <c r="I285" s="353" t="s">
        <v>549</v>
      </c>
      <c r="J285" s="65" t="s">
        <v>522</v>
      </c>
    </row>
    <row r="286" spans="1:10" x14ac:dyDescent="0.25">
      <c r="A286" s="307" t="s">
        <v>3389</v>
      </c>
      <c r="B286" s="351" t="s">
        <v>551</v>
      </c>
      <c r="C286" s="351" t="s">
        <v>580</v>
      </c>
      <c r="D286" s="352" t="s">
        <v>196</v>
      </c>
      <c r="E286" s="352" t="s">
        <v>196</v>
      </c>
      <c r="F286" s="352" t="s">
        <v>196</v>
      </c>
      <c r="G286" s="351" t="s">
        <v>551</v>
      </c>
      <c r="H286" s="351" t="s">
        <v>522</v>
      </c>
      <c r="I286" s="351" t="s">
        <v>522</v>
      </c>
      <c r="J286" s="65" t="s">
        <v>522</v>
      </c>
    </row>
    <row r="287" spans="1:10" x14ac:dyDescent="0.25">
      <c r="A287" s="67" t="s">
        <v>3390</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3377</v>
      </c>
      <c r="B291" s="351" t="s">
        <v>596</v>
      </c>
      <c r="C291" s="351" t="s">
        <v>580</v>
      </c>
      <c r="D291" s="351" t="s">
        <v>596</v>
      </c>
      <c r="E291" s="351" t="s">
        <v>551</v>
      </c>
      <c r="F291" s="351" t="s">
        <v>551</v>
      </c>
      <c r="G291" s="351" t="s">
        <v>596</v>
      </c>
      <c r="H291" s="351" t="s">
        <v>551</v>
      </c>
      <c r="I291" s="351" t="s">
        <v>551</v>
      </c>
      <c r="J291" s="65" t="s">
        <v>522</v>
      </c>
    </row>
    <row r="292" spans="1:10" x14ac:dyDescent="0.25">
      <c r="A292" s="315" t="s">
        <v>3379</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3377</v>
      </c>
      <c r="B297" s="353" t="s">
        <v>524</v>
      </c>
      <c r="C297" s="351" t="s">
        <v>580</v>
      </c>
      <c r="D297" s="351" t="s">
        <v>524</v>
      </c>
      <c r="E297" s="351" t="s">
        <v>551</v>
      </c>
      <c r="F297" s="351" t="s">
        <v>551</v>
      </c>
      <c r="G297" s="353" t="s">
        <v>524</v>
      </c>
      <c r="H297" s="353" t="s">
        <v>551</v>
      </c>
      <c r="I297" s="353" t="s">
        <v>551</v>
      </c>
      <c r="J297" s="65" t="s">
        <v>522</v>
      </c>
    </row>
    <row r="298" spans="1:10" x14ac:dyDescent="0.25">
      <c r="A298" s="315" t="s">
        <v>3379</v>
      </c>
      <c r="B298" s="353" t="s">
        <v>524</v>
      </c>
      <c r="C298" s="351" t="s">
        <v>580</v>
      </c>
      <c r="D298" s="351" t="s">
        <v>524</v>
      </c>
      <c r="E298" s="351" t="s">
        <v>551</v>
      </c>
      <c r="F298" s="351" t="s">
        <v>551</v>
      </c>
      <c r="G298" s="353" t="s">
        <v>524</v>
      </c>
      <c r="H298" s="353" t="s">
        <v>551</v>
      </c>
      <c r="I298" s="353" t="s">
        <v>551</v>
      </c>
      <c r="J298" s="65" t="s">
        <v>522</v>
      </c>
    </row>
    <row r="299" spans="1:10" x14ac:dyDescent="0.25">
      <c r="A299" s="322" t="s">
        <v>3391</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3372</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3373</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3374</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3392</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3372</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3373</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3374</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3393</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3372</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3373</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3374</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3372</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3373</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3374</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3372</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3373</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3374</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3250</v>
      </c>
      <c r="I356" s="351" t="s">
        <v>3250</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3383</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3374</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3384</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3250</v>
      </c>
      <c r="I364" s="351" t="s">
        <v>3250</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3388</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3374</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3389</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3374</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3394</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5" t="s">
        <v>641</v>
      </c>
      <c r="B409" s="385"/>
      <c r="C409" s="385"/>
      <c r="D409" s="385"/>
      <c r="E409" s="385"/>
      <c r="F409" s="385"/>
      <c r="G409" s="385"/>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3586</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8" t="s">
        <v>516</v>
      </c>
      <c r="C414" s="408"/>
      <c r="D414" s="409"/>
      <c r="E414" s="410" t="s">
        <v>649</v>
      </c>
      <c r="F414" s="408"/>
      <c r="G414" s="409"/>
      <c r="H414" s="410" t="s">
        <v>516</v>
      </c>
      <c r="I414" s="411"/>
      <c r="J414" s="411"/>
      <c r="K414" s="411"/>
      <c r="L414" s="411"/>
      <c r="M414" s="412"/>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3395</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3396</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3397</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3250</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3398</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3399</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5" t="s">
        <v>694</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3586</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0"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431"/>
      <c r="B471" s="410" t="s">
        <v>3252</v>
      </c>
      <c r="C471" s="408"/>
      <c r="D471" s="408"/>
      <c r="E471" s="408"/>
      <c r="F471" s="408"/>
      <c r="G471" s="408"/>
      <c r="H471" s="408"/>
      <c r="I471" s="408"/>
      <c r="J471" s="408"/>
      <c r="K471" s="408"/>
      <c r="L471" s="408"/>
      <c r="M471" s="408"/>
      <c r="N471" s="408"/>
      <c r="O471" s="408"/>
      <c r="P471" s="408"/>
      <c r="Q471" s="408"/>
      <c r="R471" s="409"/>
      <c r="S471" s="288"/>
      <c r="T471" s="288"/>
      <c r="U471" s="416" t="s">
        <v>729</v>
      </c>
      <c r="V471" s="417"/>
      <c r="W471" s="410" t="s">
        <v>3252</v>
      </c>
      <c r="X471" s="408"/>
      <c r="Y471" s="408"/>
      <c r="Z471" s="408"/>
      <c r="AA471" s="408"/>
      <c r="AB471" s="408"/>
      <c r="AC471" s="409"/>
      <c r="AD471" s="288"/>
      <c r="AE471" s="288"/>
      <c r="AF471" s="416" t="s">
        <v>729</v>
      </c>
      <c r="AG471" s="417"/>
      <c r="AH471" s="261" t="s">
        <v>649</v>
      </c>
      <c r="AI471" s="289" t="s">
        <v>3252</v>
      </c>
      <c r="AJ471" s="262" t="s">
        <v>3252</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3249</v>
      </c>
      <c r="F482" s="355" t="s">
        <v>3249</v>
      </c>
      <c r="G482" s="355" t="s">
        <v>621</v>
      </c>
      <c r="H482" s="355">
        <v>9.5065939709600006E-3</v>
      </c>
      <c r="I482" s="355" t="s">
        <v>621</v>
      </c>
      <c r="J482" s="355" t="s">
        <v>3249</v>
      </c>
      <c r="K482" s="355" t="s">
        <v>621</v>
      </c>
      <c r="L482" s="355" t="s">
        <v>3249</v>
      </c>
      <c r="M482" s="355" t="s">
        <v>621</v>
      </c>
      <c r="N482" s="355" t="s">
        <v>621</v>
      </c>
      <c r="O482" s="355" t="s">
        <v>621</v>
      </c>
      <c r="P482" s="355" t="s">
        <v>621</v>
      </c>
      <c r="Q482" s="355" t="s">
        <v>3249</v>
      </c>
      <c r="R482" s="355" t="s">
        <v>621</v>
      </c>
      <c r="S482" s="355" t="s">
        <v>3249</v>
      </c>
      <c r="T482" s="355" t="s">
        <v>3249</v>
      </c>
      <c r="U482" s="355">
        <v>1.6984600970478201</v>
      </c>
      <c r="V482" s="352" t="s">
        <v>196</v>
      </c>
      <c r="W482" s="355">
        <v>146.62879409508059</v>
      </c>
      <c r="X482" s="355">
        <v>161.75522535790259</v>
      </c>
      <c r="Y482" s="355">
        <v>9.0276703162196608</v>
      </c>
      <c r="Z482" s="355" t="s">
        <v>621</v>
      </c>
      <c r="AA482" s="355">
        <v>11.47912170919709</v>
      </c>
      <c r="AB482" s="355" t="s">
        <v>621</v>
      </c>
      <c r="AC482" s="355" t="s">
        <v>3249</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3587</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3250</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3588</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416" t="s">
        <v>729</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3249</v>
      </c>
      <c r="F505" s="355" t="s">
        <v>3249</v>
      </c>
      <c r="G505" s="355" t="s">
        <v>621</v>
      </c>
      <c r="H505" s="355">
        <v>1.359442937847E-2</v>
      </c>
      <c r="I505" s="355" t="s">
        <v>621</v>
      </c>
      <c r="J505" s="355" t="s">
        <v>3249</v>
      </c>
      <c r="K505" s="355" t="s">
        <v>621</v>
      </c>
      <c r="L505" s="355" t="s">
        <v>3249</v>
      </c>
      <c r="M505" s="355" t="s">
        <v>621</v>
      </c>
      <c r="N505" s="355" t="s">
        <v>621</v>
      </c>
      <c r="O505" s="355" t="s">
        <v>621</v>
      </c>
      <c r="P505" s="355" t="s">
        <v>621</v>
      </c>
      <c r="Q505" s="355" t="s">
        <v>3249</v>
      </c>
      <c r="R505" s="355" t="s">
        <v>621</v>
      </c>
      <c r="S505" s="355" t="s">
        <v>3249</v>
      </c>
      <c r="T505" s="355" t="s">
        <v>3249</v>
      </c>
      <c r="U505" s="355">
        <v>1.6984600970478201</v>
      </c>
      <c r="V505" s="352" t="s">
        <v>196</v>
      </c>
      <c r="W505" s="355">
        <v>1083.5867883626456</v>
      </c>
      <c r="X505" s="355">
        <v>1973.4137493664118</v>
      </c>
      <c r="Y505" s="355">
        <v>79.714328892219598</v>
      </c>
      <c r="Z505" s="355" t="s">
        <v>621</v>
      </c>
      <c r="AA505" s="355">
        <v>118.23495360473002</v>
      </c>
      <c r="AB505" s="355" t="s">
        <v>621</v>
      </c>
      <c r="AC505" s="355" t="s">
        <v>3249</v>
      </c>
      <c r="AD505" s="355" t="s">
        <v>621</v>
      </c>
      <c r="AE505" s="355" t="s">
        <v>621</v>
      </c>
      <c r="AF505" s="355">
        <v>3.5894286775586801</v>
      </c>
      <c r="AG505" s="352" t="s">
        <v>196</v>
      </c>
      <c r="AH505" s="355" t="s">
        <v>621</v>
      </c>
      <c r="AI505" s="355">
        <v>709.15405230078557</v>
      </c>
      <c r="AJ505" s="355">
        <v>490.71858044210865</v>
      </c>
    </row>
    <row r="506" spans="1:36" x14ac:dyDescent="0.25">
      <c r="A506" s="365" t="s">
        <v>3589</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3586</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8" t="s">
        <v>516</v>
      </c>
      <c r="C518" s="408"/>
      <c r="D518" s="408"/>
      <c r="E518" s="408"/>
      <c r="F518" s="408"/>
      <c r="G518" s="409"/>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3590</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3591</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3253</v>
      </c>
      <c r="B541" s="352" t="s">
        <v>196</v>
      </c>
      <c r="C541" s="355">
        <v>178.70274178817721</v>
      </c>
      <c r="D541" s="352"/>
      <c r="E541" s="352" t="s">
        <v>196</v>
      </c>
      <c r="F541" s="352" t="s">
        <v>196</v>
      </c>
      <c r="G541" s="352"/>
    </row>
    <row r="542" spans="1:7" x14ac:dyDescent="0.25">
      <c r="A542" s="370" t="s">
        <v>3254</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3592</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3593</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3253</v>
      </c>
      <c r="B575" s="352" t="s">
        <v>196</v>
      </c>
      <c r="C575" s="355">
        <v>2.84526374758499</v>
      </c>
      <c r="D575" s="355" t="s">
        <v>524</v>
      </c>
      <c r="E575" s="352" t="s">
        <v>196</v>
      </c>
      <c r="F575" s="352" t="s">
        <v>196</v>
      </c>
      <c r="G575" s="353" t="s">
        <v>522</v>
      </c>
    </row>
    <row r="576" spans="1:7" x14ac:dyDescent="0.25">
      <c r="A576" s="370" t="s">
        <v>3254</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3594</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3586</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425" t="s">
        <v>508</v>
      </c>
      <c r="B604" s="80" t="s">
        <v>797</v>
      </c>
      <c r="C604" s="80" t="s">
        <v>798</v>
      </c>
      <c r="D604" s="80" t="s">
        <v>799</v>
      </c>
      <c r="E604" s="80" t="s">
        <v>647</v>
      </c>
      <c r="F604" s="80" t="s">
        <v>513</v>
      </c>
      <c r="G604" s="80" t="s">
        <v>514</v>
      </c>
    </row>
    <row r="605" spans="1:7" ht="15.75" thickBot="1" x14ac:dyDescent="0.3">
      <c r="A605" s="426"/>
      <c r="B605" s="427" t="s">
        <v>516</v>
      </c>
      <c r="C605" s="428"/>
      <c r="D605" s="428"/>
      <c r="E605" s="428"/>
      <c r="F605" s="428"/>
      <c r="G605" s="429"/>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3249</v>
      </c>
      <c r="E609" s="353" t="s">
        <v>522</v>
      </c>
      <c r="F609" s="353" t="s">
        <v>522</v>
      </c>
      <c r="G609" s="353" t="s">
        <v>522</v>
      </c>
    </row>
    <row r="610" spans="1:7" x14ac:dyDescent="0.25">
      <c r="A610" s="377" t="s">
        <v>804</v>
      </c>
      <c r="B610" s="355">
        <v>23030.524805171535</v>
      </c>
      <c r="C610" s="355" t="s">
        <v>3255</v>
      </c>
      <c r="D610" s="355" t="s">
        <v>3255</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3255</v>
      </c>
      <c r="C626" s="355" t="s">
        <v>545</v>
      </c>
      <c r="D626" s="355">
        <v>2.41583792</v>
      </c>
      <c r="E626" s="355" t="s">
        <v>522</v>
      </c>
      <c r="F626" s="355" t="s">
        <v>522</v>
      </c>
      <c r="G626" s="355" t="s">
        <v>522</v>
      </c>
    </row>
    <row r="627" spans="1:8" x14ac:dyDescent="0.25">
      <c r="A627" s="361" t="s">
        <v>821</v>
      </c>
      <c r="B627" s="355" t="s">
        <v>3255</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2" t="s">
        <v>823</v>
      </c>
      <c r="B632" s="432"/>
      <c r="C632" s="238"/>
      <c r="D632" s="238"/>
      <c r="E632" s="238"/>
      <c r="F632" s="238"/>
      <c r="G632" s="238"/>
      <c r="H632" s="57" t="s">
        <v>506</v>
      </c>
    </row>
    <row r="633" spans="1:8" ht="15.75" x14ac:dyDescent="0.25">
      <c r="A633" s="253" t="s">
        <v>695</v>
      </c>
      <c r="B633" s="60"/>
      <c r="C633" s="238"/>
      <c r="D633" s="238"/>
      <c r="E633" s="238"/>
      <c r="F633" s="238"/>
      <c r="G633" s="238"/>
      <c r="H633" s="57" t="s">
        <v>3586</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420" t="s">
        <v>824</v>
      </c>
      <c r="B636" s="270" t="s">
        <v>825</v>
      </c>
      <c r="C636" s="271" t="s">
        <v>510</v>
      </c>
      <c r="D636" s="271" t="s">
        <v>511</v>
      </c>
      <c r="E636" s="271" t="s">
        <v>647</v>
      </c>
      <c r="F636" s="272" t="s">
        <v>513</v>
      </c>
      <c r="G636" s="273" t="s">
        <v>514</v>
      </c>
      <c r="H636" s="272" t="s">
        <v>648</v>
      </c>
    </row>
    <row r="637" spans="1:8" ht="15.75" thickBot="1" x14ac:dyDescent="0.3">
      <c r="A637" s="421"/>
      <c r="B637" s="422" t="s">
        <v>516</v>
      </c>
      <c r="C637" s="423"/>
      <c r="D637" s="423"/>
      <c r="E637" s="423"/>
      <c r="F637" s="423"/>
      <c r="G637" s="423"/>
      <c r="H637" s="424"/>
    </row>
    <row r="638" spans="1:8" ht="15.75" thickTop="1" x14ac:dyDescent="0.25">
      <c r="A638" s="274" t="s">
        <v>826</v>
      </c>
      <c r="B638" s="355" t="s">
        <v>3250</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3595</v>
      </c>
      <c r="B652" s="352" t="s">
        <v>196</v>
      </c>
      <c r="C652" s="355" t="s">
        <v>524</v>
      </c>
      <c r="D652" s="355" t="s">
        <v>524</v>
      </c>
      <c r="E652" s="355" t="s">
        <v>524</v>
      </c>
      <c r="F652" s="355" t="s">
        <v>524</v>
      </c>
      <c r="G652" s="355" t="s">
        <v>524</v>
      </c>
      <c r="H652" s="352" t="s">
        <v>196</v>
      </c>
    </row>
    <row r="653" spans="1:8" x14ac:dyDescent="0.25">
      <c r="A653" s="379" t="s">
        <v>3596</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3597</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3400</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3" t="s">
        <v>11</v>
      </c>
      <c r="B1" s="433"/>
      <c r="C1" s="433"/>
      <c r="D1" s="433"/>
      <c r="E1" s="433"/>
    </row>
    <row r="2" spans="1:5" x14ac:dyDescent="0.25">
      <c r="A2" s="434" t="s">
        <v>161</v>
      </c>
      <c r="B2" s="434"/>
      <c r="C2" s="434"/>
      <c r="D2" s="434"/>
      <c r="E2" s="434"/>
    </row>
    <row r="19" spans="1:5" x14ac:dyDescent="0.25">
      <c r="A19" t="s">
        <v>162</v>
      </c>
    </row>
    <row r="20" spans="1:5" x14ac:dyDescent="0.25">
      <c r="A20">
        <v>155400</v>
      </c>
      <c r="B20" t="s">
        <v>163</v>
      </c>
    </row>
    <row r="21" spans="1:5" x14ac:dyDescent="0.25">
      <c r="A21" s="434" t="s">
        <v>164</v>
      </c>
      <c r="B21" s="434"/>
      <c r="C21" s="434"/>
      <c r="D21" s="434"/>
      <c r="E21" s="434"/>
    </row>
    <row r="38" spans="1:5" x14ac:dyDescent="0.25">
      <c r="A38" t="s">
        <v>162</v>
      </c>
    </row>
    <row r="39" spans="1:5" x14ac:dyDescent="0.25">
      <c r="A39">
        <v>100800</v>
      </c>
      <c r="B39" t="s">
        <v>163</v>
      </c>
    </row>
    <row r="40" spans="1:5" x14ac:dyDescent="0.25">
      <c r="A40" s="434" t="s">
        <v>165</v>
      </c>
      <c r="B40" s="434"/>
      <c r="C40" s="434"/>
      <c r="D40" s="434"/>
      <c r="E40" s="434"/>
    </row>
    <row r="57" spans="1:5" ht="15.75" thickBot="1" x14ac:dyDescent="0.3">
      <c r="A57" t="s">
        <v>162</v>
      </c>
    </row>
    <row r="58" spans="1:5" ht="15.75" thickBot="1" x14ac:dyDescent="0.3">
      <c r="A58" s="7">
        <v>194000</v>
      </c>
      <c r="B58" t="s">
        <v>166</v>
      </c>
    </row>
    <row r="60" spans="1:5" x14ac:dyDescent="0.25">
      <c r="A60" s="433" t="s">
        <v>167</v>
      </c>
      <c r="B60" s="433"/>
      <c r="C60" s="433"/>
      <c r="D60" s="433"/>
      <c r="E60" s="433"/>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3" t="s">
        <v>168</v>
      </c>
      <c r="B89" s="433"/>
      <c r="C89" s="433"/>
      <c r="D89" s="433"/>
      <c r="E89" s="433"/>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3" t="s">
        <v>169</v>
      </c>
      <c r="B98" s="433"/>
      <c r="C98" s="433"/>
      <c r="D98" s="433"/>
      <c r="E98" s="433"/>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3" t="s">
        <v>171</v>
      </c>
      <c r="B109" s="433"/>
      <c r="C109" s="433"/>
      <c r="D109" s="433"/>
      <c r="E109" s="433"/>
    </row>
    <row r="110" spans="1:5" ht="15.75" thickBot="1" x14ac:dyDescent="0.3"/>
    <row r="111" spans="1:5" ht="15.75" thickBot="1" x14ac:dyDescent="0.3">
      <c r="A111" s="12">
        <f>A122</f>
        <v>0.20481927710843381</v>
      </c>
      <c r="B111" t="s">
        <v>406</v>
      </c>
    </row>
    <row r="113" spans="1:12" x14ac:dyDescent="0.25">
      <c r="A113" s="433" t="s">
        <v>170</v>
      </c>
      <c r="B113" s="433"/>
      <c r="C113" s="433"/>
      <c r="D113" s="433"/>
      <c r="E113" s="433"/>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3" t="s">
        <v>407</v>
      </c>
      <c r="B124" s="433"/>
      <c r="C124" s="433"/>
      <c r="D124" s="433"/>
      <c r="E124" s="433"/>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3" t="s">
        <v>101</v>
      </c>
      <c r="B134" s="433"/>
      <c r="C134" s="433"/>
      <c r="D134" s="433"/>
      <c r="E134" s="433"/>
    </row>
    <row r="135" spans="1:12" x14ac:dyDescent="0.25">
      <c r="A135" s="19" t="s">
        <v>425</v>
      </c>
      <c r="B135" s="20"/>
      <c r="C135" s="20"/>
      <c r="D135" s="20"/>
      <c r="E135" s="20"/>
      <c r="F135" s="20"/>
      <c r="G135" s="20"/>
    </row>
    <row r="136" spans="1:12" ht="15.75" x14ac:dyDescent="0.3">
      <c r="A136" s="21"/>
      <c r="B136" s="436" t="s">
        <v>426</v>
      </c>
      <c r="C136" s="437"/>
      <c r="D136" s="437"/>
      <c r="E136" s="438"/>
      <c r="F136" s="20"/>
      <c r="G136" s="20"/>
    </row>
    <row r="137" spans="1:12" ht="15.75" x14ac:dyDescent="0.3">
      <c r="A137" s="22"/>
      <c r="B137" s="436" t="s">
        <v>427</v>
      </c>
      <c r="C137" s="438"/>
      <c r="D137" s="436" t="s">
        <v>428</v>
      </c>
      <c r="E137" s="438"/>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3" t="s">
        <v>174</v>
      </c>
      <c r="B165" s="433"/>
      <c r="C165" s="433"/>
      <c r="D165" s="433"/>
      <c r="E165" s="433"/>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3" t="s">
        <v>414</v>
      </c>
      <c r="B169" s="433"/>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3" t="s">
        <v>181</v>
      </c>
      <c r="B174" s="433"/>
      <c r="C174" s="433"/>
      <c r="D174" s="433"/>
      <c r="E174" s="433"/>
    </row>
    <row r="175" spans="1:7" ht="15.75" thickBot="1" x14ac:dyDescent="0.3">
      <c r="A175" t="s">
        <v>424</v>
      </c>
      <c r="B175" s="38">
        <v>0.1246</v>
      </c>
    </row>
    <row r="176" spans="1:7" ht="15.75" thickBot="1" x14ac:dyDescent="0.3">
      <c r="A176" t="s">
        <v>419</v>
      </c>
      <c r="B176" s="37">
        <f>1-B175</f>
        <v>0.87539999999999996</v>
      </c>
    </row>
    <row r="178" spans="1:5" x14ac:dyDescent="0.25">
      <c r="A178" s="433" t="s">
        <v>177</v>
      </c>
      <c r="B178" s="433"/>
      <c r="C178" s="433"/>
      <c r="D178" s="433"/>
      <c r="E178" s="433"/>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3" t="s">
        <v>179</v>
      </c>
      <c r="B183" s="433"/>
      <c r="C183" s="433"/>
      <c r="D183" s="433"/>
      <c r="E183" s="433"/>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3" t="s">
        <v>191</v>
      </c>
      <c r="B191" s="433"/>
      <c r="C191" s="433"/>
      <c r="D191" s="433"/>
      <c r="E191" s="433"/>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5" t="s">
        <v>3091</v>
      </c>
      <c r="C201" s="435"/>
      <c r="D201" s="435"/>
      <c r="E201" s="435"/>
      <c r="F201" s="435"/>
      <c r="G201" s="435"/>
      <c r="H201" s="435"/>
      <c r="I201" s="435"/>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5" t="s">
        <v>3091</v>
      </c>
      <c r="C209" s="435"/>
      <c r="D209" s="435"/>
      <c r="E209" s="435"/>
      <c r="F209" s="435"/>
      <c r="G209" s="435"/>
      <c r="H209" s="435"/>
      <c r="I209" s="435"/>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5" t="s">
        <v>3091</v>
      </c>
      <c r="C217" s="435"/>
      <c r="D217" s="435"/>
      <c r="E217" s="435"/>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2022-07-27T21:50:54Z</dcterms:modified>
</cp:coreProperties>
</file>