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06EF80E-11CD-4016-8901-B5B80BF0C9F8}"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<sst xmlns="http://schemas.openxmlformats.org/spreadsheetml/2006/main" count="15224" uniqueCount="3608">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</sst>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2859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2953</v>
      </c>
      <c r="B16" s="259"/>
    </row>
    <row r="17" spans="1:3" x14ac:dyDescent="0.35">
      <c r="A17" s="262" t="s">
        <v>2936</v>
      </c>
      <c r="B17" s="214">
        <f>MAX(PolicyLevers!H:H)</f>
        <v>1654</v>
      </c>
    </row>
    <row r="18" spans="1:3" x14ac:dyDescent="0.3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3377</v>
      </c>
      <c r="B21" s="259"/>
    </row>
    <row r="22" spans="1:3" x14ac:dyDescent="0.35">
      <c r="A22" s="8" t="s">
        <v>3371</v>
      </c>
    </row>
    <row r="23" spans="1:3" x14ac:dyDescent="0.35">
      <c r="A23" s="8" t="s">
        <v>3372</v>
      </c>
    </row>
    <row r="24" spans="1:3" x14ac:dyDescent="0.35">
      <c r="A24" s="8" t="s">
        <v>3373</v>
      </c>
    </row>
    <row r="25" spans="1:3" x14ac:dyDescent="0.35">
      <c r="A25" s="8" t="s">
        <v>3374</v>
      </c>
    </row>
    <row r="27" spans="1:3" x14ac:dyDescent="0.35">
      <c r="A27" s="48" t="s">
        <v>3375</v>
      </c>
      <c r="B27" s="259"/>
      <c r="C27" s="259"/>
    </row>
    <row r="28" spans="1:3" x14ac:dyDescent="0.35">
      <c r="A28" s="8" t="s">
        <v>2946</v>
      </c>
    </row>
    <row r="29" spans="1:3" x14ac:dyDescent="0.35">
      <c r="A29" s="8" t="s">
        <v>2932</v>
      </c>
    </row>
    <row r="30" spans="1:3" x14ac:dyDescent="0.35">
      <c r="A30" s="8" t="s">
        <v>2933</v>
      </c>
    </row>
    <row r="31" spans="1:3" x14ac:dyDescent="0.35">
      <c r="A31" s="8" t="s">
        <v>2934</v>
      </c>
    </row>
    <row r="32" spans="1:3" x14ac:dyDescent="0.35">
      <c r="A32" s="8" t="s">
        <v>2935</v>
      </c>
    </row>
    <row r="34" spans="1:2" x14ac:dyDescent="0.35">
      <c r="A34" s="8" t="s">
        <v>2947</v>
      </c>
    </row>
    <row r="35" spans="1:2" x14ac:dyDescent="0.35">
      <c r="A35" s="8" t="s">
        <v>2930</v>
      </c>
    </row>
    <row r="36" spans="1:2" x14ac:dyDescent="0.35">
      <c r="A36" s="8" t="s">
        <v>2931</v>
      </c>
    </row>
    <row r="38" spans="1:2" x14ac:dyDescent="0.35">
      <c r="A38" s="8" t="s">
        <v>2948</v>
      </c>
    </row>
    <row r="39" spans="1:2" x14ac:dyDescent="0.35">
      <c r="A39" s="8" t="s">
        <v>2937</v>
      </c>
    </row>
    <row r="40" spans="1:2" x14ac:dyDescent="0.35">
      <c r="A40" s="8" t="s">
        <v>2938</v>
      </c>
    </row>
    <row r="42" spans="1:2" x14ac:dyDescent="0.35">
      <c r="A42" s="8" t="s">
        <v>2949</v>
      </c>
    </row>
    <row r="43" spans="1:2" x14ac:dyDescent="0.35">
      <c r="A43" s="8" t="s">
        <v>2939</v>
      </c>
    </row>
    <row r="44" spans="1:2" x14ac:dyDescent="0.35">
      <c r="A44" s="8" t="s">
        <v>2940</v>
      </c>
    </row>
    <row r="46" spans="1:2" x14ac:dyDescent="0.35">
      <c r="A46" s="48" t="s">
        <v>3376</v>
      </c>
      <c r="B46" s="259"/>
    </row>
    <row r="47" spans="1:2" x14ac:dyDescent="0.35">
      <c r="A47" s="8" t="s">
        <v>2941</v>
      </c>
    </row>
    <row r="48" spans="1:2" x14ac:dyDescent="0.35">
      <c r="A48" s="8" t="s">
        <v>2942</v>
      </c>
    </row>
    <row r="50" spans="1:1" x14ac:dyDescent="0.35">
      <c r="A50" s="8" t="s">
        <v>2943</v>
      </c>
    </row>
    <row r="51" spans="1:1" x14ac:dyDescent="0.35">
      <c r="A51" s="8" t="s">
        <v>2950</v>
      </c>
    </row>
    <row r="52" spans="1:1" x14ac:dyDescent="0.35">
      <c r="A52" s="8" t="s">
        <v>2944</v>
      </c>
    </row>
    <row r="53" spans="1:1" x14ac:dyDescent="0.3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75" activePane="bottomLeft" state="frozen"/>
      <selection pane="bottomLeft" activeCell="C76" sqref="C7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3339</v>
      </c>
      <c r="M1" s="378"/>
    </row>
    <row r="2" spans="1:14" x14ac:dyDescent="0.35">
      <c r="A2" s="352" t="s">
        <v>3340</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3488</v>
      </c>
      <c r="K4" s="65" t="s">
        <v>2435</v>
      </c>
      <c r="L4" s="205" t="s">
        <v>2434</v>
      </c>
    </row>
    <row r="5" spans="1:14" ht="72.5" x14ac:dyDescent="0.35">
      <c r="A5" s="196" t="s">
        <v>4</v>
      </c>
      <c r="B5" s="197" t="s">
        <v>2506</v>
      </c>
      <c r="C5" s="4" t="s">
        <v>2507</v>
      </c>
      <c r="D5" s="2" t="s">
        <v>2507</v>
      </c>
      <c r="E5" s="2" t="s">
        <v>2508</v>
      </c>
      <c r="F5" s="207">
        <v>0</v>
      </c>
      <c r="G5" s="207">
        <v>300</v>
      </c>
      <c r="H5" s="207">
        <v>5</v>
      </c>
      <c r="I5" s="2" t="s">
        <v>2509</v>
      </c>
      <c r="J5" s="459" t="s">
        <v>3445</v>
      </c>
      <c r="K5" s="2"/>
      <c r="L5" s="205" t="s">
        <v>2787</v>
      </c>
      <c r="M5" s="355" t="s">
        <v>3368</v>
      </c>
    </row>
    <row r="6" spans="1:14" ht="93.65" customHeight="1" x14ac:dyDescent="0.35">
      <c r="A6" s="196" t="s">
        <v>4</v>
      </c>
      <c r="B6" s="196" t="s">
        <v>2502</v>
      </c>
      <c r="C6" s="4" t="s">
        <v>2503</v>
      </c>
      <c r="D6" s="196" t="s">
        <v>2511</v>
      </c>
      <c r="E6" s="195" t="s">
        <v>2504</v>
      </c>
      <c r="F6" s="59">
        <v>0</v>
      </c>
      <c r="G6" s="59">
        <v>1</v>
      </c>
      <c r="H6" s="59">
        <v>0.02</v>
      </c>
      <c r="I6" s="53" t="s">
        <v>2505</v>
      </c>
      <c r="J6" s="460" t="s">
        <v>3485</v>
      </c>
      <c r="K6" s="65"/>
      <c r="L6" s="65" t="s">
        <v>2788</v>
      </c>
      <c r="M6" s="276" t="s">
        <v>2510</v>
      </c>
    </row>
    <row r="7" spans="1:14" ht="409.5" customHeight="1" x14ac:dyDescent="0.35">
      <c r="A7" s="196" t="s">
        <v>4</v>
      </c>
      <c r="B7" s="196" t="s">
        <v>3141</v>
      </c>
      <c r="C7" s="4" t="s">
        <v>491</v>
      </c>
      <c r="D7" s="196" t="s">
        <v>3142</v>
      </c>
      <c r="E7" s="195" t="s">
        <v>2339</v>
      </c>
      <c r="F7" s="59">
        <v>0</v>
      </c>
      <c r="G7" s="59">
        <v>1</v>
      </c>
      <c r="H7" s="59">
        <v>0.01</v>
      </c>
      <c r="I7" s="53" t="s">
        <v>492</v>
      </c>
      <c r="J7" s="460" t="s">
        <v>3501</v>
      </c>
      <c r="K7" s="65" t="s">
        <v>493</v>
      </c>
      <c r="L7" s="65" t="s">
        <v>494</v>
      </c>
      <c r="M7" s="376" t="s">
        <v>3341</v>
      </c>
    </row>
    <row r="8" spans="1:14" ht="91" customHeight="1" x14ac:dyDescent="0.35">
      <c r="A8" s="196" t="s">
        <v>4</v>
      </c>
      <c r="B8" s="196" t="s">
        <v>490</v>
      </c>
      <c r="C8" s="4" t="s">
        <v>485</v>
      </c>
      <c r="D8" s="196" t="s">
        <v>484</v>
      </c>
      <c r="E8" s="195" t="s">
        <v>2338</v>
      </c>
      <c r="F8" s="59">
        <v>0</v>
      </c>
      <c r="G8" s="59">
        <v>0.5</v>
      </c>
      <c r="H8" s="59">
        <v>0.01</v>
      </c>
      <c r="I8" s="65" t="s">
        <v>486</v>
      </c>
      <c r="J8" s="298" t="s">
        <v>3486</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3487</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3510</v>
      </c>
      <c r="K10" s="53" t="s">
        <v>200</v>
      </c>
      <c r="L10" s="9" t="s">
        <v>201</v>
      </c>
      <c r="M10" s="278" t="s">
        <v>3342</v>
      </c>
      <c r="N10" s="53" t="s">
        <v>3343</v>
      </c>
    </row>
    <row r="11" spans="1:14" ht="191.15" customHeight="1" x14ac:dyDescent="0.35">
      <c r="A11" s="196" t="s">
        <v>4</v>
      </c>
      <c r="B11" s="196" t="s">
        <v>3143</v>
      </c>
      <c r="C11" s="4" t="s">
        <v>2550</v>
      </c>
      <c r="D11" s="196" t="s">
        <v>3144</v>
      </c>
      <c r="E11" s="195" t="s">
        <v>2551</v>
      </c>
      <c r="F11" s="59">
        <v>0</v>
      </c>
      <c r="G11" s="59">
        <v>1</v>
      </c>
      <c r="H11" s="59">
        <v>0.01</v>
      </c>
      <c r="I11" s="53" t="s">
        <v>492</v>
      </c>
      <c r="J11" s="460" t="s">
        <v>3502</v>
      </c>
      <c r="K11" s="65"/>
      <c r="L11" s="65" t="s">
        <v>2789</v>
      </c>
      <c r="M11" s="377" t="s">
        <v>2552</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3108</v>
      </c>
      <c r="C13" s="4" t="s">
        <v>3109</v>
      </c>
      <c r="D13" s="195" t="s">
        <v>3108</v>
      </c>
      <c r="E13" s="195" t="s">
        <v>3110</v>
      </c>
      <c r="F13" s="58">
        <v>0</v>
      </c>
      <c r="G13" s="58">
        <f>-ROUND(MaxBoundCalculations!$B$206,2)</f>
        <v>0.26</v>
      </c>
      <c r="H13" s="58">
        <v>0.01</v>
      </c>
      <c r="I13" s="53" t="s">
        <v>3111</v>
      </c>
      <c r="J13" s="460" t="s">
        <v>3503</v>
      </c>
      <c r="K13" s="53" t="s">
        <v>202</v>
      </c>
      <c r="L13" s="9" t="s">
        <v>203</v>
      </c>
      <c r="M13" s="280" t="s">
        <v>3367</v>
      </c>
    </row>
    <row r="14" spans="1:14" ht="174" x14ac:dyDescent="0.35">
      <c r="A14" s="195" t="s">
        <v>72</v>
      </c>
      <c r="B14" s="195" t="s">
        <v>15</v>
      </c>
      <c r="C14" s="4" t="s">
        <v>2542</v>
      </c>
      <c r="D14" s="195" t="s">
        <v>15</v>
      </c>
      <c r="E14" s="195" t="s">
        <v>2541</v>
      </c>
      <c r="F14" s="57">
        <v>0</v>
      </c>
      <c r="G14" s="57">
        <v>1</v>
      </c>
      <c r="H14" s="57">
        <v>0.01</v>
      </c>
      <c r="I14" s="53" t="s">
        <v>115</v>
      </c>
      <c r="J14" s="460" t="s">
        <v>3345</v>
      </c>
      <c r="K14" s="53" t="s">
        <v>204</v>
      </c>
      <c r="L14" s="9" t="s">
        <v>205</v>
      </c>
      <c r="M14" s="278" t="s">
        <v>3344</v>
      </c>
    </row>
    <row r="15" spans="1:14" ht="72.5" x14ac:dyDescent="0.35">
      <c r="A15" s="195" t="s">
        <v>72</v>
      </c>
      <c r="B15" s="195" t="s">
        <v>101</v>
      </c>
      <c r="C15" s="4" t="s">
        <v>317</v>
      </c>
      <c r="D15" s="195" t="s">
        <v>101</v>
      </c>
      <c r="E15" s="195" t="s">
        <v>2334</v>
      </c>
      <c r="F15" s="57">
        <v>0</v>
      </c>
      <c r="G15" s="57">
        <v>0.75</v>
      </c>
      <c r="H15" s="57">
        <v>0.01</v>
      </c>
      <c r="I15" s="53" t="s">
        <v>31</v>
      </c>
      <c r="J15" s="460" t="s">
        <v>3346</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3.5" x14ac:dyDescent="0.35">
      <c r="A20" s="195" t="s">
        <v>72</v>
      </c>
      <c r="B20" s="195" t="s">
        <v>2516</v>
      </c>
      <c r="C20" s="4" t="s">
        <v>2515</v>
      </c>
      <c r="D20" s="195" t="s">
        <v>16</v>
      </c>
      <c r="E20" s="195" t="s">
        <v>2329</v>
      </c>
      <c r="F20" s="57">
        <v>0</v>
      </c>
      <c r="G20" s="57">
        <v>0.5</v>
      </c>
      <c r="H20" s="57">
        <v>0.01</v>
      </c>
      <c r="I20" s="53" t="s">
        <v>2517</v>
      </c>
      <c r="J20" s="284" t="s">
        <v>3347</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3348</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3349</v>
      </c>
      <c r="K22" s="53" t="s">
        <v>353</v>
      </c>
      <c r="L22" s="9" t="s">
        <v>354</v>
      </c>
    </row>
    <row r="23" spans="1:14" ht="58" x14ac:dyDescent="0.35">
      <c r="A23" s="196" t="s">
        <v>8</v>
      </c>
      <c r="B23" s="196" t="s">
        <v>27</v>
      </c>
      <c r="C23" s="4" t="s">
        <v>3147</v>
      </c>
      <c r="D23" s="53" t="s">
        <v>3270</v>
      </c>
      <c r="E23" s="196" t="s">
        <v>3148</v>
      </c>
      <c r="F23" s="59">
        <v>0</v>
      </c>
      <c r="G23" s="59">
        <v>1</v>
      </c>
      <c r="H23" s="59">
        <v>0.01</v>
      </c>
      <c r="I23" s="9" t="s">
        <v>2912</v>
      </c>
      <c r="J23" s="284" t="s">
        <v>3149</v>
      </c>
      <c r="K23" s="53" t="s">
        <v>252</v>
      </c>
      <c r="L23" s="9" t="s">
        <v>253</v>
      </c>
    </row>
    <row r="24" spans="1:14" ht="130.5" x14ac:dyDescent="0.35">
      <c r="A24" s="195" t="s">
        <v>8</v>
      </c>
      <c r="B24" s="53" t="s">
        <v>3271</v>
      </c>
      <c r="C24" s="4" t="s">
        <v>2834</v>
      </c>
      <c r="D24" s="53" t="s">
        <v>3271</v>
      </c>
      <c r="E24" s="195" t="s">
        <v>2316</v>
      </c>
      <c r="F24" s="57">
        <v>0</v>
      </c>
      <c r="G24" s="58">
        <v>1</v>
      </c>
      <c r="H24" s="58">
        <v>0.01</v>
      </c>
      <c r="I24" s="53" t="s">
        <v>35</v>
      </c>
      <c r="J24" s="284" t="s">
        <v>3095</v>
      </c>
      <c r="K24" s="53" t="s">
        <v>2499</v>
      </c>
      <c r="L24" s="9" t="s">
        <v>2500</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3350</v>
      </c>
      <c r="K29" s="53" t="s">
        <v>218</v>
      </c>
      <c r="L29" s="9" t="s">
        <v>219</v>
      </c>
      <c r="M29" s="278" t="s">
        <v>153</v>
      </c>
      <c r="N29" s="53" t="s">
        <v>195</v>
      </c>
    </row>
    <row r="30" spans="1:14" ht="58" x14ac:dyDescent="0.3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3145</v>
      </c>
      <c r="C32" s="4" t="s">
        <v>3146</v>
      </c>
      <c r="D32" s="195" t="s">
        <v>3145</v>
      </c>
      <c r="E32" s="189"/>
      <c r="F32" s="61">
        <v>0</v>
      </c>
      <c r="G32" s="61">
        <v>1</v>
      </c>
      <c r="H32" s="61">
        <v>1</v>
      </c>
      <c r="I32" s="53" t="s">
        <v>30</v>
      </c>
      <c r="J32" s="298" t="s">
        <v>3351</v>
      </c>
    </row>
    <row r="33" spans="1:14" ht="43.5" x14ac:dyDescent="0.35">
      <c r="A33" s="195" t="s">
        <v>8</v>
      </c>
      <c r="B33" s="195" t="s">
        <v>60</v>
      </c>
      <c r="C33" s="4" t="s">
        <v>131</v>
      </c>
      <c r="D33" s="195" t="s">
        <v>60</v>
      </c>
      <c r="E33" s="189"/>
      <c r="F33" s="61">
        <v>0</v>
      </c>
      <c r="G33" s="61">
        <v>1</v>
      </c>
      <c r="H33" s="61">
        <v>1</v>
      </c>
      <c r="I33" s="53" t="s">
        <v>30</v>
      </c>
      <c r="J33" s="295" t="s">
        <v>3352</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3353</v>
      </c>
      <c r="K36" s="9" t="s">
        <v>2274</v>
      </c>
      <c r="L36" s="9" t="s">
        <v>273</v>
      </c>
      <c r="M36" s="278" t="s">
        <v>3366</v>
      </c>
    </row>
    <row r="37" spans="1:14" ht="43.5" x14ac:dyDescent="0.35">
      <c r="A37" s="196" t="s">
        <v>8</v>
      </c>
      <c r="B37" s="56" t="s">
        <v>2366</v>
      </c>
      <c r="C37" s="4" t="s">
        <v>2367</v>
      </c>
      <c r="D37" s="56" t="s">
        <v>2366</v>
      </c>
      <c r="E37" s="196" t="s">
        <v>2368</v>
      </c>
      <c r="F37" s="60">
        <v>0</v>
      </c>
      <c r="G37" s="60">
        <v>0.9</v>
      </c>
      <c r="H37" s="60">
        <v>0.01</v>
      </c>
      <c r="I37" s="9" t="s">
        <v>2369</v>
      </c>
      <c r="J37" s="354" t="s">
        <v>3354</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2882</v>
      </c>
      <c r="C39" s="4" t="s">
        <v>2884</v>
      </c>
      <c r="D39" s="195" t="s">
        <v>2882</v>
      </c>
      <c r="E39" s="195" t="s">
        <v>2885</v>
      </c>
      <c r="F39" s="60">
        <v>0</v>
      </c>
      <c r="G39" s="60">
        <v>0.95</v>
      </c>
      <c r="H39" s="60">
        <v>0.01</v>
      </c>
      <c r="I39" s="9" t="s">
        <v>2886</v>
      </c>
      <c r="J39" s="284" t="s">
        <v>3355</v>
      </c>
      <c r="K39" s="53" t="s">
        <v>225</v>
      </c>
      <c r="L39" s="9"/>
      <c r="M39" s="278" t="s">
        <v>3365</v>
      </c>
    </row>
    <row r="40" spans="1:14" ht="159.5" x14ac:dyDescent="0.35">
      <c r="A40" s="195" t="s">
        <v>8</v>
      </c>
      <c r="B40" s="195" t="s">
        <v>18</v>
      </c>
      <c r="C40" s="4" t="s">
        <v>133</v>
      </c>
      <c r="D40" s="195" t="s">
        <v>18</v>
      </c>
      <c r="E40" s="195" t="s">
        <v>2883</v>
      </c>
      <c r="F40" s="63">
        <v>0</v>
      </c>
      <c r="G40" s="63">
        <v>60</v>
      </c>
      <c r="H40" s="63">
        <v>1</v>
      </c>
      <c r="I40" s="255" t="str">
        <f>UnitControlCenter!$B$48</f>
        <v>$/MWh</v>
      </c>
      <c r="J40" s="284" t="s">
        <v>3356</v>
      </c>
      <c r="K40" s="53" t="s">
        <v>225</v>
      </c>
      <c r="L40" s="9" t="s">
        <v>226</v>
      </c>
      <c r="M40" s="278" t="s">
        <v>158</v>
      </c>
    </row>
    <row r="41" spans="1:14" ht="101.5" x14ac:dyDescent="0.35">
      <c r="A41" s="195" t="s">
        <v>9</v>
      </c>
      <c r="B41" s="195" t="s">
        <v>3386</v>
      </c>
      <c r="C41" s="4" t="s">
        <v>3337</v>
      </c>
      <c r="D41" s="195" t="s">
        <v>3386</v>
      </c>
      <c r="E41" s="195" t="s">
        <v>3338</v>
      </c>
      <c r="F41" s="60">
        <v>0</v>
      </c>
      <c r="G41" s="60">
        <v>0.5</v>
      </c>
      <c r="H41" s="60">
        <v>0.01</v>
      </c>
      <c r="I41" s="9" t="s">
        <v>3336</v>
      </c>
      <c r="J41" s="284" t="s">
        <v>3387</v>
      </c>
    </row>
    <row r="42" spans="1:14" ht="58" x14ac:dyDescent="0.3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29" x14ac:dyDescent="0.3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3518</v>
      </c>
      <c r="C48" s="4" t="s">
        <v>3516</v>
      </c>
      <c r="D48" s="195" t="s">
        <v>2780</v>
      </c>
      <c r="E48" s="195" t="s">
        <v>3522</v>
      </c>
      <c r="F48" s="57">
        <v>0</v>
      </c>
      <c r="G48" s="57">
        <v>1</v>
      </c>
      <c r="H48" s="58">
        <v>0.01</v>
      </c>
      <c r="I48" s="53" t="s">
        <v>2460</v>
      </c>
      <c r="J48" s="284" t="s">
        <v>3517</v>
      </c>
      <c r="K48" s="53" t="s">
        <v>237</v>
      </c>
      <c r="L48" s="9" t="s">
        <v>2795</v>
      </c>
      <c r="M48" s="278"/>
    </row>
    <row r="49" spans="1:14" s="194" customFormat="1" ht="101.5" x14ac:dyDescent="0.35">
      <c r="A49" s="195" t="s">
        <v>9</v>
      </c>
      <c r="B49" s="195" t="s">
        <v>3519</v>
      </c>
      <c r="C49" s="4" t="s">
        <v>3520</v>
      </c>
      <c r="D49" s="195" t="s">
        <v>2780</v>
      </c>
      <c r="E49" s="195" t="s">
        <v>3521</v>
      </c>
      <c r="F49" s="57">
        <v>0</v>
      </c>
      <c r="G49" s="57">
        <v>1</v>
      </c>
      <c r="H49" s="58">
        <v>0.01</v>
      </c>
      <c r="I49" s="53" t="s">
        <v>2460</v>
      </c>
      <c r="J49" s="284" t="s">
        <v>3523</v>
      </c>
      <c r="K49" s="53" t="s">
        <v>237</v>
      </c>
      <c r="L49" s="9" t="s">
        <v>2795</v>
      </c>
      <c r="M49" s="278"/>
    </row>
    <row r="50" spans="1:14" ht="43.5" x14ac:dyDescent="0.35">
      <c r="A50" s="196" t="s">
        <v>9</v>
      </c>
      <c r="B50" s="196" t="s">
        <v>2869</v>
      </c>
      <c r="C50" s="4" t="s">
        <v>2872</v>
      </c>
      <c r="D50" s="196" t="s">
        <v>2876</v>
      </c>
      <c r="E50" s="196" t="s">
        <v>2877</v>
      </c>
      <c r="F50" s="59">
        <v>0</v>
      </c>
      <c r="G50" s="60">
        <v>1</v>
      </c>
      <c r="H50" s="60">
        <v>0.01</v>
      </c>
      <c r="I50" s="9" t="s">
        <v>34</v>
      </c>
      <c r="J50" s="285" t="s">
        <v>3443</v>
      </c>
      <c r="K50" s="9" t="s">
        <v>2290</v>
      </c>
      <c r="L50" s="9" t="s">
        <v>2291</v>
      </c>
      <c r="M50" s="279" t="s">
        <v>159</v>
      </c>
    </row>
    <row r="51" spans="1:14" ht="43.5" x14ac:dyDescent="0.35">
      <c r="A51" s="196" t="s">
        <v>9</v>
      </c>
      <c r="B51" s="196" t="s">
        <v>2870</v>
      </c>
      <c r="C51" s="4" t="s">
        <v>2873</v>
      </c>
      <c r="D51" s="196" t="s">
        <v>2876</v>
      </c>
      <c r="E51" s="196" t="s">
        <v>2878</v>
      </c>
      <c r="F51" s="59">
        <v>0</v>
      </c>
      <c r="G51" s="60">
        <v>1</v>
      </c>
      <c r="H51" s="60">
        <v>0.01</v>
      </c>
      <c r="I51" s="9" t="s">
        <v>34</v>
      </c>
      <c r="J51" s="285" t="s">
        <v>3446</v>
      </c>
      <c r="K51" s="9" t="s">
        <v>2290</v>
      </c>
      <c r="L51" s="9" t="s">
        <v>2291</v>
      </c>
      <c r="M51" s="279"/>
    </row>
    <row r="52" spans="1:14" ht="43.5" x14ac:dyDescent="0.35">
      <c r="A52" s="196" t="s">
        <v>9</v>
      </c>
      <c r="B52" s="196" t="s">
        <v>2871</v>
      </c>
      <c r="C52" s="4" t="s">
        <v>2874</v>
      </c>
      <c r="D52" s="196" t="s">
        <v>2876</v>
      </c>
      <c r="E52" s="196" t="s">
        <v>2879</v>
      </c>
      <c r="F52" s="59">
        <v>0</v>
      </c>
      <c r="G52" s="60">
        <v>1</v>
      </c>
      <c r="H52" s="60">
        <v>0.01</v>
      </c>
      <c r="I52" s="9" t="s">
        <v>34</v>
      </c>
      <c r="J52" s="285" t="s">
        <v>3444</v>
      </c>
      <c r="K52" s="9" t="s">
        <v>2290</v>
      </c>
      <c r="L52" s="9" t="s">
        <v>2291</v>
      </c>
      <c r="M52" s="279"/>
    </row>
    <row r="53" spans="1:14" ht="43.5" x14ac:dyDescent="0.35">
      <c r="A53" s="196" t="s">
        <v>9</v>
      </c>
      <c r="B53" s="196" t="s">
        <v>2881</v>
      </c>
      <c r="C53" s="4" t="s">
        <v>2875</v>
      </c>
      <c r="D53" s="196" t="s">
        <v>2876</v>
      </c>
      <c r="E53" s="196" t="s">
        <v>2880</v>
      </c>
      <c r="F53" s="59">
        <v>0</v>
      </c>
      <c r="G53" s="60">
        <v>1</v>
      </c>
      <c r="H53" s="60">
        <v>0.01</v>
      </c>
      <c r="I53" s="9" t="s">
        <v>34</v>
      </c>
      <c r="J53" s="285" t="s">
        <v>3565</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3357</v>
      </c>
      <c r="K54" s="53"/>
      <c r="L54" s="9" t="s">
        <v>2790</v>
      </c>
      <c r="M54" s="278" t="s">
        <v>3364</v>
      </c>
    </row>
    <row r="55" spans="1:14" ht="43.5" x14ac:dyDescent="0.35">
      <c r="A55" s="195" t="s">
        <v>9</v>
      </c>
      <c r="B55" s="195" t="s">
        <v>22</v>
      </c>
      <c r="C55" s="4" t="s">
        <v>303</v>
      </c>
      <c r="D55" s="54" t="s">
        <v>371</v>
      </c>
      <c r="E55" s="195" t="s">
        <v>2311</v>
      </c>
      <c r="F55" s="57">
        <v>0</v>
      </c>
      <c r="G55" s="58">
        <v>1</v>
      </c>
      <c r="H55" s="58">
        <v>0.01</v>
      </c>
      <c r="I55" s="53" t="s">
        <v>34</v>
      </c>
      <c r="J55" s="284" t="s">
        <v>3358</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3359</v>
      </c>
      <c r="K56" s="53" t="s">
        <v>240</v>
      </c>
      <c r="L56" s="9" t="s">
        <v>241</v>
      </c>
      <c r="M56" s="278"/>
    </row>
    <row r="57" spans="1:14" s="194" customFormat="1" ht="29" x14ac:dyDescent="0.35">
      <c r="A57" s="195" t="s">
        <v>9</v>
      </c>
      <c r="B57" s="195" t="s">
        <v>3394</v>
      </c>
      <c r="C57" s="4" t="s">
        <v>3395</v>
      </c>
      <c r="D57" s="195" t="s">
        <v>3394</v>
      </c>
      <c r="E57" s="195" t="s">
        <v>3396</v>
      </c>
      <c r="F57" s="57">
        <v>0</v>
      </c>
      <c r="G57" s="58">
        <v>1</v>
      </c>
      <c r="H57" s="58">
        <v>0.01</v>
      </c>
      <c r="I57" s="53" t="s">
        <v>34</v>
      </c>
      <c r="J57" s="284" t="s">
        <v>3397</v>
      </c>
      <c r="K57" s="53"/>
      <c r="L57" s="9"/>
      <c r="M57" s="278"/>
    </row>
    <row r="58" spans="1:14" ht="58" x14ac:dyDescent="0.35">
      <c r="A58" s="195" t="s">
        <v>9</v>
      </c>
      <c r="B58" s="195" t="s">
        <v>2546</v>
      </c>
      <c r="C58" s="4" t="s">
        <v>2547</v>
      </c>
      <c r="D58" s="195" t="s">
        <v>2547</v>
      </c>
      <c r="E58" s="195" t="s">
        <v>2548</v>
      </c>
      <c r="F58" s="57">
        <v>0</v>
      </c>
      <c r="G58" s="58">
        <v>1</v>
      </c>
      <c r="H58" s="58">
        <v>0.01</v>
      </c>
      <c r="I58" s="53" t="s">
        <v>2549</v>
      </c>
      <c r="J58" s="284" t="s">
        <v>3360</v>
      </c>
      <c r="K58" s="53"/>
      <c r="L58" s="9" t="s">
        <v>2791</v>
      </c>
      <c r="M58" s="278" t="s">
        <v>159</v>
      </c>
    </row>
    <row r="59" spans="1:14" ht="58" x14ac:dyDescent="0.35">
      <c r="A59" s="195" t="s">
        <v>137</v>
      </c>
      <c r="B59" s="195" t="s">
        <v>139</v>
      </c>
      <c r="C59" s="4" t="s">
        <v>454</v>
      </c>
      <c r="D59" s="195" t="s">
        <v>139</v>
      </c>
      <c r="E59" s="195" t="s">
        <v>2309</v>
      </c>
      <c r="F59" s="57">
        <v>0</v>
      </c>
      <c r="G59" s="58">
        <v>1</v>
      </c>
      <c r="H59" s="58">
        <v>0.01</v>
      </c>
      <c r="I59" s="53" t="s">
        <v>34</v>
      </c>
      <c r="J59" s="284" t="s">
        <v>3504</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3505</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2866</v>
      </c>
      <c r="C63" s="4" t="s">
        <v>2867</v>
      </c>
      <c r="D63" s="195" t="s">
        <v>2866</v>
      </c>
      <c r="E63" s="195" t="s">
        <v>2868</v>
      </c>
      <c r="F63" s="57">
        <v>0</v>
      </c>
      <c r="G63" s="58">
        <v>1</v>
      </c>
      <c r="H63" s="58">
        <v>0.01</v>
      </c>
      <c r="I63" s="53" t="s">
        <v>34</v>
      </c>
      <c r="J63" s="284" t="s">
        <v>3569</v>
      </c>
      <c r="K63" s="53" t="s">
        <v>246</v>
      </c>
      <c r="L63" s="9" t="s">
        <v>247</v>
      </c>
      <c r="M63" s="278" t="s">
        <v>159</v>
      </c>
      <c r="N63" s="53"/>
    </row>
    <row r="64" spans="1:14" s="194" customFormat="1" ht="43.5" x14ac:dyDescent="0.35">
      <c r="A64" s="195" t="s">
        <v>137</v>
      </c>
      <c r="B64" s="195" t="s">
        <v>3566</v>
      </c>
      <c r="C64" s="4" t="s">
        <v>3567</v>
      </c>
      <c r="D64" s="195" t="s">
        <v>3566</v>
      </c>
      <c r="E64" s="195" t="s">
        <v>3568</v>
      </c>
      <c r="F64" s="57">
        <v>0</v>
      </c>
      <c r="G64" s="58">
        <v>1</v>
      </c>
      <c r="H64" s="58">
        <v>0.01</v>
      </c>
      <c r="I64" s="53" t="s">
        <v>34</v>
      </c>
      <c r="J64" s="284" t="s">
        <v>3570</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3506</v>
      </c>
      <c r="K65" s="53" t="s">
        <v>248</v>
      </c>
      <c r="L65" s="9" t="s">
        <v>249</v>
      </c>
      <c r="M65" s="278" t="s">
        <v>159</v>
      </c>
      <c r="N65" s="53"/>
    </row>
    <row r="66" spans="1:14" ht="29" x14ac:dyDescent="0.3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3398</v>
      </c>
      <c r="K68" s="53"/>
      <c r="L68" s="9" t="s">
        <v>2792</v>
      </c>
      <c r="M68" s="277" t="s">
        <v>2495</v>
      </c>
      <c r="N68" s="53"/>
    </row>
    <row r="69" spans="1:14" ht="43.5" x14ac:dyDescent="0.3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58" x14ac:dyDescent="0.3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3.5" x14ac:dyDescent="0.3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87" x14ac:dyDescent="0.35">
      <c r="A72" s="195" t="s">
        <v>10</v>
      </c>
      <c r="B72" s="195" t="s">
        <v>3269</v>
      </c>
      <c r="C72" s="4" t="s">
        <v>2461</v>
      </c>
      <c r="D72" s="195" t="s">
        <v>3269</v>
      </c>
      <c r="E72" s="195" t="s">
        <v>2301</v>
      </c>
      <c r="F72" s="61">
        <v>0</v>
      </c>
      <c r="G72" s="61">
        <v>300</v>
      </c>
      <c r="H72" s="61">
        <v>5</v>
      </c>
      <c r="I72" s="189" t="str">
        <f>UnitControlCenter!$B$47</f>
        <v>$/metric ton CO2e</v>
      </c>
      <c r="J72" s="284" t="s">
        <v>3604</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3361</v>
      </c>
      <c r="K73" s="9" t="s">
        <v>258</v>
      </c>
      <c r="L73" s="9" t="s">
        <v>259</v>
      </c>
      <c r="M73" s="278" t="s">
        <v>159</v>
      </c>
    </row>
    <row r="74" spans="1:14" ht="43.5" x14ac:dyDescent="0.35">
      <c r="A74" s="196" t="s">
        <v>10</v>
      </c>
      <c r="B74" s="196" t="s">
        <v>2496</v>
      </c>
      <c r="C74" s="4" t="s">
        <v>2497</v>
      </c>
      <c r="D74" s="189"/>
      <c r="E74" s="196" t="s">
        <v>2498</v>
      </c>
      <c r="F74" s="61">
        <v>0</v>
      </c>
      <c r="G74" s="61">
        <v>1</v>
      </c>
      <c r="H74" s="61">
        <v>1</v>
      </c>
      <c r="I74" s="53" t="s">
        <v>30</v>
      </c>
      <c r="J74" s="284" t="s">
        <v>3547</v>
      </c>
      <c r="K74" s="53" t="s">
        <v>254</v>
      </c>
      <c r="L74" s="9" t="s">
        <v>255</v>
      </c>
    </row>
    <row r="75" spans="1:14" ht="58" x14ac:dyDescent="0.35">
      <c r="A75" s="196" t="s">
        <v>10</v>
      </c>
      <c r="B75" s="196" t="s">
        <v>3096</v>
      </c>
      <c r="C75" s="4" t="s">
        <v>3606</v>
      </c>
      <c r="D75" s="189"/>
      <c r="E75" s="255"/>
      <c r="F75" s="61">
        <v>0</v>
      </c>
      <c r="G75" s="61">
        <v>1</v>
      </c>
      <c r="H75" s="61">
        <v>1</v>
      </c>
      <c r="I75" s="53" t="s">
        <v>30</v>
      </c>
      <c r="J75" s="284" t="s">
        <v>3605</v>
      </c>
      <c r="K75" s="53" t="s">
        <v>254</v>
      </c>
      <c r="L75" s="9" t="s">
        <v>255</v>
      </c>
    </row>
    <row r="76" spans="1:14" s="194" customFormat="1" ht="43.5" x14ac:dyDescent="0.35">
      <c r="A76" s="196" t="s">
        <v>10</v>
      </c>
      <c r="B76" s="4" t="s">
        <v>3546</v>
      </c>
      <c r="C76" s="4" t="s">
        <v>3607</v>
      </c>
      <c r="D76" s="189"/>
      <c r="E76" s="189"/>
      <c r="F76" s="68">
        <v>0</v>
      </c>
      <c r="G76" s="4">
        <v>1</v>
      </c>
      <c r="H76" s="4">
        <v>1</v>
      </c>
      <c r="I76" s="53" t="s">
        <v>30</v>
      </c>
      <c r="J76" s="4" t="s">
        <v>3603</v>
      </c>
      <c r="K76" s="53" t="s">
        <v>254</v>
      </c>
      <c r="L76" s="9" t="s">
        <v>255</v>
      </c>
      <c r="M76" s="375"/>
    </row>
    <row r="77" spans="1:14" ht="43.5" x14ac:dyDescent="0.35">
      <c r="A77" s="196" t="s">
        <v>10</v>
      </c>
      <c r="B77" s="196" t="s">
        <v>2807</v>
      </c>
      <c r="C77" s="4" t="s">
        <v>2806</v>
      </c>
      <c r="D77" s="196" t="s">
        <v>2807</v>
      </c>
      <c r="E77" s="195" t="s">
        <v>2808</v>
      </c>
      <c r="F77" s="61">
        <v>0</v>
      </c>
      <c r="G77" s="61">
        <v>1</v>
      </c>
      <c r="H77" s="61">
        <v>1</v>
      </c>
      <c r="I77" s="53" t="s">
        <v>30</v>
      </c>
      <c r="J77" s="285"/>
    </row>
    <row r="78" spans="1:14" ht="29" x14ac:dyDescent="0.35">
      <c r="A78" s="196" t="s">
        <v>10</v>
      </c>
      <c r="B78" s="196" t="s">
        <v>2852</v>
      </c>
      <c r="C78" s="4" t="s">
        <v>2852</v>
      </c>
      <c r="D78" s="196" t="s">
        <v>2852</v>
      </c>
      <c r="E78" s="196" t="s">
        <v>2853</v>
      </c>
      <c r="F78" s="60">
        <v>0</v>
      </c>
      <c r="G78" s="60">
        <v>1</v>
      </c>
      <c r="H78" s="60">
        <v>0.01</v>
      </c>
      <c r="I78" s="53" t="s">
        <v>2854</v>
      </c>
      <c r="J78" s="354" t="s">
        <v>3362</v>
      </c>
      <c r="K78" s="9" t="s">
        <v>3014</v>
      </c>
    </row>
    <row r="79" spans="1:14" ht="43.5" x14ac:dyDescent="0.35">
      <c r="A79" s="195" t="s">
        <v>10</v>
      </c>
      <c r="B79" s="195" t="s">
        <v>3455</v>
      </c>
      <c r="C79" s="4" t="s">
        <v>3454</v>
      </c>
      <c r="D79" s="195" t="s">
        <v>3455</v>
      </c>
      <c r="E79" s="195" t="s">
        <v>2299</v>
      </c>
      <c r="F79" s="57">
        <v>-0.5</v>
      </c>
      <c r="G79" s="57">
        <v>0.5</v>
      </c>
      <c r="H79" s="60">
        <v>0.01</v>
      </c>
      <c r="I79" s="53" t="s">
        <v>147</v>
      </c>
      <c r="J79" s="284" t="s">
        <v>3456</v>
      </c>
      <c r="K79" s="9" t="s">
        <v>260</v>
      </c>
      <c r="L79" s="9" t="s">
        <v>261</v>
      </c>
      <c r="M79" s="279" t="s">
        <v>160</v>
      </c>
    </row>
    <row r="80" spans="1:14" ht="72.5" x14ac:dyDescent="0.35">
      <c r="A80" s="195" t="s">
        <v>2750</v>
      </c>
      <c r="B80" s="189" t="s">
        <v>336</v>
      </c>
      <c r="C80" s="1" t="s">
        <v>306</v>
      </c>
      <c r="D80" s="195" t="s">
        <v>373</v>
      </c>
      <c r="E80" s="195" t="s">
        <v>2298</v>
      </c>
      <c r="F80" s="58">
        <v>0</v>
      </c>
      <c r="G80" s="58">
        <v>0.4</v>
      </c>
      <c r="H80" s="57">
        <v>0.01</v>
      </c>
      <c r="I80" s="53" t="s">
        <v>32</v>
      </c>
      <c r="J80" s="284" t="s">
        <v>3363</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3378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3379</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3380</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3381</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72.5" x14ac:dyDescent="0.35">
      <c r="A86" s="195" t="s">
        <v>2750</v>
      </c>
      <c r="B86" s="189" t="s">
        <v>350</v>
      </c>
      <c r="C86" s="4" t="s">
        <v>311</v>
      </c>
      <c r="D86" s="195" t="s">
        <v>374</v>
      </c>
      <c r="E86" s="195" t="s">
        <v>2297</v>
      </c>
      <c r="F86" s="58">
        <v>0</v>
      </c>
      <c r="G86" s="58">
        <v>0.4</v>
      </c>
      <c r="H86" s="57">
        <v>0.01</v>
      </c>
      <c r="I86" s="53" t="s">
        <v>33</v>
      </c>
      <c r="J86" s="284" t="s">
        <v>3369</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3383</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3384</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3385</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3052</v>
      </c>
      <c r="B91" s="4" t="s">
        <v>3053</v>
      </c>
      <c r="C91" s="4" t="s">
        <v>3060</v>
      </c>
      <c r="D91" s="189"/>
      <c r="E91" s="195" t="s">
        <v>3099</v>
      </c>
      <c r="F91" s="68">
        <v>0</v>
      </c>
      <c r="G91" s="4">
        <v>10</v>
      </c>
      <c r="H91" s="4">
        <v>1</v>
      </c>
      <c r="I91" s="4" t="s">
        <v>3027</v>
      </c>
      <c r="J91" s="4" t="s">
        <v>3370</v>
      </c>
      <c r="K91" s="4" t="s">
        <v>3028</v>
      </c>
    </row>
    <row r="92" spans="1:13" ht="130.5" x14ac:dyDescent="0.3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16" x14ac:dyDescent="0.35">
      <c r="A101" s="4" t="s">
        <v>2921</v>
      </c>
      <c r="B101" s="4" t="s">
        <v>3469</v>
      </c>
      <c r="C101" s="4" t="s">
        <v>3467</v>
      </c>
      <c r="D101" s="189"/>
      <c r="E101" s="189"/>
      <c r="F101" s="68">
        <v>0</v>
      </c>
      <c r="G101" s="4">
        <v>1</v>
      </c>
      <c r="H101" s="4">
        <v>1</v>
      </c>
      <c r="I101" s="53" t="s">
        <v>30</v>
      </c>
      <c r="J101" s="4" t="s">
        <v>3468</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55" activePane="bottomLeft" state="frozen"/>
      <selection pane="bottomLeft" activeCell="C1085" sqref="C1085"/>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3494</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3494</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3495</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3495</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3490</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3490</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3491</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3491</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3492</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3492</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3493</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3493</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2507</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3489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3499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3489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3499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3489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3499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2550</v>
      </c>
      <c r="D101" s="53" t="s">
        <v>46</v>
      </c>
      <c r="E101" s="53" t="s">
        <v>38</v>
      </c>
      <c r="F101" s="53" t="s">
        <v>85</v>
      </c>
      <c r="G101" s="2" t="s">
        <v>3500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3489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3499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3109</v>
      </c>
      <c r="D114" s="53" t="s">
        <v>46</v>
      </c>
      <c r="E114" s="53" t="s">
        <v>38</v>
      </c>
      <c r="F114" s="53" t="s">
        <v>85</v>
      </c>
      <c r="G114" s="2" t="s">
        <v>3500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3489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3499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2542</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2842</v>
      </c>
      <c r="E185" s="53"/>
      <c r="F185" s="9" t="s">
        <v>2524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2843</v>
      </c>
      <c r="E186" s="53"/>
      <c r="F186" s="9" t="s">
        <v>2673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2844</v>
      </c>
      <c r="E187" s="53"/>
      <c r="F187" s="9" t="s">
        <v>2526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3147</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2842</v>
      </c>
      <c r="E201" s="53"/>
      <c r="F201" s="9" t="s">
        <v>2524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2843</v>
      </c>
      <c r="E202" s="53"/>
      <c r="F202" s="9" t="s">
        <v>2673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2844</v>
      </c>
      <c r="E203" s="53"/>
      <c r="F203" s="9" t="s">
        <v>2526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2842</v>
      </c>
      <c r="E219" s="53"/>
      <c r="F219" s="9" t="s">
        <v>2524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2843</v>
      </c>
      <c r="E220" s="53"/>
      <c r="F220" s="9" t="s">
        <v>2673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2844</v>
      </c>
      <c r="E221" s="53"/>
      <c r="F221" s="9" t="s">
        <v>2526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2842</v>
      </c>
      <c r="E237" s="53"/>
      <c r="F237" s="9" t="s">
        <v>2524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2843</v>
      </c>
      <c r="E238" s="53"/>
      <c r="F238" s="9" t="s">
        <v>2673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2844</v>
      </c>
      <c r="E239" s="53"/>
      <c r="F239" s="9" t="s">
        <v>2526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3146</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2842</v>
      </c>
      <c r="E255" s="53"/>
      <c r="F255" s="9" t="s">
        <v>2524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2843</v>
      </c>
      <c r="E256" s="53"/>
      <c r="F256" s="9" t="s">
        <v>2673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2844</v>
      </c>
      <c r="E257" s="53"/>
      <c r="F257" s="9" t="s">
        <v>2526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2842</v>
      </c>
      <c r="E271" s="53"/>
      <c r="F271" s="9" t="s">
        <v>2524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2843</v>
      </c>
      <c r="E272" s="53"/>
      <c r="F272" s="9" t="s">
        <v>2673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2844</v>
      </c>
      <c r="E273" s="53"/>
      <c r="F273" s="9" t="s">
        <v>2526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2842</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2842</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2842</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2843</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2843</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2843</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2844</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2844</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2844</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2842</v>
      </c>
      <c r="E338" s="53"/>
      <c r="F338" s="9" t="s">
        <v>2524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2843</v>
      </c>
      <c r="E339" s="53"/>
      <c r="F339" s="9" t="s">
        <v>2673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2844</v>
      </c>
      <c r="E340" s="53"/>
      <c r="F340" s="9" t="s">
        <v>2526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2842</v>
      </c>
      <c r="E380" s="53" t="s">
        <v>269</v>
      </c>
      <c r="F380" s="9" t="s">
        <v>2524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2842</v>
      </c>
      <c r="E381" s="53" t="s">
        <v>270</v>
      </c>
      <c r="F381" s="9" t="s">
        <v>2524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2842</v>
      </c>
      <c r="E382" s="53" t="s">
        <v>271</v>
      </c>
      <c r="F382" s="9" t="s">
        <v>2524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2843</v>
      </c>
      <c r="E383" s="53" t="s">
        <v>269</v>
      </c>
      <c r="F383" s="9" t="s">
        <v>2673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2843</v>
      </c>
      <c r="E384" s="53" t="s">
        <v>270</v>
      </c>
      <c r="F384" s="9" t="s">
        <v>2673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2843</v>
      </c>
      <c r="E385" s="53" t="s">
        <v>271</v>
      </c>
      <c r="F385" s="9" t="s">
        <v>2673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2844</v>
      </c>
      <c r="E386" s="53" t="s">
        <v>269</v>
      </c>
      <c r="F386" s="9" t="s">
        <v>2526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2844</v>
      </c>
      <c r="E387" s="53" t="s">
        <v>270</v>
      </c>
      <c r="F387" s="9" t="s">
        <v>2526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2844</v>
      </c>
      <c r="E388" s="53" t="s">
        <v>271</v>
      </c>
      <c r="F388" s="9" t="s">
        <v>2526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3337</v>
      </c>
      <c r="D389" s="284" t="s">
        <v>3192</v>
      </c>
      <c r="E389" s="285"/>
      <c r="F389" s="194" t="s">
        <v>3217</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3193</v>
      </c>
      <c r="E390" s="285"/>
      <c r="F390" s="194" t="s">
        <v>2855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3194</v>
      </c>
      <c r="E391" s="285"/>
      <c r="F391" s="194" t="s">
        <v>3158</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3195</v>
      </c>
      <c r="E392" s="285"/>
      <c r="F392" s="194" t="s">
        <v>3159</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3196</v>
      </c>
      <c r="E393" s="285"/>
      <c r="F393" s="194" t="s">
        <v>3160</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3197</v>
      </c>
      <c r="E394" s="285"/>
      <c r="F394" s="194" t="s">
        <v>3161</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3198</v>
      </c>
      <c r="E395" s="285"/>
      <c r="F395" s="194" t="s">
        <v>3162</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3199</v>
      </c>
      <c r="E396" s="285"/>
      <c r="F396" s="194" t="s">
        <v>3163</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3200</v>
      </c>
      <c r="E397" s="285"/>
      <c r="F397" s="194" t="s">
        <v>3164</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3201</v>
      </c>
      <c r="E398" s="285"/>
      <c r="F398" s="194" t="s">
        <v>2660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3202</v>
      </c>
      <c r="E399" s="285"/>
      <c r="F399" s="194" t="s">
        <v>3165</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3203</v>
      </c>
      <c r="E400" s="285"/>
      <c r="F400" s="194" t="s">
        <v>3166</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3204</v>
      </c>
      <c r="E401" s="285"/>
      <c r="F401" s="194" t="s">
        <v>3167</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3205</v>
      </c>
      <c r="E402" s="285"/>
      <c r="F402" s="194" t="s">
        <v>2661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3206</v>
      </c>
      <c r="E403" s="285"/>
      <c r="F403" s="194" t="s">
        <v>3168</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3207</v>
      </c>
      <c r="E404" s="285"/>
      <c r="F404" s="194" t="s">
        <v>3169</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3208</v>
      </c>
      <c r="E405" s="285"/>
      <c r="F405" s="194" t="s">
        <v>3170</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3209</v>
      </c>
      <c r="E406" s="285"/>
      <c r="F406" s="194" t="s">
        <v>3171</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3210</v>
      </c>
      <c r="E407" s="285"/>
      <c r="F407" s="194" t="s">
        <v>3172</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3211</v>
      </c>
      <c r="E408" s="285"/>
      <c r="F408" s="194" t="s">
        <v>3173</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3212</v>
      </c>
      <c r="E409" s="285"/>
      <c r="F409" s="194" t="s">
        <v>3174</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3213</v>
      </c>
      <c r="E410" s="285"/>
      <c r="F410" s="194" t="s">
        <v>3175</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3214</v>
      </c>
      <c r="E411" s="285"/>
      <c r="F411" s="194" t="s">
        <v>3176</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3215</v>
      </c>
      <c r="E412" s="285"/>
      <c r="F412" s="194" t="s">
        <v>3218</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3216</v>
      </c>
      <c r="E413" s="285"/>
      <c r="F413" s="194" t="s">
        <v>3177</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3151</v>
      </c>
      <c r="D414" s="284" t="s">
        <v>3192</v>
      </c>
      <c r="E414" s="285" t="s">
        <v>3154</v>
      </c>
      <c r="F414" s="194" t="s">
        <v>3217</v>
      </c>
      <c r="G414" s="53" t="s">
        <v>3155</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3192</v>
      </c>
      <c r="E415" s="285" t="s">
        <v>2612</v>
      </c>
      <c r="F415" s="194" t="s">
        <v>3217</v>
      </c>
      <c r="G415" s="53" t="s">
        <v>3156</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3193</v>
      </c>
      <c r="E416" s="285" t="s">
        <v>3154</v>
      </c>
      <c r="F416" s="194" t="s">
        <v>2855</v>
      </c>
      <c r="G416" s="53" t="s">
        <v>3155</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3193</v>
      </c>
      <c r="E417" s="285" t="s">
        <v>2612</v>
      </c>
      <c r="F417" s="194" t="s">
        <v>2855</v>
      </c>
      <c r="G417" s="53" t="s">
        <v>3156</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3194</v>
      </c>
      <c r="E418" s="285" t="s">
        <v>3154</v>
      </c>
      <c r="F418" s="194" t="s">
        <v>3158</v>
      </c>
      <c r="G418" s="53" t="s">
        <v>3155</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3194</v>
      </c>
      <c r="E419" s="285" t="s">
        <v>2612</v>
      </c>
      <c r="F419" s="194" t="s">
        <v>3158</v>
      </c>
      <c r="G419" s="53" t="s">
        <v>3156</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3195</v>
      </c>
      <c r="E420" s="285" t="s">
        <v>3154</v>
      </c>
      <c r="F420" s="194" t="s">
        <v>3159</v>
      </c>
      <c r="G420" s="53" t="s">
        <v>3155</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3195</v>
      </c>
      <c r="E421" s="285" t="s">
        <v>2612</v>
      </c>
      <c r="F421" s="194" t="s">
        <v>3159</v>
      </c>
      <c r="G421" s="53" t="s">
        <v>3156</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3196</v>
      </c>
      <c r="E422" s="285" t="s">
        <v>3154</v>
      </c>
      <c r="F422" s="194" t="s">
        <v>3160</v>
      </c>
      <c r="G422" s="53" t="s">
        <v>3155</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3196</v>
      </c>
      <c r="E423" s="285" t="s">
        <v>2612</v>
      </c>
      <c r="F423" s="194" t="s">
        <v>3160</v>
      </c>
      <c r="G423" s="53" t="s">
        <v>3156</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3197</v>
      </c>
      <c r="E424" s="285" t="s">
        <v>3154</v>
      </c>
      <c r="F424" s="194" t="s">
        <v>3161</v>
      </c>
      <c r="G424" s="53" t="s">
        <v>3155</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3197</v>
      </c>
      <c r="E425" s="285" t="s">
        <v>2612</v>
      </c>
      <c r="F425" s="194" t="s">
        <v>3161</v>
      </c>
      <c r="G425" s="53" t="s">
        <v>3156</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3198</v>
      </c>
      <c r="E426" s="285" t="s">
        <v>3154</v>
      </c>
      <c r="F426" s="194" t="s">
        <v>3162</v>
      </c>
      <c r="G426" s="53" t="s">
        <v>3155</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3198</v>
      </c>
      <c r="E427" s="285" t="s">
        <v>2612</v>
      </c>
      <c r="F427" s="194" t="s">
        <v>3162</v>
      </c>
      <c r="G427" s="53" t="s">
        <v>3156</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3199</v>
      </c>
      <c r="E428" s="285" t="s">
        <v>3154</v>
      </c>
      <c r="F428" s="194" t="s">
        <v>3163</v>
      </c>
      <c r="G428" s="53" t="s">
        <v>3155</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3199</v>
      </c>
      <c r="E429" s="285" t="s">
        <v>2612</v>
      </c>
      <c r="F429" s="194" t="s">
        <v>3163</v>
      </c>
      <c r="G429" s="53" t="s">
        <v>3156</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3200</v>
      </c>
      <c r="E430" s="285" t="s">
        <v>3154</v>
      </c>
      <c r="F430" s="194" t="s">
        <v>3164</v>
      </c>
      <c r="G430" s="53" t="s">
        <v>3155</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3200</v>
      </c>
      <c r="E431" s="285" t="s">
        <v>2612</v>
      </c>
      <c r="F431" s="194" t="s">
        <v>3164</v>
      </c>
      <c r="G431" s="53" t="s">
        <v>3156</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3201</v>
      </c>
      <c r="E432" s="285" t="s">
        <v>3154</v>
      </c>
      <c r="F432" s="194" t="s">
        <v>2660</v>
      </c>
      <c r="G432" s="53" t="s">
        <v>3155</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3201</v>
      </c>
      <c r="E433" s="285" t="s">
        <v>2612</v>
      </c>
      <c r="F433" s="194" t="s">
        <v>2660</v>
      </c>
      <c r="G433" s="53" t="s">
        <v>3156</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3202</v>
      </c>
      <c r="E434" s="285" t="s">
        <v>3154</v>
      </c>
      <c r="F434" s="194" t="s">
        <v>3165</v>
      </c>
      <c r="G434" s="53" t="s">
        <v>3155</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3202</v>
      </c>
      <c r="E435" s="285" t="s">
        <v>2612</v>
      </c>
      <c r="F435" s="194" t="s">
        <v>3165</v>
      </c>
      <c r="G435" s="53" t="s">
        <v>3156</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3203</v>
      </c>
      <c r="E436" s="285" t="s">
        <v>3154</v>
      </c>
      <c r="F436" s="194" t="s">
        <v>3166</v>
      </c>
      <c r="G436" s="53" t="s">
        <v>3155</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3203</v>
      </c>
      <c r="E437" s="285" t="s">
        <v>2612</v>
      </c>
      <c r="F437" s="194" t="s">
        <v>3166</v>
      </c>
      <c r="G437" s="53" t="s">
        <v>3156</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3204</v>
      </c>
      <c r="E438" s="285" t="s">
        <v>3154</v>
      </c>
      <c r="F438" s="194" t="s">
        <v>3167</v>
      </c>
      <c r="G438" s="53" t="s">
        <v>3155</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3204</v>
      </c>
      <c r="E439" s="285" t="s">
        <v>2612</v>
      </c>
      <c r="F439" s="194" t="s">
        <v>3167</v>
      </c>
      <c r="G439" s="53" t="s">
        <v>3156</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3205</v>
      </c>
      <c r="E440" s="285" t="s">
        <v>3154</v>
      </c>
      <c r="F440" s="194" t="s">
        <v>2661</v>
      </c>
      <c r="G440" s="53" t="s">
        <v>3155</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3205</v>
      </c>
      <c r="E441" s="285" t="s">
        <v>2612</v>
      </c>
      <c r="F441" s="194" t="s">
        <v>2661</v>
      </c>
      <c r="G441" s="53" t="s">
        <v>3156</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3206</v>
      </c>
      <c r="E442" s="285" t="s">
        <v>3154</v>
      </c>
      <c r="F442" s="194" t="s">
        <v>3168</v>
      </c>
      <c r="G442" s="53" t="s">
        <v>3155</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3206</v>
      </c>
      <c r="E443" s="285" t="s">
        <v>2612</v>
      </c>
      <c r="F443" s="194" t="s">
        <v>3168</v>
      </c>
      <c r="G443" s="53" t="s">
        <v>3156</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3207</v>
      </c>
      <c r="E444" s="285" t="s">
        <v>3154</v>
      </c>
      <c r="F444" s="194" t="s">
        <v>3169</v>
      </c>
      <c r="G444" s="53" t="s">
        <v>3155</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3207</v>
      </c>
      <c r="E445" s="285" t="s">
        <v>2612</v>
      </c>
      <c r="F445" s="194" t="s">
        <v>3169</v>
      </c>
      <c r="G445" s="53" t="s">
        <v>3156</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3208</v>
      </c>
      <c r="E446" s="285" t="s">
        <v>3154</v>
      </c>
      <c r="F446" s="194" t="s">
        <v>3170</v>
      </c>
      <c r="G446" s="53" t="s">
        <v>3155</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3208</v>
      </c>
      <c r="E447" s="285" t="s">
        <v>2612</v>
      </c>
      <c r="F447" s="194" t="s">
        <v>3170</v>
      </c>
      <c r="G447" s="53" t="s">
        <v>3156</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3209</v>
      </c>
      <c r="E448" s="285" t="s">
        <v>3154</v>
      </c>
      <c r="F448" s="194" t="s">
        <v>3171</v>
      </c>
      <c r="G448" s="53" t="s">
        <v>3155</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3209</v>
      </c>
      <c r="E449" s="285" t="s">
        <v>2612</v>
      </c>
      <c r="F449" s="194" t="s">
        <v>3171</v>
      </c>
      <c r="G449" s="53" t="s">
        <v>3156</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3210</v>
      </c>
      <c r="E450" s="285" t="s">
        <v>3154</v>
      </c>
      <c r="F450" s="194" t="s">
        <v>3172</v>
      </c>
      <c r="G450" s="53" t="s">
        <v>3155</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3210</v>
      </c>
      <c r="E451" s="285" t="s">
        <v>2612</v>
      </c>
      <c r="F451" s="194" t="s">
        <v>3172</v>
      </c>
      <c r="G451" s="53" t="s">
        <v>3156</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3211</v>
      </c>
      <c r="E452" s="285" t="s">
        <v>3154</v>
      </c>
      <c r="F452" s="194" t="s">
        <v>3173</v>
      </c>
      <c r="G452" s="53" t="s">
        <v>3155</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3211</v>
      </c>
      <c r="E453" s="285" t="s">
        <v>2612</v>
      </c>
      <c r="F453" s="194" t="s">
        <v>3173</v>
      </c>
      <c r="G453" s="53" t="s">
        <v>3156</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3212</v>
      </c>
      <c r="E454" s="285" t="s">
        <v>3154</v>
      </c>
      <c r="F454" s="194" t="s">
        <v>3174</v>
      </c>
      <c r="G454" s="53" t="s">
        <v>3155</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3212</v>
      </c>
      <c r="E455" s="285" t="s">
        <v>2612</v>
      </c>
      <c r="F455" s="194" t="s">
        <v>3174</v>
      </c>
      <c r="G455" s="53" t="s">
        <v>3156</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3213</v>
      </c>
      <c r="E456" s="285" t="s">
        <v>3154</v>
      </c>
      <c r="F456" s="194" t="s">
        <v>3175</v>
      </c>
      <c r="G456" s="53" t="s">
        <v>3155</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3213</v>
      </c>
      <c r="E457" s="285" t="s">
        <v>2612</v>
      </c>
      <c r="F457" s="194" t="s">
        <v>3175</v>
      </c>
      <c r="G457" s="53" t="s">
        <v>3156</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3214</v>
      </c>
      <c r="E458" s="285" t="s">
        <v>3154</v>
      </c>
      <c r="F458" s="194" t="s">
        <v>3176</v>
      </c>
      <c r="G458" s="53" t="s">
        <v>3155</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3214</v>
      </c>
      <c r="E459" s="285" t="s">
        <v>2612</v>
      </c>
      <c r="F459" s="194" t="s">
        <v>3176</v>
      </c>
      <c r="G459" s="53" t="s">
        <v>3156</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3215</v>
      </c>
      <c r="E460" s="285" t="s">
        <v>3154</v>
      </c>
      <c r="F460" s="194" t="s">
        <v>3218</v>
      </c>
      <c r="G460" s="53" t="s">
        <v>3155</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3215</v>
      </c>
      <c r="E461" s="285" t="s">
        <v>2612</v>
      </c>
      <c r="F461" s="194" t="s">
        <v>3218</v>
      </c>
      <c r="G461" s="53" t="s">
        <v>3156</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3216</v>
      </c>
      <c r="E462" s="285" t="s">
        <v>3154</v>
      </c>
      <c r="F462" s="194" t="s">
        <v>3177</v>
      </c>
      <c r="G462" s="53" t="s">
        <v>3155</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3216</v>
      </c>
      <c r="E463" s="285" t="s">
        <v>2612</v>
      </c>
      <c r="F463" s="194" t="s">
        <v>3177</v>
      </c>
      <c r="G463" s="53" t="s">
        <v>3156</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3516</v>
      </c>
      <c r="D467" s="53" t="s">
        <v>3192</v>
      </c>
      <c r="E467" s="53" t="s">
        <v>2448</v>
      </c>
      <c r="F467" s="194" t="s">
        <v>3217</v>
      </c>
      <c r="G467" s="53" t="s">
        <v>3219</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3192</v>
      </c>
      <c r="E468" s="53" t="s">
        <v>2449</v>
      </c>
      <c r="F468" s="194" t="s">
        <v>3217</v>
      </c>
      <c r="G468" s="53" t="s">
        <v>3220</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3192</v>
      </c>
      <c r="E469" s="53" t="s">
        <v>2450</v>
      </c>
      <c r="F469" s="194" t="s">
        <v>3217</v>
      </c>
      <c r="G469" s="53" t="s">
        <v>3221</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3192</v>
      </c>
      <c r="E470" s="53" t="s">
        <v>2451</v>
      </c>
      <c r="F470" s="194" t="s">
        <v>3217</v>
      </c>
      <c r="G470" s="53" t="s">
        <v>3222</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3192</v>
      </c>
      <c r="E471" s="53" t="s">
        <v>2452</v>
      </c>
      <c r="F471" s="194" t="s">
        <v>3217</v>
      </c>
      <c r="G471" s="53" t="s">
        <v>3223</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3192</v>
      </c>
      <c r="E472" s="53" t="s">
        <v>2453</v>
      </c>
      <c r="F472" s="194" t="s">
        <v>3217</v>
      </c>
      <c r="G472" s="53" t="s">
        <v>3224</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3192</v>
      </c>
      <c r="E473" s="53" t="s">
        <v>2799</v>
      </c>
      <c r="F473" s="194" t="s">
        <v>3217</v>
      </c>
      <c r="G473" s="53" t="s">
        <v>3225</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3192</v>
      </c>
      <c r="E474" s="53" t="s">
        <v>2800</v>
      </c>
      <c r="F474" s="194" t="s">
        <v>3217</v>
      </c>
      <c r="G474" s="53" t="s">
        <v>3226</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3192</v>
      </c>
      <c r="E475" s="53" t="s">
        <v>2801</v>
      </c>
      <c r="F475" s="194" t="s">
        <v>3217</v>
      </c>
      <c r="G475" s="53" t="s">
        <v>3227</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3192</v>
      </c>
      <c r="E476" s="53" t="s">
        <v>2798</v>
      </c>
      <c r="F476" s="194" t="s">
        <v>3217</v>
      </c>
      <c r="G476" s="53" t="s">
        <v>3228</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3193</v>
      </c>
      <c r="E477" s="53" t="s">
        <v>2448</v>
      </c>
      <c r="F477" s="194" t="s">
        <v>2855</v>
      </c>
      <c r="G477" s="53" t="s">
        <v>3219</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3193</v>
      </c>
      <c r="E478" s="53" t="s">
        <v>2449</v>
      </c>
      <c r="F478" s="194" t="s">
        <v>2855</v>
      </c>
      <c r="G478" s="53" t="s">
        <v>3220</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3193</v>
      </c>
      <c r="E479" s="53" t="s">
        <v>2450</v>
      </c>
      <c r="F479" s="194" t="s">
        <v>2855</v>
      </c>
      <c r="G479" s="53" t="s">
        <v>3221</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3193</v>
      </c>
      <c r="E480" s="53" t="s">
        <v>2451</v>
      </c>
      <c r="F480" s="194" t="s">
        <v>2855</v>
      </c>
      <c r="G480" s="53" t="s">
        <v>3222</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3193</v>
      </c>
      <c r="E481" s="53" t="s">
        <v>2452</v>
      </c>
      <c r="F481" s="194" t="s">
        <v>2855</v>
      </c>
      <c r="G481" s="53" t="s">
        <v>3223</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3193</v>
      </c>
      <c r="E482" s="53" t="s">
        <v>2453</v>
      </c>
      <c r="F482" s="194" t="s">
        <v>2855</v>
      </c>
      <c r="G482" s="53" t="s">
        <v>3224</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3193</v>
      </c>
      <c r="E483" s="53" t="s">
        <v>2799</v>
      </c>
      <c r="F483" s="194" t="s">
        <v>2855</v>
      </c>
      <c r="G483" s="53" t="s">
        <v>3225</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3193</v>
      </c>
      <c r="E484" s="53" t="s">
        <v>2800</v>
      </c>
      <c r="F484" s="194" t="s">
        <v>2855</v>
      </c>
      <c r="G484" s="53" t="s">
        <v>3226</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3193</v>
      </c>
      <c r="E485" s="53" t="s">
        <v>2801</v>
      </c>
      <c r="F485" s="194" t="s">
        <v>2855</v>
      </c>
      <c r="G485" s="53" t="s">
        <v>3227</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3193</v>
      </c>
      <c r="E486" s="53" t="s">
        <v>2798</v>
      </c>
      <c r="F486" s="194" t="s">
        <v>2855</v>
      </c>
      <c r="G486" s="53" t="s">
        <v>3228</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3194</v>
      </c>
      <c r="E487" s="53" t="s">
        <v>2448</v>
      </c>
      <c r="F487" s="194" t="s">
        <v>3158</v>
      </c>
      <c r="G487" s="53" t="s">
        <v>3219</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3194</v>
      </c>
      <c r="E488" s="53" t="s">
        <v>2449</v>
      </c>
      <c r="F488" s="194" t="s">
        <v>3158</v>
      </c>
      <c r="G488" s="53" t="s">
        <v>3220</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3194</v>
      </c>
      <c r="E489" s="53" t="s">
        <v>2450</v>
      </c>
      <c r="F489" s="194" t="s">
        <v>3158</v>
      </c>
      <c r="G489" s="53" t="s">
        <v>3221</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3194</v>
      </c>
      <c r="E490" s="53" t="s">
        <v>2451</v>
      </c>
      <c r="F490" s="194" t="s">
        <v>3158</v>
      </c>
      <c r="G490" s="53" t="s">
        <v>3222</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3194</v>
      </c>
      <c r="E491" s="53" t="s">
        <v>2452</v>
      </c>
      <c r="F491" s="194" t="s">
        <v>3158</v>
      </c>
      <c r="G491" s="53" t="s">
        <v>3223</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3194</v>
      </c>
      <c r="E492" s="53" t="s">
        <v>2453</v>
      </c>
      <c r="F492" s="194" t="s">
        <v>3158</v>
      </c>
      <c r="G492" s="53" t="s">
        <v>3224</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3194</v>
      </c>
      <c r="E493" s="53" t="s">
        <v>2799</v>
      </c>
      <c r="F493" s="194" t="s">
        <v>3158</v>
      </c>
      <c r="G493" s="53" t="s">
        <v>3225</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3194</v>
      </c>
      <c r="E494" s="53" t="s">
        <v>2800</v>
      </c>
      <c r="F494" s="194" t="s">
        <v>3158</v>
      </c>
      <c r="G494" s="53" t="s">
        <v>3226</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3194</v>
      </c>
      <c r="E495" s="53" t="s">
        <v>2801</v>
      </c>
      <c r="F495" s="194" t="s">
        <v>3158</v>
      </c>
      <c r="G495" s="53" t="s">
        <v>3227</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3194</v>
      </c>
      <c r="E496" s="53" t="s">
        <v>2798</v>
      </c>
      <c r="F496" s="194" t="s">
        <v>3158</v>
      </c>
      <c r="G496" s="53" t="s">
        <v>3228</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3195</v>
      </c>
      <c r="E497" s="53" t="s">
        <v>2448</v>
      </c>
      <c r="F497" s="194" t="s">
        <v>3159</v>
      </c>
      <c r="G497" s="53" t="s">
        <v>3219</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3195</v>
      </c>
      <c r="E498" s="53" t="s">
        <v>2449</v>
      </c>
      <c r="F498" s="194" t="s">
        <v>3159</v>
      </c>
      <c r="G498" s="53" t="s">
        <v>3220</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3195</v>
      </c>
      <c r="E499" s="53" t="s">
        <v>2450</v>
      </c>
      <c r="F499" s="194" t="s">
        <v>3159</v>
      </c>
      <c r="G499" s="53" t="s">
        <v>3221</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3195</v>
      </c>
      <c r="E500" s="53" t="s">
        <v>2451</v>
      </c>
      <c r="F500" s="194" t="s">
        <v>3159</v>
      </c>
      <c r="G500" s="53" t="s">
        <v>3222</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3195</v>
      </c>
      <c r="E501" s="53" t="s">
        <v>2452</v>
      </c>
      <c r="F501" s="194" t="s">
        <v>3159</v>
      </c>
      <c r="G501" s="53" t="s">
        <v>3223</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3195</v>
      </c>
      <c r="E502" s="53" t="s">
        <v>2453</v>
      </c>
      <c r="F502" s="194" t="s">
        <v>3159</v>
      </c>
      <c r="G502" s="53" t="s">
        <v>3224</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3195</v>
      </c>
      <c r="E503" s="53" t="s">
        <v>2799</v>
      </c>
      <c r="F503" s="194" t="s">
        <v>3159</v>
      </c>
      <c r="G503" s="53" t="s">
        <v>3225</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3195</v>
      </c>
      <c r="E504" s="53" t="s">
        <v>2800</v>
      </c>
      <c r="F504" s="194" t="s">
        <v>3159</v>
      </c>
      <c r="G504" s="53" t="s">
        <v>3226</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3195</v>
      </c>
      <c r="E505" s="53" t="s">
        <v>2801</v>
      </c>
      <c r="F505" s="194" t="s">
        <v>3159</v>
      </c>
      <c r="G505" s="53" t="s">
        <v>3227</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3195</v>
      </c>
      <c r="E506" s="53" t="s">
        <v>2798</v>
      </c>
      <c r="F506" s="194" t="s">
        <v>3159</v>
      </c>
      <c r="G506" s="53" t="s">
        <v>3228</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3196</v>
      </c>
      <c r="E507" s="53" t="s">
        <v>2448</v>
      </c>
      <c r="F507" s="194" t="s">
        <v>3160</v>
      </c>
      <c r="G507" s="53" t="s">
        <v>3219</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3196</v>
      </c>
      <c r="E508" s="53" t="s">
        <v>2449</v>
      </c>
      <c r="F508" s="194" t="s">
        <v>3160</v>
      </c>
      <c r="G508" s="53" t="s">
        <v>3220</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3196</v>
      </c>
      <c r="E509" s="53" t="s">
        <v>2450</v>
      </c>
      <c r="F509" s="194" t="s">
        <v>3160</v>
      </c>
      <c r="G509" s="53" t="s">
        <v>3221</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3196</v>
      </c>
      <c r="E510" s="53" t="s">
        <v>2451</v>
      </c>
      <c r="F510" s="194" t="s">
        <v>3160</v>
      </c>
      <c r="G510" s="53" t="s">
        <v>3222</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3196</v>
      </c>
      <c r="E511" s="53" t="s">
        <v>2452</v>
      </c>
      <c r="F511" s="194" t="s">
        <v>3160</v>
      </c>
      <c r="G511" s="53" t="s">
        <v>3223</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3196</v>
      </c>
      <c r="E512" s="53" t="s">
        <v>2453</v>
      </c>
      <c r="F512" s="194" t="s">
        <v>3160</v>
      </c>
      <c r="G512" s="53" t="s">
        <v>3224</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3196</v>
      </c>
      <c r="E513" s="53" t="s">
        <v>2799</v>
      </c>
      <c r="F513" s="194" t="s">
        <v>3160</v>
      </c>
      <c r="G513" s="53" t="s">
        <v>3225</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3196</v>
      </c>
      <c r="E514" s="53" t="s">
        <v>2800</v>
      </c>
      <c r="F514" s="194" t="s">
        <v>3160</v>
      </c>
      <c r="G514" s="53" t="s">
        <v>3226</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3196</v>
      </c>
      <c r="E515" s="53" t="s">
        <v>2801</v>
      </c>
      <c r="F515" s="194" t="s">
        <v>3160</v>
      </c>
      <c r="G515" s="53" t="s">
        <v>3227</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3196</v>
      </c>
      <c r="E516" s="53" t="s">
        <v>2798</v>
      </c>
      <c r="F516" s="194" t="s">
        <v>3160</v>
      </c>
      <c r="G516" s="53" t="s">
        <v>3228</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3197</v>
      </c>
      <c r="E517" s="53" t="s">
        <v>2448</v>
      </c>
      <c r="F517" s="194" t="s">
        <v>3161</v>
      </c>
      <c r="G517" s="53" t="s">
        <v>3219</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3197</v>
      </c>
      <c r="E518" s="53" t="s">
        <v>2449</v>
      </c>
      <c r="F518" s="194" t="s">
        <v>3161</v>
      </c>
      <c r="G518" s="53" t="s">
        <v>3220</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3197</v>
      </c>
      <c r="E519" s="53" t="s">
        <v>2450</v>
      </c>
      <c r="F519" s="194" t="s">
        <v>3161</v>
      </c>
      <c r="G519" s="53" t="s">
        <v>3221</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3197</v>
      </c>
      <c r="E520" s="53" t="s">
        <v>2451</v>
      </c>
      <c r="F520" s="194" t="s">
        <v>3161</v>
      </c>
      <c r="G520" s="53" t="s">
        <v>3222</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3197</v>
      </c>
      <c r="E521" s="53" t="s">
        <v>2452</v>
      </c>
      <c r="F521" s="194" t="s">
        <v>3161</v>
      </c>
      <c r="G521" s="53" t="s">
        <v>3223</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3197</v>
      </c>
      <c r="E522" s="53" t="s">
        <v>2453</v>
      </c>
      <c r="F522" s="194" t="s">
        <v>3161</v>
      </c>
      <c r="G522" s="53" t="s">
        <v>3224</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3197</v>
      </c>
      <c r="E523" s="53" t="s">
        <v>2799</v>
      </c>
      <c r="F523" s="194" t="s">
        <v>3161</v>
      </c>
      <c r="G523" s="53" t="s">
        <v>3225</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3197</v>
      </c>
      <c r="E524" s="53" t="s">
        <v>2800</v>
      </c>
      <c r="F524" s="194" t="s">
        <v>3161</v>
      </c>
      <c r="G524" s="53" t="s">
        <v>3226</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3197</v>
      </c>
      <c r="E525" s="53" t="s">
        <v>2801</v>
      </c>
      <c r="F525" s="194" t="s">
        <v>3161</v>
      </c>
      <c r="G525" s="53" t="s">
        <v>3227</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3197</v>
      </c>
      <c r="E526" s="53" t="s">
        <v>2798</v>
      </c>
      <c r="F526" s="194" t="s">
        <v>3161</v>
      </c>
      <c r="G526" s="53" t="s">
        <v>3228</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3198</v>
      </c>
      <c r="E527" s="53" t="s">
        <v>2448</v>
      </c>
      <c r="F527" s="194" t="s">
        <v>3162</v>
      </c>
      <c r="G527" s="53" t="s">
        <v>3219</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3198</v>
      </c>
      <c r="E528" s="53" t="s">
        <v>2449</v>
      </c>
      <c r="F528" s="194" t="s">
        <v>3162</v>
      </c>
      <c r="G528" s="53" t="s">
        <v>3220</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3198</v>
      </c>
      <c r="E529" s="53" t="s">
        <v>2450</v>
      </c>
      <c r="F529" s="194" t="s">
        <v>3162</v>
      </c>
      <c r="G529" s="53" t="s">
        <v>3221</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3198</v>
      </c>
      <c r="E530" s="53" t="s">
        <v>2451</v>
      </c>
      <c r="F530" s="194" t="s">
        <v>3162</v>
      </c>
      <c r="G530" s="53" t="s">
        <v>3222</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3198</v>
      </c>
      <c r="E531" s="53" t="s">
        <v>2452</v>
      </c>
      <c r="F531" s="194" t="s">
        <v>3162</v>
      </c>
      <c r="G531" s="53" t="s">
        <v>3223</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3198</v>
      </c>
      <c r="E532" s="53" t="s">
        <v>2453</v>
      </c>
      <c r="F532" s="194" t="s">
        <v>3162</v>
      </c>
      <c r="G532" s="53" t="s">
        <v>3224</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3198</v>
      </c>
      <c r="E533" s="53" t="s">
        <v>2799</v>
      </c>
      <c r="F533" s="194" t="s">
        <v>3162</v>
      </c>
      <c r="G533" s="53" t="s">
        <v>3225</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3198</v>
      </c>
      <c r="E534" s="53" t="s">
        <v>2800</v>
      </c>
      <c r="F534" s="194" t="s">
        <v>3162</v>
      </c>
      <c r="G534" s="53" t="s">
        <v>3226</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3198</v>
      </c>
      <c r="E535" s="53" t="s">
        <v>2801</v>
      </c>
      <c r="F535" s="194" t="s">
        <v>3162</v>
      </c>
      <c r="G535" s="53" t="s">
        <v>3227</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3198</v>
      </c>
      <c r="E536" s="53" t="s">
        <v>2798</v>
      </c>
      <c r="F536" s="194" t="s">
        <v>3162</v>
      </c>
      <c r="G536" s="53" t="s">
        <v>3228</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3199</v>
      </c>
      <c r="E537" s="53" t="s">
        <v>2448</v>
      </c>
      <c r="F537" s="194" t="s">
        <v>3163</v>
      </c>
      <c r="G537" s="53" t="s">
        <v>3219</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3199</v>
      </c>
      <c r="E538" s="53" t="s">
        <v>2449</v>
      </c>
      <c r="F538" s="194" t="s">
        <v>3163</v>
      </c>
      <c r="G538" s="53" t="s">
        <v>3220</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3199</v>
      </c>
      <c r="E539" s="53" t="s">
        <v>2450</v>
      </c>
      <c r="F539" s="194" t="s">
        <v>3163</v>
      </c>
      <c r="G539" s="53" t="s">
        <v>3221</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3199</v>
      </c>
      <c r="E540" s="53" t="s">
        <v>2451</v>
      </c>
      <c r="F540" s="194" t="s">
        <v>3163</v>
      </c>
      <c r="G540" s="53" t="s">
        <v>3222</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3199</v>
      </c>
      <c r="E541" s="53" t="s">
        <v>2452</v>
      </c>
      <c r="F541" s="194" t="s">
        <v>3163</v>
      </c>
      <c r="G541" s="53" t="s">
        <v>3223</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3199</v>
      </c>
      <c r="E542" s="53" t="s">
        <v>2453</v>
      </c>
      <c r="F542" s="194" t="s">
        <v>3163</v>
      </c>
      <c r="G542" s="53" t="s">
        <v>3224</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3199</v>
      </c>
      <c r="E543" s="53" t="s">
        <v>2799</v>
      </c>
      <c r="F543" s="194" t="s">
        <v>3163</v>
      </c>
      <c r="G543" s="53" t="s">
        <v>3225</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3199</v>
      </c>
      <c r="E544" s="53" t="s">
        <v>2800</v>
      </c>
      <c r="F544" s="194" t="s">
        <v>3163</v>
      </c>
      <c r="G544" s="53" t="s">
        <v>3226</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3199</v>
      </c>
      <c r="E545" s="53" t="s">
        <v>2801</v>
      </c>
      <c r="F545" s="194" t="s">
        <v>3163</v>
      </c>
      <c r="G545" s="53" t="s">
        <v>3227</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3199</v>
      </c>
      <c r="E546" s="53" t="s">
        <v>2798</v>
      </c>
      <c r="F546" s="194" t="s">
        <v>3163</v>
      </c>
      <c r="G546" s="53" t="s">
        <v>3228</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3200</v>
      </c>
      <c r="E547" s="53" t="s">
        <v>2448</v>
      </c>
      <c r="F547" s="194" t="s">
        <v>3164</v>
      </c>
      <c r="G547" s="53" t="s">
        <v>3219</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3200</v>
      </c>
      <c r="E548" s="53" t="s">
        <v>2449</v>
      </c>
      <c r="F548" s="194" t="s">
        <v>3164</v>
      </c>
      <c r="G548" s="53" t="s">
        <v>3220</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3200</v>
      </c>
      <c r="E549" s="53" t="s">
        <v>2450</v>
      </c>
      <c r="F549" s="194" t="s">
        <v>3164</v>
      </c>
      <c r="G549" s="53" t="s">
        <v>3221</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3200</v>
      </c>
      <c r="E550" s="53" t="s">
        <v>2451</v>
      </c>
      <c r="F550" s="194" t="s">
        <v>3164</v>
      </c>
      <c r="G550" s="53" t="s">
        <v>3222</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3200</v>
      </c>
      <c r="E551" s="53" t="s">
        <v>2452</v>
      </c>
      <c r="F551" s="194" t="s">
        <v>3164</v>
      </c>
      <c r="G551" s="53" t="s">
        <v>3223</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3200</v>
      </c>
      <c r="E552" s="53" t="s">
        <v>2453</v>
      </c>
      <c r="F552" s="194" t="s">
        <v>3164</v>
      </c>
      <c r="G552" s="53" t="s">
        <v>3224</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3200</v>
      </c>
      <c r="E553" s="53" t="s">
        <v>2799</v>
      </c>
      <c r="F553" s="194" t="s">
        <v>3164</v>
      </c>
      <c r="G553" s="53" t="s">
        <v>3225</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3200</v>
      </c>
      <c r="E554" s="53" t="s">
        <v>2800</v>
      </c>
      <c r="F554" s="194" t="s">
        <v>3164</v>
      </c>
      <c r="G554" s="53" t="s">
        <v>3226</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3200</v>
      </c>
      <c r="E555" s="53" t="s">
        <v>2801</v>
      </c>
      <c r="F555" s="194" t="s">
        <v>3164</v>
      </c>
      <c r="G555" s="53" t="s">
        <v>3227</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3200</v>
      </c>
      <c r="E556" s="53" t="s">
        <v>2798</v>
      </c>
      <c r="F556" s="194" t="s">
        <v>3164</v>
      </c>
      <c r="G556" s="53" t="s">
        <v>3228</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3201</v>
      </c>
      <c r="E557" s="53" t="s">
        <v>2448</v>
      </c>
      <c r="F557" s="194" t="s">
        <v>2660</v>
      </c>
      <c r="G557" s="53" t="s">
        <v>3219</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3201</v>
      </c>
      <c r="E558" s="53" t="s">
        <v>2449</v>
      </c>
      <c r="F558" s="194" t="s">
        <v>2660</v>
      </c>
      <c r="G558" s="53" t="s">
        <v>3220</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3201</v>
      </c>
      <c r="E559" s="53" t="s">
        <v>2450</v>
      </c>
      <c r="F559" s="194" t="s">
        <v>2660</v>
      </c>
      <c r="G559" s="53" t="s">
        <v>3221</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3201</v>
      </c>
      <c r="E560" s="53" t="s">
        <v>2451</v>
      </c>
      <c r="F560" s="194" t="s">
        <v>2660</v>
      </c>
      <c r="G560" s="53" t="s">
        <v>3222</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3201</v>
      </c>
      <c r="E561" s="53" t="s">
        <v>2452</v>
      </c>
      <c r="F561" s="194" t="s">
        <v>2660</v>
      </c>
      <c r="G561" s="53" t="s">
        <v>3223</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3201</v>
      </c>
      <c r="E562" s="53" t="s">
        <v>2453</v>
      </c>
      <c r="F562" s="194" t="s">
        <v>2660</v>
      </c>
      <c r="G562" s="53" t="s">
        <v>3224</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3201</v>
      </c>
      <c r="E563" s="53" t="s">
        <v>2799</v>
      </c>
      <c r="F563" s="194" t="s">
        <v>2660</v>
      </c>
      <c r="G563" s="53" t="s">
        <v>3225</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3201</v>
      </c>
      <c r="E564" s="53" t="s">
        <v>2800</v>
      </c>
      <c r="F564" s="194" t="s">
        <v>2660</v>
      </c>
      <c r="G564" s="53" t="s">
        <v>3226</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3201</v>
      </c>
      <c r="E565" s="53" t="s">
        <v>2801</v>
      </c>
      <c r="F565" s="194" t="s">
        <v>2660</v>
      </c>
      <c r="G565" s="53" t="s">
        <v>3227</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3201</v>
      </c>
      <c r="E566" s="53" t="s">
        <v>2798</v>
      </c>
      <c r="F566" s="194" t="s">
        <v>2660</v>
      </c>
      <c r="G566" s="53" t="s">
        <v>3228</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3202</v>
      </c>
      <c r="E567" s="53" t="s">
        <v>2448</v>
      </c>
      <c r="F567" s="194" t="s">
        <v>3165</v>
      </c>
      <c r="G567" s="53" t="s">
        <v>3219</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3202</v>
      </c>
      <c r="E568" s="53" t="s">
        <v>2449</v>
      </c>
      <c r="F568" s="194" t="s">
        <v>3165</v>
      </c>
      <c r="G568" s="53" t="s">
        <v>3220</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3202</v>
      </c>
      <c r="E569" s="53" t="s">
        <v>2450</v>
      </c>
      <c r="F569" s="194" t="s">
        <v>3165</v>
      </c>
      <c r="G569" s="53" t="s">
        <v>3221</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3202</v>
      </c>
      <c r="E570" s="53" t="s">
        <v>2451</v>
      </c>
      <c r="F570" s="194" t="s">
        <v>3165</v>
      </c>
      <c r="G570" s="53" t="s">
        <v>3222</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3202</v>
      </c>
      <c r="E571" s="53" t="s">
        <v>2452</v>
      </c>
      <c r="F571" s="194" t="s">
        <v>3165</v>
      </c>
      <c r="G571" s="53" t="s">
        <v>3223</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3202</v>
      </c>
      <c r="E572" s="53" t="s">
        <v>2453</v>
      </c>
      <c r="F572" s="194" t="s">
        <v>3165</v>
      </c>
      <c r="G572" s="53" t="s">
        <v>3224</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3202</v>
      </c>
      <c r="E573" s="53" t="s">
        <v>2799</v>
      </c>
      <c r="F573" s="194" t="s">
        <v>3165</v>
      </c>
      <c r="G573" s="53" t="s">
        <v>3225</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3202</v>
      </c>
      <c r="E574" s="53" t="s">
        <v>2800</v>
      </c>
      <c r="F574" s="194" t="s">
        <v>3165</v>
      </c>
      <c r="G574" s="53" t="s">
        <v>3226</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3202</v>
      </c>
      <c r="E575" s="53" t="s">
        <v>2801</v>
      </c>
      <c r="F575" s="194" t="s">
        <v>3165</v>
      </c>
      <c r="G575" s="53" t="s">
        <v>3227</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3202</v>
      </c>
      <c r="E576" s="53" t="s">
        <v>2798</v>
      </c>
      <c r="F576" s="194" t="s">
        <v>3165</v>
      </c>
      <c r="G576" s="53" t="s">
        <v>3228</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3203</v>
      </c>
      <c r="E577" s="53" t="s">
        <v>2448</v>
      </c>
      <c r="F577" s="194" t="s">
        <v>3166</v>
      </c>
      <c r="G577" s="53" t="s">
        <v>3219</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3203</v>
      </c>
      <c r="E578" s="53" t="s">
        <v>2449</v>
      </c>
      <c r="F578" s="194" t="s">
        <v>3166</v>
      </c>
      <c r="G578" s="53" t="s">
        <v>3220</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3203</v>
      </c>
      <c r="E579" s="53" t="s">
        <v>2450</v>
      </c>
      <c r="F579" s="194" t="s">
        <v>3166</v>
      </c>
      <c r="G579" s="53" t="s">
        <v>3221</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3203</v>
      </c>
      <c r="E580" s="53" t="s">
        <v>2451</v>
      </c>
      <c r="F580" s="194" t="s">
        <v>3166</v>
      </c>
      <c r="G580" s="53" t="s">
        <v>3222</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3203</v>
      </c>
      <c r="E581" s="53" t="s">
        <v>2452</v>
      </c>
      <c r="F581" s="194" t="s">
        <v>3166</v>
      </c>
      <c r="G581" s="53" t="s">
        <v>3223</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3203</v>
      </c>
      <c r="E582" s="53" t="s">
        <v>2453</v>
      </c>
      <c r="F582" s="194" t="s">
        <v>3166</v>
      </c>
      <c r="G582" s="53" t="s">
        <v>3224</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3203</v>
      </c>
      <c r="E583" s="53" t="s">
        <v>2799</v>
      </c>
      <c r="F583" s="194" t="s">
        <v>3166</v>
      </c>
      <c r="G583" s="53" t="s">
        <v>3225</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3203</v>
      </c>
      <c r="E584" s="53" t="s">
        <v>2800</v>
      </c>
      <c r="F584" s="194" t="s">
        <v>3166</v>
      </c>
      <c r="G584" s="53" t="s">
        <v>3226</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3203</v>
      </c>
      <c r="E585" s="53" t="s">
        <v>2801</v>
      </c>
      <c r="F585" s="194" t="s">
        <v>3166</v>
      </c>
      <c r="G585" s="53" t="s">
        <v>3227</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3203</v>
      </c>
      <c r="E586" s="53" t="s">
        <v>2798</v>
      </c>
      <c r="F586" s="194" t="s">
        <v>3166</v>
      </c>
      <c r="G586" s="53" t="s">
        <v>3228</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3204</v>
      </c>
      <c r="E587" s="53" t="s">
        <v>2448</v>
      </c>
      <c r="F587" s="194" t="s">
        <v>3167</v>
      </c>
      <c r="G587" s="53" t="s">
        <v>3219</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3204</v>
      </c>
      <c r="E588" s="53" t="s">
        <v>2449</v>
      </c>
      <c r="F588" s="194" t="s">
        <v>3167</v>
      </c>
      <c r="G588" s="53" t="s">
        <v>3220</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3204</v>
      </c>
      <c r="E589" s="53" t="s">
        <v>2450</v>
      </c>
      <c r="F589" s="194" t="s">
        <v>3167</v>
      </c>
      <c r="G589" s="53" t="s">
        <v>3221</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3204</v>
      </c>
      <c r="E590" s="53" t="s">
        <v>2451</v>
      </c>
      <c r="F590" s="194" t="s">
        <v>3167</v>
      </c>
      <c r="G590" s="53" t="s">
        <v>3222</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3204</v>
      </c>
      <c r="E591" s="53" t="s">
        <v>2452</v>
      </c>
      <c r="F591" s="194" t="s">
        <v>3167</v>
      </c>
      <c r="G591" s="53" t="s">
        <v>3223</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3204</v>
      </c>
      <c r="E592" s="53" t="s">
        <v>2453</v>
      </c>
      <c r="F592" s="194" t="s">
        <v>3167</v>
      </c>
      <c r="G592" s="53" t="s">
        <v>3224</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3204</v>
      </c>
      <c r="E593" s="53" t="s">
        <v>2799</v>
      </c>
      <c r="F593" s="194" t="s">
        <v>3167</v>
      </c>
      <c r="G593" s="53" t="s">
        <v>3225</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3204</v>
      </c>
      <c r="E594" s="53" t="s">
        <v>2800</v>
      </c>
      <c r="F594" s="194" t="s">
        <v>3167</v>
      </c>
      <c r="G594" s="53" t="s">
        <v>3226</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3204</v>
      </c>
      <c r="E595" s="53" t="s">
        <v>2801</v>
      </c>
      <c r="F595" s="194" t="s">
        <v>3167</v>
      </c>
      <c r="G595" s="53" t="s">
        <v>3227</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3204</v>
      </c>
      <c r="E596" s="53" t="s">
        <v>2798</v>
      </c>
      <c r="F596" s="194" t="s">
        <v>3167</v>
      </c>
      <c r="G596" s="53" t="s">
        <v>3228</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3205</v>
      </c>
      <c r="E597" s="53" t="s">
        <v>2448</v>
      </c>
      <c r="F597" s="194" t="s">
        <v>2661</v>
      </c>
      <c r="G597" s="53" t="s">
        <v>3219</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3205</v>
      </c>
      <c r="E598" s="53" t="s">
        <v>2449</v>
      </c>
      <c r="F598" s="194" t="s">
        <v>2661</v>
      </c>
      <c r="G598" s="53" t="s">
        <v>3220</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3205</v>
      </c>
      <c r="E599" s="53" t="s">
        <v>2450</v>
      </c>
      <c r="F599" s="194" t="s">
        <v>2661</v>
      </c>
      <c r="G599" s="53" t="s">
        <v>3221</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3205</v>
      </c>
      <c r="E600" s="53" t="s">
        <v>2451</v>
      </c>
      <c r="F600" s="194" t="s">
        <v>2661</v>
      </c>
      <c r="G600" s="53" t="s">
        <v>3222</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3205</v>
      </c>
      <c r="E601" s="53" t="s">
        <v>2452</v>
      </c>
      <c r="F601" s="194" t="s">
        <v>2661</v>
      </c>
      <c r="G601" s="53" t="s">
        <v>3223</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3205</v>
      </c>
      <c r="E602" s="53" t="s">
        <v>2453</v>
      </c>
      <c r="F602" s="194" t="s">
        <v>2661</v>
      </c>
      <c r="G602" s="53" t="s">
        <v>3224</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3205</v>
      </c>
      <c r="E603" s="53" t="s">
        <v>2799</v>
      </c>
      <c r="F603" s="194" t="s">
        <v>2661</v>
      </c>
      <c r="G603" s="53" t="s">
        <v>3225</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3205</v>
      </c>
      <c r="E604" s="53" t="s">
        <v>2800</v>
      </c>
      <c r="F604" s="194" t="s">
        <v>2661</v>
      </c>
      <c r="G604" s="53" t="s">
        <v>3226</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3205</v>
      </c>
      <c r="E605" s="53" t="s">
        <v>2801</v>
      </c>
      <c r="F605" s="194" t="s">
        <v>2661</v>
      </c>
      <c r="G605" s="53" t="s">
        <v>3227</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3205</v>
      </c>
      <c r="E606" s="53" t="s">
        <v>2798</v>
      </c>
      <c r="F606" s="194" t="s">
        <v>2661</v>
      </c>
      <c r="G606" s="53" t="s">
        <v>3228</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3206</v>
      </c>
      <c r="E607" s="53" t="s">
        <v>2448</v>
      </c>
      <c r="F607" s="194" t="s">
        <v>3168</v>
      </c>
      <c r="G607" s="53" t="s">
        <v>3219</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3206</v>
      </c>
      <c r="E608" s="53" t="s">
        <v>2449</v>
      </c>
      <c r="F608" s="194" t="s">
        <v>3168</v>
      </c>
      <c r="G608" s="53" t="s">
        <v>3220</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3206</v>
      </c>
      <c r="E609" s="53" t="s">
        <v>2450</v>
      </c>
      <c r="F609" s="194" t="s">
        <v>3168</v>
      </c>
      <c r="G609" s="53" t="s">
        <v>3221</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3206</v>
      </c>
      <c r="E610" s="53" t="s">
        <v>2451</v>
      </c>
      <c r="F610" s="194" t="s">
        <v>3168</v>
      </c>
      <c r="G610" s="53" t="s">
        <v>3222</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3206</v>
      </c>
      <c r="E611" s="53" t="s">
        <v>2452</v>
      </c>
      <c r="F611" s="194" t="s">
        <v>3168</v>
      </c>
      <c r="G611" s="53" t="s">
        <v>3223</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3206</v>
      </c>
      <c r="E612" s="53" t="s">
        <v>2453</v>
      </c>
      <c r="F612" s="194" t="s">
        <v>3168</v>
      </c>
      <c r="G612" s="53" t="s">
        <v>3224</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3206</v>
      </c>
      <c r="E613" s="53" t="s">
        <v>2799</v>
      </c>
      <c r="F613" s="194" t="s">
        <v>3168</v>
      </c>
      <c r="G613" s="53" t="s">
        <v>3225</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3206</v>
      </c>
      <c r="E614" s="53" t="s">
        <v>2800</v>
      </c>
      <c r="F614" s="194" t="s">
        <v>3168</v>
      </c>
      <c r="G614" s="53" t="s">
        <v>3226</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3206</v>
      </c>
      <c r="E615" s="53" t="s">
        <v>2801</v>
      </c>
      <c r="F615" s="194" t="s">
        <v>3168</v>
      </c>
      <c r="G615" s="53" t="s">
        <v>3227</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3206</v>
      </c>
      <c r="E616" s="53" t="s">
        <v>2798</v>
      </c>
      <c r="F616" s="194" t="s">
        <v>3168</v>
      </c>
      <c r="G616" s="53" t="s">
        <v>3228</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3207</v>
      </c>
      <c r="E617" s="53" t="s">
        <v>2448</v>
      </c>
      <c r="F617" s="194" t="s">
        <v>3169</v>
      </c>
      <c r="G617" s="53" t="s">
        <v>3219</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3207</v>
      </c>
      <c r="E618" s="53" t="s">
        <v>2449</v>
      </c>
      <c r="F618" s="194" t="s">
        <v>3169</v>
      </c>
      <c r="G618" s="53" t="s">
        <v>3220</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3207</v>
      </c>
      <c r="E619" s="53" t="s">
        <v>2450</v>
      </c>
      <c r="F619" s="194" t="s">
        <v>3169</v>
      </c>
      <c r="G619" s="53" t="s">
        <v>3221</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3207</v>
      </c>
      <c r="E620" s="53" t="s">
        <v>2451</v>
      </c>
      <c r="F620" s="194" t="s">
        <v>3169</v>
      </c>
      <c r="G620" s="53" t="s">
        <v>3222</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3207</v>
      </c>
      <c r="E621" s="53" t="s">
        <v>2452</v>
      </c>
      <c r="F621" s="194" t="s">
        <v>3169</v>
      </c>
      <c r="G621" s="53" t="s">
        <v>3223</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3207</v>
      </c>
      <c r="E622" s="53" t="s">
        <v>2453</v>
      </c>
      <c r="F622" s="194" t="s">
        <v>3169</v>
      </c>
      <c r="G622" s="53" t="s">
        <v>3224</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3207</v>
      </c>
      <c r="E623" s="53" t="s">
        <v>2799</v>
      </c>
      <c r="F623" s="194" t="s">
        <v>3169</v>
      </c>
      <c r="G623" s="53" t="s">
        <v>3225</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3207</v>
      </c>
      <c r="E624" s="53" t="s">
        <v>2800</v>
      </c>
      <c r="F624" s="194" t="s">
        <v>3169</v>
      </c>
      <c r="G624" s="53" t="s">
        <v>3226</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3207</v>
      </c>
      <c r="E625" s="53" t="s">
        <v>2801</v>
      </c>
      <c r="F625" s="194" t="s">
        <v>3169</v>
      </c>
      <c r="G625" s="53" t="s">
        <v>3227</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3207</v>
      </c>
      <c r="E626" s="53" t="s">
        <v>2798</v>
      </c>
      <c r="F626" s="194" t="s">
        <v>3169</v>
      </c>
      <c r="G626" s="53" t="s">
        <v>3228</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3208</v>
      </c>
      <c r="E627" s="53" t="s">
        <v>2448</v>
      </c>
      <c r="F627" s="194" t="s">
        <v>3170</v>
      </c>
      <c r="G627" s="53" t="s">
        <v>3219</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3208</v>
      </c>
      <c r="E628" s="53" t="s">
        <v>2449</v>
      </c>
      <c r="F628" s="194" t="s">
        <v>3170</v>
      </c>
      <c r="G628" s="53" t="s">
        <v>3220</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3208</v>
      </c>
      <c r="E629" s="53" t="s">
        <v>2450</v>
      </c>
      <c r="F629" s="194" t="s">
        <v>3170</v>
      </c>
      <c r="G629" s="53" t="s">
        <v>3221</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3208</v>
      </c>
      <c r="E630" s="53" t="s">
        <v>2451</v>
      </c>
      <c r="F630" s="194" t="s">
        <v>3170</v>
      </c>
      <c r="G630" s="53" t="s">
        <v>3222</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3208</v>
      </c>
      <c r="E631" s="53" t="s">
        <v>2452</v>
      </c>
      <c r="F631" s="194" t="s">
        <v>3170</v>
      </c>
      <c r="G631" s="53" t="s">
        <v>3223</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3208</v>
      </c>
      <c r="E632" s="53" t="s">
        <v>2453</v>
      </c>
      <c r="F632" s="194" t="s">
        <v>3170</v>
      </c>
      <c r="G632" s="53" t="s">
        <v>3224</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3208</v>
      </c>
      <c r="E633" s="53" t="s">
        <v>2799</v>
      </c>
      <c r="F633" s="194" t="s">
        <v>3170</v>
      </c>
      <c r="G633" s="53" t="s">
        <v>3225</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3208</v>
      </c>
      <c r="E634" s="53" t="s">
        <v>2800</v>
      </c>
      <c r="F634" s="194" t="s">
        <v>3170</v>
      </c>
      <c r="G634" s="53" t="s">
        <v>3226</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3208</v>
      </c>
      <c r="E635" s="53" t="s">
        <v>2801</v>
      </c>
      <c r="F635" s="194" t="s">
        <v>3170</v>
      </c>
      <c r="G635" s="53" t="s">
        <v>3227</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3208</v>
      </c>
      <c r="E636" s="53" t="s">
        <v>2798</v>
      </c>
      <c r="F636" s="194" t="s">
        <v>3170</v>
      </c>
      <c r="G636" s="53" t="s">
        <v>3228</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3209</v>
      </c>
      <c r="E637" s="53" t="s">
        <v>2448</v>
      </c>
      <c r="F637" s="194" t="s">
        <v>3171</v>
      </c>
      <c r="G637" s="53" t="s">
        <v>3219</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3209</v>
      </c>
      <c r="E638" s="53" t="s">
        <v>2449</v>
      </c>
      <c r="F638" s="194" t="s">
        <v>3171</v>
      </c>
      <c r="G638" s="53" t="s">
        <v>3220</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3209</v>
      </c>
      <c r="E639" s="53" t="s">
        <v>2450</v>
      </c>
      <c r="F639" s="194" t="s">
        <v>3171</v>
      </c>
      <c r="G639" s="53" t="s">
        <v>3221</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3209</v>
      </c>
      <c r="E640" s="53" t="s">
        <v>2451</v>
      </c>
      <c r="F640" s="194" t="s">
        <v>3171</v>
      </c>
      <c r="G640" s="53" t="s">
        <v>3222</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3209</v>
      </c>
      <c r="E641" s="53" t="s">
        <v>2452</v>
      </c>
      <c r="F641" s="194" t="s">
        <v>3171</v>
      </c>
      <c r="G641" s="53" t="s">
        <v>3223</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3209</v>
      </c>
      <c r="E642" s="53" t="s">
        <v>2453</v>
      </c>
      <c r="F642" s="194" t="s">
        <v>3171</v>
      </c>
      <c r="G642" s="53" t="s">
        <v>3224</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3209</v>
      </c>
      <c r="E643" s="53" t="s">
        <v>2799</v>
      </c>
      <c r="F643" s="194" t="s">
        <v>3171</v>
      </c>
      <c r="G643" s="53" t="s">
        <v>3225</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3209</v>
      </c>
      <c r="E644" s="53" t="s">
        <v>2800</v>
      </c>
      <c r="F644" s="194" t="s">
        <v>3171</v>
      </c>
      <c r="G644" s="53" t="s">
        <v>3226</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3209</v>
      </c>
      <c r="E645" s="53" t="s">
        <v>2801</v>
      </c>
      <c r="F645" s="194" t="s">
        <v>3171</v>
      </c>
      <c r="G645" s="53" t="s">
        <v>3227</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3209</v>
      </c>
      <c r="E646" s="53" t="s">
        <v>2798</v>
      </c>
      <c r="F646" s="194" t="s">
        <v>3171</v>
      </c>
      <c r="G646" s="53" t="s">
        <v>3228</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3210</v>
      </c>
      <c r="E647" s="53" t="s">
        <v>2448</v>
      </c>
      <c r="F647" s="194" t="s">
        <v>3172</v>
      </c>
      <c r="G647" s="53" t="s">
        <v>3219</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3210</v>
      </c>
      <c r="E648" s="53" t="s">
        <v>2449</v>
      </c>
      <c r="F648" s="194" t="s">
        <v>3172</v>
      </c>
      <c r="G648" s="53" t="s">
        <v>3220</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3210</v>
      </c>
      <c r="E649" s="53" t="s">
        <v>2450</v>
      </c>
      <c r="F649" s="194" t="s">
        <v>3172</v>
      </c>
      <c r="G649" s="53" t="s">
        <v>3221</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3210</v>
      </c>
      <c r="E650" s="53" t="s">
        <v>2451</v>
      </c>
      <c r="F650" s="194" t="s">
        <v>3172</v>
      </c>
      <c r="G650" s="53" t="s">
        <v>3222</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3210</v>
      </c>
      <c r="E651" s="53" t="s">
        <v>2452</v>
      </c>
      <c r="F651" s="194" t="s">
        <v>3172</v>
      </c>
      <c r="G651" s="53" t="s">
        <v>3223</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3210</v>
      </c>
      <c r="E652" s="53" t="s">
        <v>2453</v>
      </c>
      <c r="F652" s="194" t="s">
        <v>3172</v>
      </c>
      <c r="G652" s="53" t="s">
        <v>3224</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3210</v>
      </c>
      <c r="E653" s="53" t="s">
        <v>2799</v>
      </c>
      <c r="F653" s="194" t="s">
        <v>3172</v>
      </c>
      <c r="G653" s="53" t="s">
        <v>3225</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3210</v>
      </c>
      <c r="E654" s="53" t="s">
        <v>2800</v>
      </c>
      <c r="F654" s="194" t="s">
        <v>3172</v>
      </c>
      <c r="G654" s="53" t="s">
        <v>3226</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3210</v>
      </c>
      <c r="E655" s="53" t="s">
        <v>2801</v>
      </c>
      <c r="F655" s="194" t="s">
        <v>3172</v>
      </c>
      <c r="G655" s="53" t="s">
        <v>3227</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3210</v>
      </c>
      <c r="E656" s="53" t="s">
        <v>2798</v>
      </c>
      <c r="F656" s="194" t="s">
        <v>3172</v>
      </c>
      <c r="G656" s="53" t="s">
        <v>3228</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3211</v>
      </c>
      <c r="E657" s="53" t="s">
        <v>2448</v>
      </c>
      <c r="F657" s="194" t="s">
        <v>3173</v>
      </c>
      <c r="G657" s="53" t="s">
        <v>3219</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3211</v>
      </c>
      <c r="E658" s="53" t="s">
        <v>2449</v>
      </c>
      <c r="F658" s="194" t="s">
        <v>3173</v>
      </c>
      <c r="G658" s="53" t="s">
        <v>3220</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3211</v>
      </c>
      <c r="E659" s="53" t="s">
        <v>2450</v>
      </c>
      <c r="F659" s="194" t="s">
        <v>3173</v>
      </c>
      <c r="G659" s="53" t="s">
        <v>3221</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3211</v>
      </c>
      <c r="E660" s="53" t="s">
        <v>2451</v>
      </c>
      <c r="F660" s="194" t="s">
        <v>3173</v>
      </c>
      <c r="G660" s="53" t="s">
        <v>3222</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3211</v>
      </c>
      <c r="E661" s="53" t="s">
        <v>2452</v>
      </c>
      <c r="F661" s="194" t="s">
        <v>3173</v>
      </c>
      <c r="G661" s="53" t="s">
        <v>3223</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3211</v>
      </c>
      <c r="E662" s="53" t="s">
        <v>2453</v>
      </c>
      <c r="F662" s="194" t="s">
        <v>3173</v>
      </c>
      <c r="G662" s="53" t="s">
        <v>3224</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3211</v>
      </c>
      <c r="E663" s="53" t="s">
        <v>2799</v>
      </c>
      <c r="F663" s="194" t="s">
        <v>3173</v>
      </c>
      <c r="G663" s="53" t="s">
        <v>3225</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3211</v>
      </c>
      <c r="E664" s="53" t="s">
        <v>2800</v>
      </c>
      <c r="F664" s="194" t="s">
        <v>3173</v>
      </c>
      <c r="G664" s="53" t="s">
        <v>3226</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3211</v>
      </c>
      <c r="E665" s="53" t="s">
        <v>2801</v>
      </c>
      <c r="F665" s="194" t="s">
        <v>3173</v>
      </c>
      <c r="G665" s="53" t="s">
        <v>3227</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3211</v>
      </c>
      <c r="E666" s="53" t="s">
        <v>2798</v>
      </c>
      <c r="F666" s="194" t="s">
        <v>3173</v>
      </c>
      <c r="G666" s="53" t="s">
        <v>3228</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3212</v>
      </c>
      <c r="E667" s="53" t="s">
        <v>2448</v>
      </c>
      <c r="F667" s="194" t="s">
        <v>3174</v>
      </c>
      <c r="G667" s="53" t="s">
        <v>3219</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3212</v>
      </c>
      <c r="E668" s="53" t="s">
        <v>2449</v>
      </c>
      <c r="F668" s="194" t="s">
        <v>3174</v>
      </c>
      <c r="G668" s="53" t="s">
        <v>3220</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3212</v>
      </c>
      <c r="E669" s="53" t="s">
        <v>2450</v>
      </c>
      <c r="F669" s="194" t="s">
        <v>3174</v>
      </c>
      <c r="G669" s="53" t="s">
        <v>3221</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3212</v>
      </c>
      <c r="E670" s="53" t="s">
        <v>2451</v>
      </c>
      <c r="F670" s="194" t="s">
        <v>3174</v>
      </c>
      <c r="G670" s="53" t="s">
        <v>3222</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3212</v>
      </c>
      <c r="E671" s="53" t="s">
        <v>2452</v>
      </c>
      <c r="F671" s="194" t="s">
        <v>3174</v>
      </c>
      <c r="G671" s="53" t="s">
        <v>3223</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3212</v>
      </c>
      <c r="E672" s="53" t="s">
        <v>2453</v>
      </c>
      <c r="F672" s="194" t="s">
        <v>3174</v>
      </c>
      <c r="G672" s="53" t="s">
        <v>3224</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3212</v>
      </c>
      <c r="E673" s="53" t="s">
        <v>2799</v>
      </c>
      <c r="F673" s="194" t="s">
        <v>3174</v>
      </c>
      <c r="G673" s="53" t="s">
        <v>3225</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3212</v>
      </c>
      <c r="E674" s="53" t="s">
        <v>2800</v>
      </c>
      <c r="F674" s="194" t="s">
        <v>3174</v>
      </c>
      <c r="G674" s="53" t="s">
        <v>3226</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3212</v>
      </c>
      <c r="E675" s="53" t="s">
        <v>2801</v>
      </c>
      <c r="F675" s="194" t="s">
        <v>3174</v>
      </c>
      <c r="G675" s="53" t="s">
        <v>3227</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3212</v>
      </c>
      <c r="E676" s="53" t="s">
        <v>2798</v>
      </c>
      <c r="F676" s="194" t="s">
        <v>3174</v>
      </c>
      <c r="G676" s="53" t="s">
        <v>3228</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3213</v>
      </c>
      <c r="E677" s="53" t="s">
        <v>2448</v>
      </c>
      <c r="F677" s="194" t="s">
        <v>3175</v>
      </c>
      <c r="G677" s="53" t="s">
        <v>3219</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3213</v>
      </c>
      <c r="E678" s="53" t="s">
        <v>2449</v>
      </c>
      <c r="F678" s="194" t="s">
        <v>3175</v>
      </c>
      <c r="G678" s="53" t="s">
        <v>3220</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3213</v>
      </c>
      <c r="E679" s="53" t="s">
        <v>2450</v>
      </c>
      <c r="F679" s="194" t="s">
        <v>3175</v>
      </c>
      <c r="G679" s="53" t="s">
        <v>3221</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3213</v>
      </c>
      <c r="E680" s="53" t="s">
        <v>2451</v>
      </c>
      <c r="F680" s="194" t="s">
        <v>3175</v>
      </c>
      <c r="G680" s="53" t="s">
        <v>3222</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3213</v>
      </c>
      <c r="E681" s="53" t="s">
        <v>2452</v>
      </c>
      <c r="F681" s="194" t="s">
        <v>3175</v>
      </c>
      <c r="G681" s="53" t="s">
        <v>3223</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3213</v>
      </c>
      <c r="E682" s="53" t="s">
        <v>2453</v>
      </c>
      <c r="F682" s="194" t="s">
        <v>3175</v>
      </c>
      <c r="G682" s="53" t="s">
        <v>3224</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3213</v>
      </c>
      <c r="E683" s="53" t="s">
        <v>2799</v>
      </c>
      <c r="F683" s="194" t="s">
        <v>3175</v>
      </c>
      <c r="G683" s="53" t="s">
        <v>3225</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3213</v>
      </c>
      <c r="E684" s="53" t="s">
        <v>2800</v>
      </c>
      <c r="F684" s="194" t="s">
        <v>3175</v>
      </c>
      <c r="G684" s="53" t="s">
        <v>3226</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3213</v>
      </c>
      <c r="E685" s="53" t="s">
        <v>2801</v>
      </c>
      <c r="F685" s="194" t="s">
        <v>3175</v>
      </c>
      <c r="G685" s="53" t="s">
        <v>3227</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3213</v>
      </c>
      <c r="E686" s="53" t="s">
        <v>2798</v>
      </c>
      <c r="F686" s="194" t="s">
        <v>3175</v>
      </c>
      <c r="G686" s="53" t="s">
        <v>3228</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3214</v>
      </c>
      <c r="E687" s="53" t="s">
        <v>2448</v>
      </c>
      <c r="F687" s="194" t="s">
        <v>3176</v>
      </c>
      <c r="G687" s="53" t="s">
        <v>3219</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3214</v>
      </c>
      <c r="E688" s="53" t="s">
        <v>2449</v>
      </c>
      <c r="F688" s="194" t="s">
        <v>3176</v>
      </c>
      <c r="G688" s="53" t="s">
        <v>3220</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3214</v>
      </c>
      <c r="E689" s="53" t="s">
        <v>2450</v>
      </c>
      <c r="F689" s="194" t="s">
        <v>3176</v>
      </c>
      <c r="G689" s="53" t="s">
        <v>3221</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3214</v>
      </c>
      <c r="E690" s="53" t="s">
        <v>2451</v>
      </c>
      <c r="F690" s="194" t="s">
        <v>3176</v>
      </c>
      <c r="G690" s="53" t="s">
        <v>3222</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3214</v>
      </c>
      <c r="E691" s="53" t="s">
        <v>2452</v>
      </c>
      <c r="F691" s="194" t="s">
        <v>3176</v>
      </c>
      <c r="G691" s="53" t="s">
        <v>3223</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3214</v>
      </c>
      <c r="E692" s="53" t="s">
        <v>2453</v>
      </c>
      <c r="F692" s="194" t="s">
        <v>3176</v>
      </c>
      <c r="G692" s="53" t="s">
        <v>3224</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3214</v>
      </c>
      <c r="E693" s="53" t="s">
        <v>2799</v>
      </c>
      <c r="F693" s="194" t="s">
        <v>3176</v>
      </c>
      <c r="G693" s="53" t="s">
        <v>3225</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3214</v>
      </c>
      <c r="E694" s="53" t="s">
        <v>2800</v>
      </c>
      <c r="F694" s="194" t="s">
        <v>3176</v>
      </c>
      <c r="G694" s="53" t="s">
        <v>3226</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3214</v>
      </c>
      <c r="E695" s="53" t="s">
        <v>2801</v>
      </c>
      <c r="F695" s="194" t="s">
        <v>3176</v>
      </c>
      <c r="G695" s="53" t="s">
        <v>3227</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3214</v>
      </c>
      <c r="E696" s="53" t="s">
        <v>2798</v>
      </c>
      <c r="F696" s="194" t="s">
        <v>3176</v>
      </c>
      <c r="G696" s="53" t="s">
        <v>3228</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3215</v>
      </c>
      <c r="E697" s="53" t="s">
        <v>2448</v>
      </c>
      <c r="F697" s="194" t="s">
        <v>3218</v>
      </c>
      <c r="G697" s="53" t="s">
        <v>3219</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3215</v>
      </c>
      <c r="E698" s="53" t="s">
        <v>2449</v>
      </c>
      <c r="F698" s="194" t="s">
        <v>3218</v>
      </c>
      <c r="G698" s="53" t="s">
        <v>3220</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3215</v>
      </c>
      <c r="E699" s="53" t="s">
        <v>2450</v>
      </c>
      <c r="F699" s="194" t="s">
        <v>3218</v>
      </c>
      <c r="G699" s="53" t="s">
        <v>3221</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3215</v>
      </c>
      <c r="E700" s="53" t="s">
        <v>2451</v>
      </c>
      <c r="F700" s="194" t="s">
        <v>3218</v>
      </c>
      <c r="G700" s="53" t="s">
        <v>3222</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3215</v>
      </c>
      <c r="E701" s="53" t="s">
        <v>2452</v>
      </c>
      <c r="F701" s="194" t="s">
        <v>3218</v>
      </c>
      <c r="G701" s="53" t="s">
        <v>3223</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3215</v>
      </c>
      <c r="E702" s="53" t="s">
        <v>2453</v>
      </c>
      <c r="F702" s="194" t="s">
        <v>3218</v>
      </c>
      <c r="G702" s="53" t="s">
        <v>3224</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3215</v>
      </c>
      <c r="E703" s="53" t="s">
        <v>2799</v>
      </c>
      <c r="F703" s="194" t="s">
        <v>3218</v>
      </c>
      <c r="G703" s="53" t="s">
        <v>3225</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3215</v>
      </c>
      <c r="E704" s="53" t="s">
        <v>2800</v>
      </c>
      <c r="F704" s="194" t="s">
        <v>3218</v>
      </c>
      <c r="G704" s="53" t="s">
        <v>3226</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3215</v>
      </c>
      <c r="E705" s="53" t="s">
        <v>2801</v>
      </c>
      <c r="F705" s="194" t="s">
        <v>3218</v>
      </c>
      <c r="G705" s="53" t="s">
        <v>3227</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3215</v>
      </c>
      <c r="E706" s="53" t="s">
        <v>2798</v>
      </c>
      <c r="F706" s="194" t="s">
        <v>3218</v>
      </c>
      <c r="G706" s="53" t="s">
        <v>3228</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3216</v>
      </c>
      <c r="E707" s="53" t="s">
        <v>2448</v>
      </c>
      <c r="F707" s="194" t="s">
        <v>3177</v>
      </c>
      <c r="G707" s="53" t="s">
        <v>3219</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3216</v>
      </c>
      <c r="E708" s="53" t="s">
        <v>2449</v>
      </c>
      <c r="F708" s="194" t="s">
        <v>3177</v>
      </c>
      <c r="G708" s="53" t="s">
        <v>3220</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3216</v>
      </c>
      <c r="E709" s="53" t="s">
        <v>2450</v>
      </c>
      <c r="F709" s="194" t="s">
        <v>3177</v>
      </c>
      <c r="G709" s="53" t="s">
        <v>3221</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3216</v>
      </c>
      <c r="E710" s="53" t="s">
        <v>2451</v>
      </c>
      <c r="F710" s="194" t="s">
        <v>3177</v>
      </c>
      <c r="G710" s="53" t="s">
        <v>3222</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3216</v>
      </c>
      <c r="E711" s="53" t="s">
        <v>2452</v>
      </c>
      <c r="F711" s="194" t="s">
        <v>3177</v>
      </c>
      <c r="G711" s="53" t="s">
        <v>3223</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3216</v>
      </c>
      <c r="E712" s="53" t="s">
        <v>2453</v>
      </c>
      <c r="F712" s="194" t="s">
        <v>3177</v>
      </c>
      <c r="G712" s="53" t="s">
        <v>3224</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3216</v>
      </c>
      <c r="E713" s="53" t="s">
        <v>2799</v>
      </c>
      <c r="F713" s="194" t="s">
        <v>3177</v>
      </c>
      <c r="G713" s="53" t="s">
        <v>3225</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3216</v>
      </c>
      <c r="E714" s="53" t="s">
        <v>2800</v>
      </c>
      <c r="F714" s="194" t="s">
        <v>3177</v>
      </c>
      <c r="G714" s="53" t="s">
        <v>3226</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3216</v>
      </c>
      <c r="E715" s="53" t="s">
        <v>2801</v>
      </c>
      <c r="F715" s="194" t="s">
        <v>3177</v>
      </c>
      <c r="G715" s="53" t="s">
        <v>3227</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3216</v>
      </c>
      <c r="E716" s="53" t="s">
        <v>2798</v>
      </c>
      <c r="F716" s="194" t="s">
        <v>3177</v>
      </c>
      <c r="G716" s="53" t="s">
        <v>3228</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3520</v>
      </c>
      <c r="D717" s="284" t="s">
        <v>3192</v>
      </c>
      <c r="E717" s="285"/>
      <c r="F717" s="194" t="s">
        <v>3217</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3193</v>
      </c>
      <c r="E718" s="285"/>
      <c r="F718" s="194" t="s">
        <v>2855</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3194</v>
      </c>
      <c r="E719" s="285"/>
      <c r="F719" s="194" t="s">
        <v>3158</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3195</v>
      </c>
      <c r="E720" s="285"/>
      <c r="F720" s="194" t="s">
        <v>3159</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3196</v>
      </c>
      <c r="E721" s="285"/>
      <c r="F721" s="194" t="s">
        <v>3160</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3197</v>
      </c>
      <c r="E722" s="285"/>
      <c r="F722" s="194" t="s">
        <v>3161</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3198</v>
      </c>
      <c r="E723" s="285"/>
      <c r="F723" s="194" t="s">
        <v>3162</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3199</v>
      </c>
      <c r="E724" s="285"/>
      <c r="F724" s="194" t="s">
        <v>3163</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3200</v>
      </c>
      <c r="E725" s="285"/>
      <c r="F725" s="194" t="s">
        <v>3164</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3201</v>
      </c>
      <c r="E726" s="285"/>
      <c r="F726" s="194" t="s">
        <v>2660</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3202</v>
      </c>
      <c r="E727" s="285"/>
      <c r="F727" s="194" t="s">
        <v>3165</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3203</v>
      </c>
      <c r="E728" s="285"/>
      <c r="F728" s="194" t="s">
        <v>3166</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3204</v>
      </c>
      <c r="E729" s="285"/>
      <c r="F729" s="194" t="s">
        <v>3167</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3205</v>
      </c>
      <c r="E730" s="285"/>
      <c r="F730" s="194" t="s">
        <v>2661</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3206</v>
      </c>
      <c r="E731" s="285"/>
      <c r="F731" s="194" t="s">
        <v>3168</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3207</v>
      </c>
      <c r="E732" s="285"/>
      <c r="F732" s="194" t="s">
        <v>3169</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3208</v>
      </c>
      <c r="E733" s="285"/>
      <c r="F733" s="194" t="s">
        <v>3170</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3209</v>
      </c>
      <c r="E734" s="285"/>
      <c r="F734" s="194" t="s">
        <v>3171</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3210</v>
      </c>
      <c r="E735" s="285"/>
      <c r="F735" s="194" t="s">
        <v>3172</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3211</v>
      </c>
      <c r="E736" s="285"/>
      <c r="F736" s="194" t="s">
        <v>3173</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3212</v>
      </c>
      <c r="E737" s="285"/>
      <c r="F737" s="194" t="s">
        <v>3174</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3213</v>
      </c>
      <c r="E738" s="285"/>
      <c r="F738" s="194" t="s">
        <v>3175</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3214</v>
      </c>
      <c r="E739" s="285"/>
      <c r="F739" s="194" t="s">
        <v>3176</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3215</v>
      </c>
      <c r="E740" s="285"/>
      <c r="F740" s="194" t="s">
        <v>3218</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3216</v>
      </c>
      <c r="E741" s="285"/>
      <c r="F741" s="194" t="s">
        <v>3177</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2872</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2873</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2874</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2875</v>
      </c>
      <c r="D745" s="285" t="s">
        <v>3201</v>
      </c>
      <c r="E745" s="9"/>
      <c r="F745" s="194" t="s">
        <v>2660</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2875</v>
      </c>
      <c r="D746" s="285" t="s">
        <v>3206</v>
      </c>
      <c r="E746" s="9"/>
      <c r="F746" s="194" t="s">
        <v>3168</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3192</v>
      </c>
      <c r="E748" s="53" t="s">
        <v>2448</v>
      </c>
      <c r="F748" s="194" t="s">
        <v>3217</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3192</v>
      </c>
      <c r="E749" s="53" t="s">
        <v>2449</v>
      </c>
      <c r="F749" s="194" t="s">
        <v>3217</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3192</v>
      </c>
      <c r="E750" s="53" t="s">
        <v>2450</v>
      </c>
      <c r="F750" s="194" t="s">
        <v>3217</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3192</v>
      </c>
      <c r="E751" s="53" t="s">
        <v>2451</v>
      </c>
      <c r="F751" s="194" t="s">
        <v>3217</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3192</v>
      </c>
      <c r="E752" s="53" t="s">
        <v>2452</v>
      </c>
      <c r="F752" s="194" t="s">
        <v>3217</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3192</v>
      </c>
      <c r="E753" s="53" t="s">
        <v>2453</v>
      </c>
      <c r="F753" s="194" t="s">
        <v>3217</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3192</v>
      </c>
      <c r="E754" s="53" t="s">
        <v>2799</v>
      </c>
      <c r="F754" s="194" t="s">
        <v>3217</v>
      </c>
      <c r="G754" s="53" t="s">
        <v>2802</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3192</v>
      </c>
      <c r="E755" s="53" t="s">
        <v>2800</v>
      </c>
      <c r="F755" s="194" t="s">
        <v>3217</v>
      </c>
      <c r="G755" s="53" t="s">
        <v>2804</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3192</v>
      </c>
      <c r="E756" s="53" t="s">
        <v>2801</v>
      </c>
      <c r="F756" s="194" t="s">
        <v>3217</v>
      </c>
      <c r="G756" s="53" t="s">
        <v>2805</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3192</v>
      </c>
      <c r="E757" s="53" t="s">
        <v>2798</v>
      </c>
      <c r="F757" s="194" t="s">
        <v>3217</v>
      </c>
      <c r="G757" s="53" t="s">
        <v>2803</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3193</v>
      </c>
      <c r="E758" s="53" t="s">
        <v>2448</v>
      </c>
      <c r="F758" s="194" t="s">
        <v>2855</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3193</v>
      </c>
      <c r="E759" s="53" t="s">
        <v>2449</v>
      </c>
      <c r="F759" s="194" t="s">
        <v>2855</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3193</v>
      </c>
      <c r="E760" s="53" t="s">
        <v>2450</v>
      </c>
      <c r="F760" s="194" t="s">
        <v>2855</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3193</v>
      </c>
      <c r="E761" s="53" t="s">
        <v>2451</v>
      </c>
      <c r="F761" s="194" t="s">
        <v>2855</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3193</v>
      </c>
      <c r="E762" s="53" t="s">
        <v>2452</v>
      </c>
      <c r="F762" s="194" t="s">
        <v>2855</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3193</v>
      </c>
      <c r="E763" s="53" t="s">
        <v>2453</v>
      </c>
      <c r="F763" s="194" t="s">
        <v>2855</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3193</v>
      </c>
      <c r="E764" s="53" t="s">
        <v>2799</v>
      </c>
      <c r="F764" s="194" t="s">
        <v>2855</v>
      </c>
      <c r="G764" s="53" t="s">
        <v>2802</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3193</v>
      </c>
      <c r="E765" s="53" t="s">
        <v>2800</v>
      </c>
      <c r="F765" s="194" t="s">
        <v>2855</v>
      </c>
      <c r="G765" s="53" t="s">
        <v>2804</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3193</v>
      </c>
      <c r="E766" s="53" t="s">
        <v>2801</v>
      </c>
      <c r="F766" s="194" t="s">
        <v>2855</v>
      </c>
      <c r="G766" s="53" t="s">
        <v>2805</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3193</v>
      </c>
      <c r="E767" s="53" t="s">
        <v>2798</v>
      </c>
      <c r="F767" s="194" t="s">
        <v>2855</v>
      </c>
      <c r="G767" s="53" t="s">
        <v>2803</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3194</v>
      </c>
      <c r="E768" s="53" t="s">
        <v>2448</v>
      </c>
      <c r="F768" s="194" t="s">
        <v>3158</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3194</v>
      </c>
      <c r="E769" s="53" t="s">
        <v>2449</v>
      </c>
      <c r="F769" s="194" t="s">
        <v>3158</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3194</v>
      </c>
      <c r="E770" s="53" t="s">
        <v>2450</v>
      </c>
      <c r="F770" s="194" t="s">
        <v>3158</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3194</v>
      </c>
      <c r="E771" s="53" t="s">
        <v>2451</v>
      </c>
      <c r="F771" s="194" t="s">
        <v>3158</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3194</v>
      </c>
      <c r="E772" s="53" t="s">
        <v>2452</v>
      </c>
      <c r="F772" s="194" t="s">
        <v>3158</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3194</v>
      </c>
      <c r="E773" s="53" t="s">
        <v>2453</v>
      </c>
      <c r="F773" s="194" t="s">
        <v>3158</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3194</v>
      </c>
      <c r="E774" s="53" t="s">
        <v>2799</v>
      </c>
      <c r="F774" s="194" t="s">
        <v>3158</v>
      </c>
      <c r="G774" s="53" t="s">
        <v>2802</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3194</v>
      </c>
      <c r="E775" s="53" t="s">
        <v>2800</v>
      </c>
      <c r="F775" s="194" t="s">
        <v>3158</v>
      </c>
      <c r="G775" s="53" t="s">
        <v>2804</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3194</v>
      </c>
      <c r="E776" s="53" t="s">
        <v>2801</v>
      </c>
      <c r="F776" s="194" t="s">
        <v>3158</v>
      </c>
      <c r="G776" s="53" t="s">
        <v>2805</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3194</v>
      </c>
      <c r="E777" s="53" t="s">
        <v>2798</v>
      </c>
      <c r="F777" s="194" t="s">
        <v>3158</v>
      </c>
      <c r="G777" s="53" t="s">
        <v>2803</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3195</v>
      </c>
      <c r="E778" s="53" t="s">
        <v>2448</v>
      </c>
      <c r="F778" s="194" t="s">
        <v>3159</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3195</v>
      </c>
      <c r="E779" s="53" t="s">
        <v>2449</v>
      </c>
      <c r="F779" s="194" t="s">
        <v>3159</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3195</v>
      </c>
      <c r="E780" s="53" t="s">
        <v>2450</v>
      </c>
      <c r="F780" s="194" t="s">
        <v>3159</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3195</v>
      </c>
      <c r="E781" s="53" t="s">
        <v>2451</v>
      </c>
      <c r="F781" s="194" t="s">
        <v>3159</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3195</v>
      </c>
      <c r="E782" s="53" t="s">
        <v>2452</v>
      </c>
      <c r="F782" s="194" t="s">
        <v>3159</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3195</v>
      </c>
      <c r="E783" s="53" t="s">
        <v>2453</v>
      </c>
      <c r="F783" s="194" t="s">
        <v>3159</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3195</v>
      </c>
      <c r="E784" s="53" t="s">
        <v>2799</v>
      </c>
      <c r="F784" s="194" t="s">
        <v>3159</v>
      </c>
      <c r="G784" s="53" t="s">
        <v>2802</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3195</v>
      </c>
      <c r="E785" s="53" t="s">
        <v>2800</v>
      </c>
      <c r="F785" s="194" t="s">
        <v>3159</v>
      </c>
      <c r="G785" s="53" t="s">
        <v>2804</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3195</v>
      </c>
      <c r="E786" s="53" t="s">
        <v>2801</v>
      </c>
      <c r="F786" s="194" t="s">
        <v>3159</v>
      </c>
      <c r="G786" s="53" t="s">
        <v>2805</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3195</v>
      </c>
      <c r="E787" s="53" t="s">
        <v>2798</v>
      </c>
      <c r="F787" s="194" t="s">
        <v>3159</v>
      </c>
      <c r="G787" s="53" t="s">
        <v>2803</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3196</v>
      </c>
      <c r="E788" s="53" t="s">
        <v>2448</v>
      </c>
      <c r="F788" s="194" t="s">
        <v>3160</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3196</v>
      </c>
      <c r="E789" s="53" t="s">
        <v>2449</v>
      </c>
      <c r="F789" s="194" t="s">
        <v>3160</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3196</v>
      </c>
      <c r="E790" s="53" t="s">
        <v>2450</v>
      </c>
      <c r="F790" s="194" t="s">
        <v>3160</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3196</v>
      </c>
      <c r="E791" s="53" t="s">
        <v>2451</v>
      </c>
      <c r="F791" s="194" t="s">
        <v>3160</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3196</v>
      </c>
      <c r="E792" s="53" t="s">
        <v>2452</v>
      </c>
      <c r="F792" s="194" t="s">
        <v>3160</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3196</v>
      </c>
      <c r="E793" s="53" t="s">
        <v>2453</v>
      </c>
      <c r="F793" s="194" t="s">
        <v>3160</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3196</v>
      </c>
      <c r="E794" s="53" t="s">
        <v>2799</v>
      </c>
      <c r="F794" s="194" t="s">
        <v>3160</v>
      </c>
      <c r="G794" s="53" t="s">
        <v>2802</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3196</v>
      </c>
      <c r="E795" s="53" t="s">
        <v>2800</v>
      </c>
      <c r="F795" s="194" t="s">
        <v>3160</v>
      </c>
      <c r="G795" s="53" t="s">
        <v>2804</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3196</v>
      </c>
      <c r="E796" s="53" t="s">
        <v>2801</v>
      </c>
      <c r="F796" s="194" t="s">
        <v>3160</v>
      </c>
      <c r="G796" s="53" t="s">
        <v>2805</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3196</v>
      </c>
      <c r="E797" s="53" t="s">
        <v>2798</v>
      </c>
      <c r="F797" s="194" t="s">
        <v>3160</v>
      </c>
      <c r="G797" s="53" t="s">
        <v>2803</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3197</v>
      </c>
      <c r="E798" s="53" t="s">
        <v>2448</v>
      </c>
      <c r="F798" s="194" t="s">
        <v>3161</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3197</v>
      </c>
      <c r="E799" s="53" t="s">
        <v>2449</v>
      </c>
      <c r="F799" s="194" t="s">
        <v>3161</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3197</v>
      </c>
      <c r="E800" s="53" t="s">
        <v>2450</v>
      </c>
      <c r="F800" s="194" t="s">
        <v>3161</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3197</v>
      </c>
      <c r="E801" s="53" t="s">
        <v>2451</v>
      </c>
      <c r="F801" s="194" t="s">
        <v>3161</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3197</v>
      </c>
      <c r="E802" s="53" t="s">
        <v>2452</v>
      </c>
      <c r="F802" s="194" t="s">
        <v>3161</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3197</v>
      </c>
      <c r="E803" s="53" t="s">
        <v>2453</v>
      </c>
      <c r="F803" s="194" t="s">
        <v>3161</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3197</v>
      </c>
      <c r="E804" s="53" t="s">
        <v>2799</v>
      </c>
      <c r="F804" s="194" t="s">
        <v>3161</v>
      </c>
      <c r="G804" s="53" t="s">
        <v>2802</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3197</v>
      </c>
      <c r="E805" s="53" t="s">
        <v>2800</v>
      </c>
      <c r="F805" s="194" t="s">
        <v>3161</v>
      </c>
      <c r="G805" s="53" t="s">
        <v>2804</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3197</v>
      </c>
      <c r="E806" s="53" t="s">
        <v>2801</v>
      </c>
      <c r="F806" s="194" t="s">
        <v>3161</v>
      </c>
      <c r="G806" s="53" t="s">
        <v>2805</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3197</v>
      </c>
      <c r="E807" s="53" t="s">
        <v>2798</v>
      </c>
      <c r="F807" s="194" t="s">
        <v>3161</v>
      </c>
      <c r="G807" s="53" t="s">
        <v>2803</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3198</v>
      </c>
      <c r="E808" s="53" t="s">
        <v>2448</v>
      </c>
      <c r="F808" s="194" t="s">
        <v>3162</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3198</v>
      </c>
      <c r="E809" s="53" t="s">
        <v>2449</v>
      </c>
      <c r="F809" s="194" t="s">
        <v>3162</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3198</v>
      </c>
      <c r="E810" s="53" t="s">
        <v>2450</v>
      </c>
      <c r="F810" s="194" t="s">
        <v>3162</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3198</v>
      </c>
      <c r="E811" s="53" t="s">
        <v>2451</v>
      </c>
      <c r="F811" s="194" t="s">
        <v>3162</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3198</v>
      </c>
      <c r="E812" s="53" t="s">
        <v>2452</v>
      </c>
      <c r="F812" s="194" t="s">
        <v>3162</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3198</v>
      </c>
      <c r="E813" s="53" t="s">
        <v>2453</v>
      </c>
      <c r="F813" s="194" t="s">
        <v>3162</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3198</v>
      </c>
      <c r="E814" s="53" t="s">
        <v>2799</v>
      </c>
      <c r="F814" s="194" t="s">
        <v>3162</v>
      </c>
      <c r="G814" s="53" t="s">
        <v>2802</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3198</v>
      </c>
      <c r="E815" s="53" t="s">
        <v>2800</v>
      </c>
      <c r="F815" s="194" t="s">
        <v>3162</v>
      </c>
      <c r="G815" s="53" t="s">
        <v>2804</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3198</v>
      </c>
      <c r="E816" s="53" t="s">
        <v>2801</v>
      </c>
      <c r="F816" s="194" t="s">
        <v>3162</v>
      </c>
      <c r="G816" s="53" t="s">
        <v>2805</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3198</v>
      </c>
      <c r="E817" s="53" t="s">
        <v>2798</v>
      </c>
      <c r="F817" s="194" t="s">
        <v>3162</v>
      </c>
      <c r="G817" s="53" t="s">
        <v>2803</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3199</v>
      </c>
      <c r="E818" s="53" t="s">
        <v>2448</v>
      </c>
      <c r="F818" s="194" t="s">
        <v>3163</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3199</v>
      </c>
      <c r="E819" s="53" t="s">
        <v>2449</v>
      </c>
      <c r="F819" s="194" t="s">
        <v>3163</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3199</v>
      </c>
      <c r="E820" s="53" t="s">
        <v>2450</v>
      </c>
      <c r="F820" s="194" t="s">
        <v>3163</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3199</v>
      </c>
      <c r="E821" s="53" t="s">
        <v>2451</v>
      </c>
      <c r="F821" s="194" t="s">
        <v>3163</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3199</v>
      </c>
      <c r="E822" s="53" t="s">
        <v>2452</v>
      </c>
      <c r="F822" s="194" t="s">
        <v>3163</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3199</v>
      </c>
      <c r="E823" s="53" t="s">
        <v>2453</v>
      </c>
      <c r="F823" s="194" t="s">
        <v>3163</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3199</v>
      </c>
      <c r="E824" s="53" t="s">
        <v>2799</v>
      </c>
      <c r="F824" s="194" t="s">
        <v>3163</v>
      </c>
      <c r="G824" s="53" t="s">
        <v>2802</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3199</v>
      </c>
      <c r="E825" s="53" t="s">
        <v>2800</v>
      </c>
      <c r="F825" s="194" t="s">
        <v>3163</v>
      </c>
      <c r="G825" s="53" t="s">
        <v>2804</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3199</v>
      </c>
      <c r="E826" s="53" t="s">
        <v>2801</v>
      </c>
      <c r="F826" s="194" t="s">
        <v>3163</v>
      </c>
      <c r="G826" s="53" t="s">
        <v>2805</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3199</v>
      </c>
      <c r="E827" s="53" t="s">
        <v>2798</v>
      </c>
      <c r="F827" s="194" t="s">
        <v>3163</v>
      </c>
      <c r="G827" s="53" t="s">
        <v>2803</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3200</v>
      </c>
      <c r="E828" s="53" t="s">
        <v>2448</v>
      </c>
      <c r="F828" s="194" t="s">
        <v>3164</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3200</v>
      </c>
      <c r="E829" s="53" t="s">
        <v>2449</v>
      </c>
      <c r="F829" s="194" t="s">
        <v>3164</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3200</v>
      </c>
      <c r="E830" s="53" t="s">
        <v>2450</v>
      </c>
      <c r="F830" s="194" t="s">
        <v>3164</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3200</v>
      </c>
      <c r="E831" s="53" t="s">
        <v>2451</v>
      </c>
      <c r="F831" s="194" t="s">
        <v>3164</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3200</v>
      </c>
      <c r="E832" s="53" t="s">
        <v>2452</v>
      </c>
      <c r="F832" s="194" t="s">
        <v>3164</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3200</v>
      </c>
      <c r="E833" s="53" t="s">
        <v>2453</v>
      </c>
      <c r="F833" s="194" t="s">
        <v>3164</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3200</v>
      </c>
      <c r="E834" s="53" t="s">
        <v>2799</v>
      </c>
      <c r="F834" s="194" t="s">
        <v>3164</v>
      </c>
      <c r="G834" s="53" t="s">
        <v>2802</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3200</v>
      </c>
      <c r="E835" s="53" t="s">
        <v>2800</v>
      </c>
      <c r="F835" s="194" t="s">
        <v>3164</v>
      </c>
      <c r="G835" s="53" t="s">
        <v>2804</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3200</v>
      </c>
      <c r="E836" s="53" t="s">
        <v>2801</v>
      </c>
      <c r="F836" s="194" t="s">
        <v>3164</v>
      </c>
      <c r="G836" s="53" t="s">
        <v>2805</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3200</v>
      </c>
      <c r="E837" s="53" t="s">
        <v>2798</v>
      </c>
      <c r="F837" s="194" t="s">
        <v>3164</v>
      </c>
      <c r="G837" s="53" t="s">
        <v>2803</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3201</v>
      </c>
      <c r="E838" s="53" t="s">
        <v>2448</v>
      </c>
      <c r="F838" s="194" t="s">
        <v>2660</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3201</v>
      </c>
      <c r="E839" s="53" t="s">
        <v>2449</v>
      </c>
      <c r="F839" s="194" t="s">
        <v>2660</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3201</v>
      </c>
      <c r="E840" s="53" t="s">
        <v>2450</v>
      </c>
      <c r="F840" s="194" t="s">
        <v>2660</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3201</v>
      </c>
      <c r="E841" s="53" t="s">
        <v>2451</v>
      </c>
      <c r="F841" s="194" t="s">
        <v>2660</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3201</v>
      </c>
      <c r="E842" s="53" t="s">
        <v>2452</v>
      </c>
      <c r="F842" s="194" t="s">
        <v>2660</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3201</v>
      </c>
      <c r="E843" s="53" t="s">
        <v>2453</v>
      </c>
      <c r="F843" s="194" t="s">
        <v>2660</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3201</v>
      </c>
      <c r="E844" s="53" t="s">
        <v>2799</v>
      </c>
      <c r="F844" s="194" t="s">
        <v>2660</v>
      </c>
      <c r="G844" s="53" t="s">
        <v>2802</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3201</v>
      </c>
      <c r="E845" s="53" t="s">
        <v>2800</v>
      </c>
      <c r="F845" s="194" t="s">
        <v>2660</v>
      </c>
      <c r="G845" s="53" t="s">
        <v>2804</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3201</v>
      </c>
      <c r="E846" s="53" t="s">
        <v>2801</v>
      </c>
      <c r="F846" s="194" t="s">
        <v>2660</v>
      </c>
      <c r="G846" s="53" t="s">
        <v>2805</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3201</v>
      </c>
      <c r="E847" s="53" t="s">
        <v>2798</v>
      </c>
      <c r="F847" s="194" t="s">
        <v>2660</v>
      </c>
      <c r="G847" s="53" t="s">
        <v>2803</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3202</v>
      </c>
      <c r="E848" s="53" t="s">
        <v>2448</v>
      </c>
      <c r="F848" s="194" t="s">
        <v>3165</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3202</v>
      </c>
      <c r="E849" s="53" t="s">
        <v>2449</v>
      </c>
      <c r="F849" s="194" t="s">
        <v>3165</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3202</v>
      </c>
      <c r="E850" s="53" t="s">
        <v>2450</v>
      </c>
      <c r="F850" s="194" t="s">
        <v>3165</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3202</v>
      </c>
      <c r="E851" s="53" t="s">
        <v>2451</v>
      </c>
      <c r="F851" s="194" t="s">
        <v>3165</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3202</v>
      </c>
      <c r="E852" s="53" t="s">
        <v>2452</v>
      </c>
      <c r="F852" s="194" t="s">
        <v>3165</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3202</v>
      </c>
      <c r="E853" s="53" t="s">
        <v>2453</v>
      </c>
      <c r="F853" s="194" t="s">
        <v>3165</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3202</v>
      </c>
      <c r="E854" s="53" t="s">
        <v>2799</v>
      </c>
      <c r="F854" s="194" t="s">
        <v>3165</v>
      </c>
      <c r="G854" s="53" t="s">
        <v>2802</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3202</v>
      </c>
      <c r="E855" s="53" t="s">
        <v>2800</v>
      </c>
      <c r="F855" s="194" t="s">
        <v>3165</v>
      </c>
      <c r="G855" s="53" t="s">
        <v>2804</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3202</v>
      </c>
      <c r="E856" s="53" t="s">
        <v>2801</v>
      </c>
      <c r="F856" s="194" t="s">
        <v>3165</v>
      </c>
      <c r="G856" s="53" t="s">
        <v>2805</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3202</v>
      </c>
      <c r="E857" s="53" t="s">
        <v>2798</v>
      </c>
      <c r="F857" s="194" t="s">
        <v>3165</v>
      </c>
      <c r="G857" s="53" t="s">
        <v>2803</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3203</v>
      </c>
      <c r="E858" s="53" t="s">
        <v>2448</v>
      </c>
      <c r="F858" s="194" t="s">
        <v>3166</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3203</v>
      </c>
      <c r="E859" s="53" t="s">
        <v>2449</v>
      </c>
      <c r="F859" s="194" t="s">
        <v>3166</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3203</v>
      </c>
      <c r="E860" s="53" t="s">
        <v>2450</v>
      </c>
      <c r="F860" s="194" t="s">
        <v>3166</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3203</v>
      </c>
      <c r="E861" s="53" t="s">
        <v>2451</v>
      </c>
      <c r="F861" s="194" t="s">
        <v>3166</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3203</v>
      </c>
      <c r="E862" s="53" t="s">
        <v>2452</v>
      </c>
      <c r="F862" s="194" t="s">
        <v>3166</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3203</v>
      </c>
      <c r="E863" s="53" t="s">
        <v>2453</v>
      </c>
      <c r="F863" s="194" t="s">
        <v>3166</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3203</v>
      </c>
      <c r="E864" s="53" t="s">
        <v>2799</v>
      </c>
      <c r="F864" s="194" t="s">
        <v>3166</v>
      </c>
      <c r="G864" s="53" t="s">
        <v>2802</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3203</v>
      </c>
      <c r="E865" s="53" t="s">
        <v>2800</v>
      </c>
      <c r="F865" s="194" t="s">
        <v>3166</v>
      </c>
      <c r="G865" s="53" t="s">
        <v>2804</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3203</v>
      </c>
      <c r="E866" s="53" t="s">
        <v>2801</v>
      </c>
      <c r="F866" s="194" t="s">
        <v>3166</v>
      </c>
      <c r="G866" s="53" t="s">
        <v>2805</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3203</v>
      </c>
      <c r="E867" s="53" t="s">
        <v>2798</v>
      </c>
      <c r="F867" s="194" t="s">
        <v>3166</v>
      </c>
      <c r="G867" s="53" t="s">
        <v>2803</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3204</v>
      </c>
      <c r="E868" s="53" t="s">
        <v>2448</v>
      </c>
      <c r="F868" s="194" t="s">
        <v>3167</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3204</v>
      </c>
      <c r="E869" s="53" t="s">
        <v>2449</v>
      </c>
      <c r="F869" s="194" t="s">
        <v>3167</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3204</v>
      </c>
      <c r="E870" s="53" t="s">
        <v>2450</v>
      </c>
      <c r="F870" s="194" t="s">
        <v>3167</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3204</v>
      </c>
      <c r="E871" s="53" t="s">
        <v>2451</v>
      </c>
      <c r="F871" s="194" t="s">
        <v>3167</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3204</v>
      </c>
      <c r="E872" s="53" t="s">
        <v>2452</v>
      </c>
      <c r="F872" s="194" t="s">
        <v>3167</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3204</v>
      </c>
      <c r="E873" s="53" t="s">
        <v>2453</v>
      </c>
      <c r="F873" s="194" t="s">
        <v>3167</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3204</v>
      </c>
      <c r="E874" s="53" t="s">
        <v>2799</v>
      </c>
      <c r="F874" s="194" t="s">
        <v>3167</v>
      </c>
      <c r="G874" s="53" t="s">
        <v>2802</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3204</v>
      </c>
      <c r="E875" s="53" t="s">
        <v>2800</v>
      </c>
      <c r="F875" s="194" t="s">
        <v>3167</v>
      </c>
      <c r="G875" s="53" t="s">
        <v>2804</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3204</v>
      </c>
      <c r="E876" s="53" t="s">
        <v>2801</v>
      </c>
      <c r="F876" s="194" t="s">
        <v>3167</v>
      </c>
      <c r="G876" s="53" t="s">
        <v>2805</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3204</v>
      </c>
      <c r="E877" s="53" t="s">
        <v>2798</v>
      </c>
      <c r="F877" s="194" t="s">
        <v>3167</v>
      </c>
      <c r="G877" s="53" t="s">
        <v>2803</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3205</v>
      </c>
      <c r="E878" s="53" t="s">
        <v>2448</v>
      </c>
      <c r="F878" s="194" t="s">
        <v>2661</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3205</v>
      </c>
      <c r="E879" s="53" t="s">
        <v>2449</v>
      </c>
      <c r="F879" s="194" t="s">
        <v>2661</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3205</v>
      </c>
      <c r="E880" s="53" t="s">
        <v>2450</v>
      </c>
      <c r="F880" s="194" t="s">
        <v>2661</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3205</v>
      </c>
      <c r="E881" s="53" t="s">
        <v>2451</v>
      </c>
      <c r="F881" s="194" t="s">
        <v>2661</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3205</v>
      </c>
      <c r="E882" s="53" t="s">
        <v>2452</v>
      </c>
      <c r="F882" s="194" t="s">
        <v>2661</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3205</v>
      </c>
      <c r="E883" s="53" t="s">
        <v>2453</v>
      </c>
      <c r="F883" s="194" t="s">
        <v>2661</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3205</v>
      </c>
      <c r="E884" s="53" t="s">
        <v>2799</v>
      </c>
      <c r="F884" s="194" t="s">
        <v>2661</v>
      </c>
      <c r="G884" s="53" t="s">
        <v>2802</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3205</v>
      </c>
      <c r="E885" s="53" t="s">
        <v>2800</v>
      </c>
      <c r="F885" s="194" t="s">
        <v>2661</v>
      </c>
      <c r="G885" s="53" t="s">
        <v>2804</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3205</v>
      </c>
      <c r="E886" s="53" t="s">
        <v>2801</v>
      </c>
      <c r="F886" s="194" t="s">
        <v>2661</v>
      </c>
      <c r="G886" s="53" t="s">
        <v>2805</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3205</v>
      </c>
      <c r="E887" s="53" t="s">
        <v>2798</v>
      </c>
      <c r="F887" s="194" t="s">
        <v>2661</v>
      </c>
      <c r="G887" s="53" t="s">
        <v>2803</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3206</v>
      </c>
      <c r="E888" s="53" t="s">
        <v>2448</v>
      </c>
      <c r="F888" s="194" t="s">
        <v>3168</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3206</v>
      </c>
      <c r="E889" s="53" t="s">
        <v>2449</v>
      </c>
      <c r="F889" s="194" t="s">
        <v>3168</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3206</v>
      </c>
      <c r="E890" s="53" t="s">
        <v>2450</v>
      </c>
      <c r="F890" s="194" t="s">
        <v>3168</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3206</v>
      </c>
      <c r="E891" s="53" t="s">
        <v>2451</v>
      </c>
      <c r="F891" s="194" t="s">
        <v>3168</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3206</v>
      </c>
      <c r="E892" s="53" t="s">
        <v>2452</v>
      </c>
      <c r="F892" s="194" t="s">
        <v>3168</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3206</v>
      </c>
      <c r="E893" s="53" t="s">
        <v>2453</v>
      </c>
      <c r="F893" s="194" t="s">
        <v>3168</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3206</v>
      </c>
      <c r="E894" s="53" t="s">
        <v>2799</v>
      </c>
      <c r="F894" s="194" t="s">
        <v>3168</v>
      </c>
      <c r="G894" s="53" t="s">
        <v>2802</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3206</v>
      </c>
      <c r="E895" s="53" t="s">
        <v>2800</v>
      </c>
      <c r="F895" s="194" t="s">
        <v>3168</v>
      </c>
      <c r="G895" s="53" t="s">
        <v>2804</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3206</v>
      </c>
      <c r="E896" s="53" t="s">
        <v>2801</v>
      </c>
      <c r="F896" s="194" t="s">
        <v>3168</v>
      </c>
      <c r="G896" s="53" t="s">
        <v>2805</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3206</v>
      </c>
      <c r="E897" s="53" t="s">
        <v>2798</v>
      </c>
      <c r="F897" s="194" t="s">
        <v>3168</v>
      </c>
      <c r="G897" s="53" t="s">
        <v>2803</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3207</v>
      </c>
      <c r="E898" s="53" t="s">
        <v>2448</v>
      </c>
      <c r="F898" s="194" t="s">
        <v>3169</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3207</v>
      </c>
      <c r="E899" s="53" t="s">
        <v>2449</v>
      </c>
      <c r="F899" s="194" t="s">
        <v>3169</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3207</v>
      </c>
      <c r="E900" s="53" t="s">
        <v>2450</v>
      </c>
      <c r="F900" s="194" t="s">
        <v>3169</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3207</v>
      </c>
      <c r="E901" s="53" t="s">
        <v>2451</v>
      </c>
      <c r="F901" s="194" t="s">
        <v>3169</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3207</v>
      </c>
      <c r="E902" s="53" t="s">
        <v>2452</v>
      </c>
      <c r="F902" s="194" t="s">
        <v>3169</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3207</v>
      </c>
      <c r="E903" s="53" t="s">
        <v>2453</v>
      </c>
      <c r="F903" s="194" t="s">
        <v>3169</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3207</v>
      </c>
      <c r="E904" s="53" t="s">
        <v>2799</v>
      </c>
      <c r="F904" s="194" t="s">
        <v>3169</v>
      </c>
      <c r="G904" s="53" t="s">
        <v>2802</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3207</v>
      </c>
      <c r="E905" s="53" t="s">
        <v>2800</v>
      </c>
      <c r="F905" s="194" t="s">
        <v>3169</v>
      </c>
      <c r="G905" s="53" t="s">
        <v>2804</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3207</v>
      </c>
      <c r="E906" s="53" t="s">
        <v>2801</v>
      </c>
      <c r="F906" s="194" t="s">
        <v>3169</v>
      </c>
      <c r="G906" s="53" t="s">
        <v>2805</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3207</v>
      </c>
      <c r="E907" s="53" t="s">
        <v>2798</v>
      </c>
      <c r="F907" s="194" t="s">
        <v>3169</v>
      </c>
      <c r="G907" s="53" t="s">
        <v>2803</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3208</v>
      </c>
      <c r="E908" s="53" t="s">
        <v>2448</v>
      </c>
      <c r="F908" s="194" t="s">
        <v>3170</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3208</v>
      </c>
      <c r="E909" s="53" t="s">
        <v>2449</v>
      </c>
      <c r="F909" s="194" t="s">
        <v>3170</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3208</v>
      </c>
      <c r="E910" s="53" t="s">
        <v>2450</v>
      </c>
      <c r="F910" s="194" t="s">
        <v>3170</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3208</v>
      </c>
      <c r="E911" s="53" t="s">
        <v>2451</v>
      </c>
      <c r="F911" s="194" t="s">
        <v>3170</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3208</v>
      </c>
      <c r="E912" s="53" t="s">
        <v>2452</v>
      </c>
      <c r="F912" s="194" t="s">
        <v>3170</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3208</v>
      </c>
      <c r="E913" s="53" t="s">
        <v>2453</v>
      </c>
      <c r="F913" s="194" t="s">
        <v>3170</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3208</v>
      </c>
      <c r="E914" s="53" t="s">
        <v>2799</v>
      </c>
      <c r="F914" s="194" t="s">
        <v>3170</v>
      </c>
      <c r="G914" s="53" t="s">
        <v>2802</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3208</v>
      </c>
      <c r="E915" s="53" t="s">
        <v>2800</v>
      </c>
      <c r="F915" s="194" t="s">
        <v>3170</v>
      </c>
      <c r="G915" s="53" t="s">
        <v>2804</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3208</v>
      </c>
      <c r="E916" s="53" t="s">
        <v>2801</v>
      </c>
      <c r="F916" s="194" t="s">
        <v>3170</v>
      </c>
      <c r="G916" s="53" t="s">
        <v>2805</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3208</v>
      </c>
      <c r="E917" s="53" t="s">
        <v>2798</v>
      </c>
      <c r="F917" s="194" t="s">
        <v>3170</v>
      </c>
      <c r="G917" s="53" t="s">
        <v>2803</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3209</v>
      </c>
      <c r="E918" s="53" t="s">
        <v>2448</v>
      </c>
      <c r="F918" s="194" t="s">
        <v>3171</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3209</v>
      </c>
      <c r="E919" s="53" t="s">
        <v>2449</v>
      </c>
      <c r="F919" s="194" t="s">
        <v>3171</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3209</v>
      </c>
      <c r="E920" s="53" t="s">
        <v>2450</v>
      </c>
      <c r="F920" s="194" t="s">
        <v>3171</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3209</v>
      </c>
      <c r="E921" s="53" t="s">
        <v>2451</v>
      </c>
      <c r="F921" s="194" t="s">
        <v>3171</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3209</v>
      </c>
      <c r="E922" s="53" t="s">
        <v>2452</v>
      </c>
      <c r="F922" s="194" t="s">
        <v>3171</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3209</v>
      </c>
      <c r="E923" s="53" t="s">
        <v>2453</v>
      </c>
      <c r="F923" s="194" t="s">
        <v>3171</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3209</v>
      </c>
      <c r="E924" s="53" t="s">
        <v>2799</v>
      </c>
      <c r="F924" s="194" t="s">
        <v>3171</v>
      </c>
      <c r="G924" s="53" t="s">
        <v>2802</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3209</v>
      </c>
      <c r="E925" s="53" t="s">
        <v>2800</v>
      </c>
      <c r="F925" s="194" t="s">
        <v>3171</v>
      </c>
      <c r="G925" s="53" t="s">
        <v>2804</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3209</v>
      </c>
      <c r="E926" s="53" t="s">
        <v>2801</v>
      </c>
      <c r="F926" s="194" t="s">
        <v>3171</v>
      </c>
      <c r="G926" s="53" t="s">
        <v>2805</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3209</v>
      </c>
      <c r="E927" s="53" t="s">
        <v>2798</v>
      </c>
      <c r="F927" s="194" t="s">
        <v>3171</v>
      </c>
      <c r="G927" s="53" t="s">
        <v>2803</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3210</v>
      </c>
      <c r="E928" s="53" t="s">
        <v>2448</v>
      </c>
      <c r="F928" s="194" t="s">
        <v>3172</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3210</v>
      </c>
      <c r="E929" s="53" t="s">
        <v>2449</v>
      </c>
      <c r="F929" s="194" t="s">
        <v>3172</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3210</v>
      </c>
      <c r="E930" s="53" t="s">
        <v>2450</v>
      </c>
      <c r="F930" s="194" t="s">
        <v>3172</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3210</v>
      </c>
      <c r="E931" s="53" t="s">
        <v>2451</v>
      </c>
      <c r="F931" s="194" t="s">
        <v>3172</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3210</v>
      </c>
      <c r="E932" s="53" t="s">
        <v>2452</v>
      </c>
      <c r="F932" s="194" t="s">
        <v>3172</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3210</v>
      </c>
      <c r="E933" s="53" t="s">
        <v>2453</v>
      </c>
      <c r="F933" s="194" t="s">
        <v>3172</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3210</v>
      </c>
      <c r="E934" s="53" t="s">
        <v>2799</v>
      </c>
      <c r="F934" s="194" t="s">
        <v>3172</v>
      </c>
      <c r="G934" s="53" t="s">
        <v>2802</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3210</v>
      </c>
      <c r="E935" s="53" t="s">
        <v>2800</v>
      </c>
      <c r="F935" s="194" t="s">
        <v>3172</v>
      </c>
      <c r="G935" s="53" t="s">
        <v>2804</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3210</v>
      </c>
      <c r="E936" s="53" t="s">
        <v>2801</v>
      </c>
      <c r="F936" s="194" t="s">
        <v>3172</v>
      </c>
      <c r="G936" s="53" t="s">
        <v>2805</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3210</v>
      </c>
      <c r="E937" s="53" t="s">
        <v>2798</v>
      </c>
      <c r="F937" s="194" t="s">
        <v>3172</v>
      </c>
      <c r="G937" s="53" t="s">
        <v>2803</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3211</v>
      </c>
      <c r="E938" s="53" t="s">
        <v>2448</v>
      </c>
      <c r="F938" s="194" t="s">
        <v>3173</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3211</v>
      </c>
      <c r="E939" s="53" t="s">
        <v>2449</v>
      </c>
      <c r="F939" s="194" t="s">
        <v>3173</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3211</v>
      </c>
      <c r="E940" s="53" t="s">
        <v>2450</v>
      </c>
      <c r="F940" s="194" t="s">
        <v>3173</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3211</v>
      </c>
      <c r="E941" s="53" t="s">
        <v>2451</v>
      </c>
      <c r="F941" s="194" t="s">
        <v>3173</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3211</v>
      </c>
      <c r="E942" s="53" t="s">
        <v>2452</v>
      </c>
      <c r="F942" s="194" t="s">
        <v>3173</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3211</v>
      </c>
      <c r="E943" s="53" t="s">
        <v>2453</v>
      </c>
      <c r="F943" s="194" t="s">
        <v>3173</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3211</v>
      </c>
      <c r="E944" s="53" t="s">
        <v>2799</v>
      </c>
      <c r="F944" s="194" t="s">
        <v>3173</v>
      </c>
      <c r="G944" s="53" t="s">
        <v>2802</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3211</v>
      </c>
      <c r="E945" s="53" t="s">
        <v>2800</v>
      </c>
      <c r="F945" s="194" t="s">
        <v>3173</v>
      </c>
      <c r="G945" s="53" t="s">
        <v>2804</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3211</v>
      </c>
      <c r="E946" s="53" t="s">
        <v>2801</v>
      </c>
      <c r="F946" s="194" t="s">
        <v>3173</v>
      </c>
      <c r="G946" s="53" t="s">
        <v>2805</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3211</v>
      </c>
      <c r="E947" s="53" t="s">
        <v>2798</v>
      </c>
      <c r="F947" s="194" t="s">
        <v>3173</v>
      </c>
      <c r="G947" s="53" t="s">
        <v>2803</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3212</v>
      </c>
      <c r="E948" s="53" t="s">
        <v>2448</v>
      </c>
      <c r="F948" s="194" t="s">
        <v>3174</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3212</v>
      </c>
      <c r="E949" s="53" t="s">
        <v>2449</v>
      </c>
      <c r="F949" s="194" t="s">
        <v>3174</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3212</v>
      </c>
      <c r="E950" s="53" t="s">
        <v>2450</v>
      </c>
      <c r="F950" s="194" t="s">
        <v>3174</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3212</v>
      </c>
      <c r="E951" s="53" t="s">
        <v>2451</v>
      </c>
      <c r="F951" s="194" t="s">
        <v>3174</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3212</v>
      </c>
      <c r="E952" s="53" t="s">
        <v>2452</v>
      </c>
      <c r="F952" s="194" t="s">
        <v>3174</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3212</v>
      </c>
      <c r="E953" s="53" t="s">
        <v>2453</v>
      </c>
      <c r="F953" s="194" t="s">
        <v>3174</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3212</v>
      </c>
      <c r="E954" s="53" t="s">
        <v>2799</v>
      </c>
      <c r="F954" s="194" t="s">
        <v>3174</v>
      </c>
      <c r="G954" s="53" t="s">
        <v>2802</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3212</v>
      </c>
      <c r="E955" s="53" t="s">
        <v>2800</v>
      </c>
      <c r="F955" s="194" t="s">
        <v>3174</v>
      </c>
      <c r="G955" s="53" t="s">
        <v>2804</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3212</v>
      </c>
      <c r="E956" s="53" t="s">
        <v>2801</v>
      </c>
      <c r="F956" s="194" t="s">
        <v>3174</v>
      </c>
      <c r="G956" s="53" t="s">
        <v>2805</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3212</v>
      </c>
      <c r="E957" s="53" t="s">
        <v>2798</v>
      </c>
      <c r="F957" s="194" t="s">
        <v>3174</v>
      </c>
      <c r="G957" s="53" t="s">
        <v>2803</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3213</v>
      </c>
      <c r="E958" s="53" t="s">
        <v>2448</v>
      </c>
      <c r="F958" s="194" t="s">
        <v>3175</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3213</v>
      </c>
      <c r="E959" s="53" t="s">
        <v>2449</v>
      </c>
      <c r="F959" s="194" t="s">
        <v>3175</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3213</v>
      </c>
      <c r="E960" s="53" t="s">
        <v>2450</v>
      </c>
      <c r="F960" s="194" t="s">
        <v>3175</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3213</v>
      </c>
      <c r="E961" s="53" t="s">
        <v>2451</v>
      </c>
      <c r="F961" s="194" t="s">
        <v>3175</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3213</v>
      </c>
      <c r="E962" s="53" t="s">
        <v>2452</v>
      </c>
      <c r="F962" s="194" t="s">
        <v>3175</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3213</v>
      </c>
      <c r="E963" s="53" t="s">
        <v>2453</v>
      </c>
      <c r="F963" s="194" t="s">
        <v>3175</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3213</v>
      </c>
      <c r="E964" s="53" t="s">
        <v>2799</v>
      </c>
      <c r="F964" s="194" t="s">
        <v>3175</v>
      </c>
      <c r="G964" s="53" t="s">
        <v>2802</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3213</v>
      </c>
      <c r="E965" s="53" t="s">
        <v>2800</v>
      </c>
      <c r="F965" s="194" t="s">
        <v>3175</v>
      </c>
      <c r="G965" s="53" t="s">
        <v>2804</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3213</v>
      </c>
      <c r="E966" s="53" t="s">
        <v>2801</v>
      </c>
      <c r="F966" s="194" t="s">
        <v>3175</v>
      </c>
      <c r="G966" s="53" t="s">
        <v>2805</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3213</v>
      </c>
      <c r="E967" s="53" t="s">
        <v>2798</v>
      </c>
      <c r="F967" s="194" t="s">
        <v>3175</v>
      </c>
      <c r="G967" s="53" t="s">
        <v>2803</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3214</v>
      </c>
      <c r="E968" s="53" t="s">
        <v>2448</v>
      </c>
      <c r="F968" s="194" t="s">
        <v>3176</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3214</v>
      </c>
      <c r="E969" s="53" t="s">
        <v>2449</v>
      </c>
      <c r="F969" s="194" t="s">
        <v>3176</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3214</v>
      </c>
      <c r="E970" s="53" t="s">
        <v>2450</v>
      </c>
      <c r="F970" s="194" t="s">
        <v>3176</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3214</v>
      </c>
      <c r="E971" s="53" t="s">
        <v>2451</v>
      </c>
      <c r="F971" s="194" t="s">
        <v>3176</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3214</v>
      </c>
      <c r="E972" s="53" t="s">
        <v>2452</v>
      </c>
      <c r="F972" s="194" t="s">
        <v>3176</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3214</v>
      </c>
      <c r="E973" s="53" t="s">
        <v>2453</v>
      </c>
      <c r="F973" s="194" t="s">
        <v>3176</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3214</v>
      </c>
      <c r="E974" s="53" t="s">
        <v>2799</v>
      </c>
      <c r="F974" s="194" t="s">
        <v>3176</v>
      </c>
      <c r="G974" s="53" t="s">
        <v>2802</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3214</v>
      </c>
      <c r="E975" s="53" t="s">
        <v>2800</v>
      </c>
      <c r="F975" s="194" t="s">
        <v>3176</v>
      </c>
      <c r="G975" s="53" t="s">
        <v>2804</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3214</v>
      </c>
      <c r="E976" s="53" t="s">
        <v>2801</v>
      </c>
      <c r="F976" s="194" t="s">
        <v>3176</v>
      </c>
      <c r="G976" s="53" t="s">
        <v>2805</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3214</v>
      </c>
      <c r="E977" s="53" t="s">
        <v>2798</v>
      </c>
      <c r="F977" s="194" t="s">
        <v>3176</v>
      </c>
      <c r="G977" s="53" t="s">
        <v>2803</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3215</v>
      </c>
      <c r="E978" s="53" t="s">
        <v>2448</v>
      </c>
      <c r="F978" s="194" t="s">
        <v>3218</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3215</v>
      </c>
      <c r="E979" s="53" t="s">
        <v>2449</v>
      </c>
      <c r="F979" s="194" t="s">
        <v>3218</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3215</v>
      </c>
      <c r="E980" s="53" t="s">
        <v>2450</v>
      </c>
      <c r="F980" s="194" t="s">
        <v>3218</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3215</v>
      </c>
      <c r="E981" s="53" t="s">
        <v>2451</v>
      </c>
      <c r="F981" s="194" t="s">
        <v>3218</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3215</v>
      </c>
      <c r="E982" s="53" t="s">
        <v>2452</v>
      </c>
      <c r="F982" s="194" t="s">
        <v>3218</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3215</v>
      </c>
      <c r="E983" s="53" t="s">
        <v>2453</v>
      </c>
      <c r="F983" s="194" t="s">
        <v>3218</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3215</v>
      </c>
      <c r="E984" s="53" t="s">
        <v>2799</v>
      </c>
      <c r="F984" s="194" t="s">
        <v>3218</v>
      </c>
      <c r="G984" s="53" t="s">
        <v>2802</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3215</v>
      </c>
      <c r="E985" s="53" t="s">
        <v>2800</v>
      </c>
      <c r="F985" s="194" t="s">
        <v>3218</v>
      </c>
      <c r="G985" s="53" t="s">
        <v>2804</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3215</v>
      </c>
      <c r="E986" s="53" t="s">
        <v>2801</v>
      </c>
      <c r="F986" s="194" t="s">
        <v>3218</v>
      </c>
      <c r="G986" s="53" t="s">
        <v>2805</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3215</v>
      </c>
      <c r="E987" s="53" t="s">
        <v>2798</v>
      </c>
      <c r="F987" s="194" t="s">
        <v>3218</v>
      </c>
      <c r="G987" s="53" t="s">
        <v>2803</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3216</v>
      </c>
      <c r="E988" s="53" t="s">
        <v>2448</v>
      </c>
      <c r="F988" s="194" t="s">
        <v>3177</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3216</v>
      </c>
      <c r="E989" s="53" t="s">
        <v>2449</v>
      </c>
      <c r="F989" s="194" t="s">
        <v>3177</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3216</v>
      </c>
      <c r="E990" s="53" t="s">
        <v>2450</v>
      </c>
      <c r="F990" s="194" t="s">
        <v>3177</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3216</v>
      </c>
      <c r="E991" s="53" t="s">
        <v>2451</v>
      </c>
      <c r="F991" s="194" t="s">
        <v>3177</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3216</v>
      </c>
      <c r="E992" s="53" t="s">
        <v>2452</v>
      </c>
      <c r="F992" s="194" t="s">
        <v>3177</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3216</v>
      </c>
      <c r="E993" s="53" t="s">
        <v>2453</v>
      </c>
      <c r="F993" s="194" t="s">
        <v>3177</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3216</v>
      </c>
      <c r="E994" s="53" t="s">
        <v>2799</v>
      </c>
      <c r="F994" s="194" t="s">
        <v>3177</v>
      </c>
      <c r="G994" s="53" t="s">
        <v>2802</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3216</v>
      </c>
      <c r="E995" s="53" t="s">
        <v>2800</v>
      </c>
      <c r="F995" s="194" t="s">
        <v>3177</v>
      </c>
      <c r="G995" s="53" t="s">
        <v>2804</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3216</v>
      </c>
      <c r="E996" s="53" t="s">
        <v>2801</v>
      </c>
      <c r="F996" s="194" t="s">
        <v>3177</v>
      </c>
      <c r="G996" s="53" t="s">
        <v>2805</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3216</v>
      </c>
      <c r="E997" s="53" t="s">
        <v>2798</v>
      </c>
      <c r="F997" s="194" t="s">
        <v>3177</v>
      </c>
      <c r="G997" s="53" t="s">
        <v>2803</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3204</v>
      </c>
      <c r="E998" s="53"/>
      <c r="F998" s="9" t="s">
        <v>3167</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3205</v>
      </c>
      <c r="E999" s="53"/>
      <c r="F999" s="9" t="s">
        <v>2661</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3215</v>
      </c>
      <c r="E1000" s="53"/>
      <c r="F1000" s="9" t="s">
        <v>3218</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3194</v>
      </c>
      <c r="E1001" s="53"/>
      <c r="F1001" s="194" t="s">
        <v>3158</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3214</v>
      </c>
      <c r="E1002" s="53"/>
      <c r="F1002" s="194" t="s">
        <v>3176</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3193</v>
      </c>
      <c r="E1003" s="53"/>
      <c r="F1003" s="194" t="s">
        <v>2855</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3215</v>
      </c>
      <c r="E1004" s="53"/>
      <c r="F1004" s="194" t="s">
        <v>3218</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3194</v>
      </c>
      <c r="E1005" s="53"/>
      <c r="F1005" s="194" t="s">
        <v>3158</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3214</v>
      </c>
      <c r="E1006" s="53"/>
      <c r="F1006" s="194" t="s">
        <v>3176</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3193</v>
      </c>
      <c r="E1007" s="53"/>
      <c r="F1007" s="194" t="s">
        <v>2855</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3215</v>
      </c>
      <c r="E1008" s="53"/>
      <c r="F1008" s="194" t="s">
        <v>3218</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3395</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2547</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2528</v>
      </c>
      <c r="E1014" s="53"/>
      <c r="F1014" s="9" t="s">
        <v>2529</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2520</v>
      </c>
      <c r="E1016" s="53"/>
      <c r="F1016" s="9" t="s">
        <v>2524</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2530</v>
      </c>
      <c r="E1017" s="53"/>
      <c r="F1017" s="9" t="s">
        <v>2531</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2521</v>
      </c>
      <c r="E1018" s="53"/>
      <c r="F1018" s="9" t="s">
        <v>2525</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2867</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3567</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2900</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2832</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2534</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2553</v>
      </c>
      <c r="E1037" s="53"/>
      <c r="F1037" s="53" t="s">
        <v>2981</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2528</v>
      </c>
      <c r="E1050" s="53"/>
      <c r="F1050" s="9" t="s">
        <v>2529</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2520</v>
      </c>
      <c r="E1054" s="53"/>
      <c r="F1054" s="9" t="s">
        <v>2524</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2530</v>
      </c>
      <c r="E1055" s="53"/>
      <c r="F1055" s="9" t="s">
        <v>2531</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2521</v>
      </c>
      <c r="E1056" s="53"/>
      <c r="F1056" s="9" t="s">
        <v>2525</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2522</v>
      </c>
      <c r="E1057" s="53"/>
      <c r="F1057" s="9" t="s">
        <v>2526</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2523</v>
      </c>
      <c r="E1058" s="53"/>
      <c r="F1058" s="9" t="s">
        <v>2527</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2497</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4" t="s">
        <v>3606</v>
      </c>
      <c r="D1060" s="284" t="s">
        <v>3192</v>
      </c>
      <c r="E1060" s="9"/>
      <c r="F1060" s="194" t="s">
        <v>3217</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3193</v>
      </c>
      <c r="E1061" s="9"/>
      <c r="F1061" s="194" t="s">
        <v>2855</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3194</v>
      </c>
      <c r="E1062" s="9"/>
      <c r="F1062" s="194" t="s">
        <v>3158</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3195</v>
      </c>
      <c r="E1063" s="9"/>
      <c r="F1063" s="194" t="s">
        <v>3159</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3196</v>
      </c>
      <c r="E1064" s="9"/>
      <c r="F1064" s="194" t="s">
        <v>3160</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3197</v>
      </c>
      <c r="E1065" s="9"/>
      <c r="F1065" s="194" t="s">
        <v>3161</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3198</v>
      </c>
      <c r="E1066" s="9"/>
      <c r="F1066" s="194" t="s">
        <v>3162</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3199</v>
      </c>
      <c r="E1067" s="9"/>
      <c r="F1067" s="194" t="s">
        <v>3163</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3200</v>
      </c>
      <c r="E1068" s="9"/>
      <c r="F1068" s="194" t="s">
        <v>3164</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3201</v>
      </c>
      <c r="E1069" s="9"/>
      <c r="F1069" s="194" t="s">
        <v>2660</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3202</v>
      </c>
      <c r="E1070" s="9"/>
      <c r="F1070" s="194" t="s">
        <v>3165</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3203</v>
      </c>
      <c r="E1071" s="9"/>
      <c r="F1071" s="194" t="s">
        <v>3166</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3204</v>
      </c>
      <c r="E1072" s="9"/>
      <c r="F1072" s="194" t="s">
        <v>3167</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3205</v>
      </c>
      <c r="E1073" s="9"/>
      <c r="F1073" s="194" t="s">
        <v>2661</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3206</v>
      </c>
      <c r="E1074" s="9"/>
      <c r="F1074" s="194" t="s">
        <v>3168</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3207</v>
      </c>
      <c r="E1075" s="9"/>
      <c r="F1075" s="194" t="s">
        <v>3169</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3208</v>
      </c>
      <c r="E1076" s="9"/>
      <c r="F1076" s="194" t="s">
        <v>3170</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3209</v>
      </c>
      <c r="E1077" s="9"/>
      <c r="F1077" s="194" t="s">
        <v>3171</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3210</v>
      </c>
      <c r="E1078" s="9"/>
      <c r="F1078" s="194" t="s">
        <v>3172</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3211</v>
      </c>
      <c r="E1079" s="9"/>
      <c r="F1079" s="194" t="s">
        <v>3173</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3212</v>
      </c>
      <c r="E1080" s="9"/>
      <c r="F1080" s="194" t="s">
        <v>3174</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3213</v>
      </c>
      <c r="E1081" s="9"/>
      <c r="F1081" s="194" t="s">
        <v>3175</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3214</v>
      </c>
      <c r="E1082" s="9"/>
      <c r="F1082" s="194" t="s">
        <v>3176</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3215</v>
      </c>
      <c r="E1083" s="9"/>
      <c r="F1083" s="194" t="s">
        <v>3218</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3216</v>
      </c>
      <c r="E1084" s="9"/>
      <c r="F1084" s="194" t="s">
        <v>3177</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4" t="s">
        <v>3607</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2806</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2523</v>
      </c>
      <c r="E1088" s="9"/>
      <c r="F1088" s="9" t="s">
        <v>2527</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2806</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2528</v>
      </c>
      <c r="E1096" s="53"/>
      <c r="F1096" s="9" t="s">
        <v>2529</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2520</v>
      </c>
      <c r="E1098" s="53"/>
      <c r="F1098" s="9" t="s">
        <v>2524</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2530</v>
      </c>
      <c r="E1099" s="53"/>
      <c r="F1099" s="9" t="s">
        <v>2531</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2521</v>
      </c>
      <c r="E1100" s="53"/>
      <c r="F1100" s="9" t="s">
        <v>2525</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2852</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2528</v>
      </c>
      <c r="E1109" s="53"/>
      <c r="F1109" s="9" t="s">
        <v>2529</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2520</v>
      </c>
      <c r="E1111" s="53"/>
      <c r="F1111" s="9" t="s">
        <v>2524</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2530</v>
      </c>
      <c r="E1112" s="53"/>
      <c r="F1112" s="9" t="s">
        <v>2531</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2521</v>
      </c>
      <c r="E1113" s="53"/>
      <c r="F1113" s="9" t="s">
        <v>2525</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2522</v>
      </c>
      <c r="E1114" s="53"/>
      <c r="F1114" s="9" t="s">
        <v>2526</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2523</v>
      </c>
      <c r="E1115" s="53"/>
      <c r="F1115" s="9" t="s">
        <v>2527</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3454</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2528</v>
      </c>
      <c r="E1125" s="9"/>
      <c r="F1125" s="9" t="s">
        <v>2529</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2520</v>
      </c>
      <c r="E1128" s="9"/>
      <c r="F1128" s="9" t="s">
        <v>2524</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2530</v>
      </c>
      <c r="E1129" s="9"/>
      <c r="F1129" s="9" t="s">
        <v>2531</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2521</v>
      </c>
      <c r="E1130" s="9"/>
      <c r="F1130" s="9" t="s">
        <v>2525</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2522</v>
      </c>
      <c r="E1131" s="9"/>
      <c r="F1131" s="9" t="s">
        <v>2526</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2523</v>
      </c>
      <c r="E1132" s="9"/>
      <c r="F1132" s="9" t="s">
        <v>2527</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3192</v>
      </c>
      <c r="E1151" s="53"/>
      <c r="F1151" s="9" t="s">
        <v>3229</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3193</v>
      </c>
      <c r="E1152" s="53"/>
      <c r="F1152" s="9" t="s">
        <v>3230</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3194</v>
      </c>
      <c r="E1153" s="53"/>
      <c r="F1153" s="9" t="s">
        <v>3231</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3195</v>
      </c>
      <c r="E1154" s="53"/>
      <c r="F1154" s="9" t="s">
        <v>3232</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3196</v>
      </c>
      <c r="E1155" s="53"/>
      <c r="F1155" s="9" t="s">
        <v>3233</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3197</v>
      </c>
      <c r="E1156" s="53"/>
      <c r="F1156" s="9" t="s">
        <v>3234</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3198</v>
      </c>
      <c r="E1157" s="53"/>
      <c r="F1157" s="9" t="s">
        <v>3235</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3199</v>
      </c>
      <c r="E1158" s="53"/>
      <c r="F1158" s="9" t="s">
        <v>3236</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3200</v>
      </c>
      <c r="E1159" s="53"/>
      <c r="F1159" s="9" t="s">
        <v>3237</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3201</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3202</v>
      </c>
      <c r="E1161" s="53"/>
      <c r="F1161" s="9" t="s">
        <v>3238</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3203</v>
      </c>
      <c r="E1162" s="53"/>
      <c r="F1162" s="9" t="s">
        <v>3239</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3204</v>
      </c>
      <c r="E1163" s="53"/>
      <c r="F1163" s="9" t="s">
        <v>3240</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3205</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3206</v>
      </c>
      <c r="E1165" s="53"/>
      <c r="F1165" s="9" t="s">
        <v>3241</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3207</v>
      </c>
      <c r="E1166" s="53"/>
      <c r="F1166" s="9" t="s">
        <v>3242</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3208</v>
      </c>
      <c r="E1167" s="53"/>
      <c r="F1167" s="9" t="s">
        <v>3243</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3209</v>
      </c>
      <c r="E1168" s="53"/>
      <c r="F1168" s="9" t="s">
        <v>3244</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3210</v>
      </c>
      <c r="E1169" s="53"/>
      <c r="F1169" s="9" t="s">
        <v>3245</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3211</v>
      </c>
      <c r="E1170" s="53"/>
      <c r="F1170" s="9" t="s">
        <v>3246</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3212</v>
      </c>
      <c r="E1171" s="53"/>
      <c r="F1171" s="9" t="s">
        <v>3247</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3213</v>
      </c>
      <c r="E1172" s="53"/>
      <c r="F1172" s="9" t="s">
        <v>3248</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3214</v>
      </c>
      <c r="E1173" s="53"/>
      <c r="F1173" s="9" t="s">
        <v>3249</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3215</v>
      </c>
      <c r="E1174" s="53"/>
      <c r="F1174" s="9" t="s">
        <v>3250</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3216</v>
      </c>
      <c r="E1175" s="53"/>
      <c r="F1175" s="9" t="s">
        <v>3251</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2589</v>
      </c>
      <c r="E1181" s="53"/>
      <c r="F1181" s="53" t="s">
        <v>2888</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2588</v>
      </c>
      <c r="E1182" s="53"/>
      <c r="F1182" s="53" t="s">
        <v>2889</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2899</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3192</v>
      </c>
      <c r="E1202" s="53"/>
      <c r="F1202" s="9" t="s">
        <v>3229</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3193</v>
      </c>
      <c r="E1203" s="53"/>
      <c r="F1203" s="9" t="s">
        <v>3230</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3194</v>
      </c>
      <c r="E1204" s="53"/>
      <c r="F1204" s="9" t="s">
        <v>3231</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3195</v>
      </c>
      <c r="E1205" s="53"/>
      <c r="F1205" s="9" t="s">
        <v>3232</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3196</v>
      </c>
      <c r="E1206" s="53"/>
      <c r="F1206" s="9" t="s">
        <v>3233</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3197</v>
      </c>
      <c r="E1207" s="53"/>
      <c r="F1207" s="9" t="s">
        <v>3234</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3198</v>
      </c>
      <c r="E1208" s="53"/>
      <c r="F1208" s="9" t="s">
        <v>3235</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3199</v>
      </c>
      <c r="E1209" s="53"/>
      <c r="F1209" s="9" t="s">
        <v>3236</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3200</v>
      </c>
      <c r="E1210" s="53"/>
      <c r="F1210" s="9" t="s">
        <v>3237</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3201</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3202</v>
      </c>
      <c r="E1212" s="53"/>
      <c r="F1212" s="9" t="s">
        <v>3238</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3203</v>
      </c>
      <c r="E1213" s="53"/>
      <c r="F1213" s="9" t="s">
        <v>3239</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3204</v>
      </c>
      <c r="E1214" s="53"/>
      <c r="F1214" s="9" t="s">
        <v>3240</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3205</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3206</v>
      </c>
      <c r="E1216" s="53"/>
      <c r="F1216" s="9" t="s">
        <v>3241</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3207</v>
      </c>
      <c r="E1217" s="53"/>
      <c r="F1217" s="9" t="s">
        <v>3242</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3208</v>
      </c>
      <c r="E1218" s="53"/>
      <c r="F1218" s="9" t="s">
        <v>3243</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3209</v>
      </c>
      <c r="E1219" s="53"/>
      <c r="F1219" s="9" t="s">
        <v>3244</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3210</v>
      </c>
      <c r="E1220" s="53"/>
      <c r="F1220" s="9" t="s">
        <v>3245</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3211</v>
      </c>
      <c r="E1221" s="53"/>
      <c r="F1221" s="9" t="s">
        <v>3246</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3212</v>
      </c>
      <c r="E1222" s="53"/>
      <c r="F1222" s="9" t="s">
        <v>3247</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3213</v>
      </c>
      <c r="E1223" s="53"/>
      <c r="F1223" s="9" t="s">
        <v>3248</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3214</v>
      </c>
      <c r="E1224" s="53"/>
      <c r="F1224" s="9" t="s">
        <v>3249</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3215</v>
      </c>
      <c r="E1225" s="53"/>
      <c r="F1225" s="9" t="s">
        <v>3250</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3216</v>
      </c>
      <c r="E1226" s="53"/>
      <c r="F1226" s="9" t="s">
        <v>3251</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2589</v>
      </c>
      <c r="E1232" s="53"/>
      <c r="F1232" s="53" t="s">
        <v>2888</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2588</v>
      </c>
      <c r="E1233" s="53"/>
      <c r="F1233" s="53" t="s">
        <v>2889</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3060</v>
      </c>
      <c r="D1234" s="4" t="s">
        <v>3069</v>
      </c>
      <c r="F1234" s="4" t="s">
        <v>3074</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3070</v>
      </c>
      <c r="F1235" s="4" t="s">
        <v>3098</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3071</v>
      </c>
      <c r="F1236" s="4" t="s">
        <v>3075</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3072</v>
      </c>
      <c r="F1237" s="4" t="s">
        <v>3076</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3073</v>
      </c>
      <c r="F1238" s="4" t="s">
        <v>3077</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3061</v>
      </c>
      <c r="D1239" s="4" t="s">
        <v>3069</v>
      </c>
      <c r="F1239" s="4" t="s">
        <v>3074</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3070</v>
      </c>
      <c r="F1240" s="4" t="s">
        <v>3098</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3071</v>
      </c>
      <c r="F1241" s="4" t="s">
        <v>3075</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3072</v>
      </c>
      <c r="F1242" s="4" t="s">
        <v>3076</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3073</v>
      </c>
      <c r="F1243" s="4" t="s">
        <v>3077</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3062</v>
      </c>
      <c r="D1244" s="4" t="s">
        <v>3069</v>
      </c>
      <c r="F1244" s="4" t="s">
        <v>3074</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3070</v>
      </c>
      <c r="F1245" s="4" t="s">
        <v>3098</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3071</v>
      </c>
      <c r="F1246" s="4" t="s">
        <v>3075</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3072</v>
      </c>
      <c r="F1247" s="4" t="s">
        <v>3076</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3073</v>
      </c>
      <c r="F1248" s="4" t="s">
        <v>3077</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3063</v>
      </c>
      <c r="D1249" s="4" t="s">
        <v>3069</v>
      </c>
      <c r="F1249" s="4" t="s">
        <v>3074</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3070</v>
      </c>
      <c r="F1250" s="4" t="s">
        <v>3098</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3071</v>
      </c>
      <c r="F1251" s="4" t="s">
        <v>3075</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3072</v>
      </c>
      <c r="F1252" s="4" t="s">
        <v>3076</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3073</v>
      </c>
      <c r="F1253" s="4" t="s">
        <v>3077</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3064</v>
      </c>
      <c r="D1254" s="4" t="s">
        <v>3069</v>
      </c>
      <c r="F1254" s="4" t="s">
        <v>3074</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3070</v>
      </c>
      <c r="F1255" s="4" t="s">
        <v>3098</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3071</v>
      </c>
      <c r="F1256" s="4" t="s">
        <v>3075</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3072</v>
      </c>
      <c r="F1257" s="4" t="s">
        <v>3076</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3073</v>
      </c>
      <c r="F1258" s="4" t="s">
        <v>3077</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3065</v>
      </c>
      <c r="D1259" s="4" t="s">
        <v>3069</v>
      </c>
      <c r="F1259" s="4" t="s">
        <v>3074</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3070</v>
      </c>
      <c r="F1260" s="4" t="s">
        <v>3098</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3071</v>
      </c>
      <c r="F1261" s="4" t="s">
        <v>3075</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3072</v>
      </c>
      <c r="F1262" s="4" t="s">
        <v>3076</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3073</v>
      </c>
      <c r="F1263" s="4" t="s">
        <v>3077</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3066</v>
      </c>
      <c r="D1264" s="4" t="s">
        <v>3069</v>
      </c>
      <c r="F1264" s="4" t="s">
        <v>3074</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3070</v>
      </c>
      <c r="F1265" s="4" t="s">
        <v>3098</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3071</v>
      </c>
      <c r="F1266" s="4" t="s">
        <v>3075</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3072</v>
      </c>
      <c r="F1267" s="4" t="s">
        <v>3076</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3073</v>
      </c>
      <c r="F1268" s="4" t="s">
        <v>3077</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3067</v>
      </c>
      <c r="D1269" s="4" t="s">
        <v>3069</v>
      </c>
      <c r="F1269" s="4" t="s">
        <v>3074</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3070</v>
      </c>
      <c r="F1270" s="4" t="s">
        <v>3098</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3071</v>
      </c>
      <c r="F1271" s="4" t="s">
        <v>3075</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3072</v>
      </c>
      <c r="F1272" s="4" t="s">
        <v>3076</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3073</v>
      </c>
      <c r="F1273" s="4" t="s">
        <v>3077</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3068</v>
      </c>
      <c r="D1274" s="4" t="s">
        <v>3069</v>
      </c>
      <c r="F1274" s="4" t="s">
        <v>3074</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3070</v>
      </c>
      <c r="F1275" s="4" t="s">
        <v>3098</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3071</v>
      </c>
      <c r="F1276" s="4" t="s">
        <v>3075</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3072</v>
      </c>
      <c r="F1277" s="4" t="s">
        <v>3076</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3073</v>
      </c>
      <c r="F1278" s="4" t="s">
        <v>3077</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2926</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3467</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2913</v>
      </c>
      <c r="B1" s="462"/>
    </row>
    <row r="2" spans="1:2" x14ac:dyDescent="0.35">
      <c r="A2" s="248" t="s">
        <v>2914</v>
      </c>
      <c r="B2" s="248" t="s">
        <v>2915</v>
      </c>
    </row>
    <row r="3" spans="1:2" x14ac:dyDescent="0.35">
      <c r="A3" s="249" t="s">
        <v>375</v>
      </c>
      <c r="B3" s="194" t="str">
        <f>A3</f>
        <v>million metric tons / year</v>
      </c>
    </row>
    <row r="4" spans="1:2" x14ac:dyDescent="0.35">
      <c r="A4" s="249" t="s">
        <v>3470</v>
      </c>
      <c r="B4" s="194" t="str">
        <f>A4</f>
        <v>g CO2e / 2020 dollar</v>
      </c>
    </row>
    <row r="5" spans="1:2" x14ac:dyDescent="0.35">
      <c r="A5" s="250" t="s">
        <v>2364</v>
      </c>
      <c r="B5" s="194" t="str">
        <f t="shared" ref="B5:B43" si="0">A5</f>
        <v>thousand metric tons / year</v>
      </c>
    </row>
    <row r="6" spans="1:2" x14ac:dyDescent="0.35">
      <c r="A6" s="250" t="s">
        <v>3471</v>
      </c>
      <c r="B6" s="194" t="str">
        <f>A6</f>
        <v>g CO2 / 2020 dollar</v>
      </c>
    </row>
    <row r="7" spans="1:2" ht="29" x14ac:dyDescent="0.35">
      <c r="A7" s="250" t="s">
        <v>3507</v>
      </c>
      <c r="B7" s="194" t="str">
        <f t="shared" si="0"/>
        <v>2020 dollars / metric ton CO2e abated, Annual average abatement (million metric tons CO2e)</v>
      </c>
    </row>
    <row r="8" spans="1:2" x14ac:dyDescent="0.35">
      <c r="A8" s="250" t="s">
        <v>3472</v>
      </c>
      <c r="B8" s="194" t="str">
        <f t="shared" si="0"/>
        <v>billion 2020 dollars / year</v>
      </c>
    </row>
    <row r="9" spans="1:2" x14ac:dyDescent="0.35">
      <c r="A9" s="250" t="s">
        <v>3473</v>
      </c>
      <c r="B9" s="194" t="str">
        <f t="shared" si="0"/>
        <v>billion 2020 dollars</v>
      </c>
    </row>
    <row r="10" spans="1:2" x14ac:dyDescent="0.35">
      <c r="A10" s="250" t="s">
        <v>2960</v>
      </c>
      <c r="B10" s="194" t="str">
        <f t="shared" si="0"/>
        <v>jobs</v>
      </c>
    </row>
    <row r="11" spans="1:2" x14ac:dyDescent="0.35">
      <c r="A11" s="250" t="s">
        <v>3004</v>
      </c>
      <c r="B11" s="194" t="str">
        <f t="shared" si="0"/>
        <v>incidents / year</v>
      </c>
    </row>
    <row r="12" spans="1:2" x14ac:dyDescent="0.35">
      <c r="A12" s="250" t="s">
        <v>2979</v>
      </c>
      <c r="B12" s="194" t="str">
        <f t="shared" si="0"/>
        <v>% change</v>
      </c>
    </row>
    <row r="13" spans="1:2" x14ac:dyDescent="0.35">
      <c r="A13" s="250" t="s">
        <v>3474</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3549</v>
      </c>
      <c r="B16" s="194" t="str">
        <f t="shared" si="0"/>
        <v>%</v>
      </c>
    </row>
    <row r="17" spans="1:2" x14ac:dyDescent="0.35">
      <c r="A17" s="250" t="s">
        <v>3550</v>
      </c>
      <c r="B17" s="194" t="str">
        <f t="shared" si="0"/>
        <v>metric tons CO2e / megawatt-hour (MWh)</v>
      </c>
    </row>
    <row r="18" spans="1:2" x14ac:dyDescent="0.35">
      <c r="A18" s="250" t="s">
        <v>3563</v>
      </c>
      <c r="B18" s="194" t="str">
        <f t="shared" si="0"/>
        <v>kilowatt-hour / 2020 dollar</v>
      </c>
    </row>
    <row r="19" spans="1:2" x14ac:dyDescent="0.35">
      <c r="A19" s="250" t="s">
        <v>378</v>
      </c>
      <c r="B19" s="194" t="str">
        <f t="shared" si="0"/>
        <v>gigawatts (GW) / year</v>
      </c>
    </row>
    <row r="20" spans="1:2" x14ac:dyDescent="0.35">
      <c r="A20" s="250" t="s">
        <v>3475</v>
      </c>
      <c r="B20" s="194" t="str">
        <f t="shared" si="0"/>
        <v>2020 dollars / megawatt-hour (MWh)</v>
      </c>
    </row>
    <row r="21" spans="1:2" x14ac:dyDescent="0.35">
      <c r="A21" s="250" t="s">
        <v>2514</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3476</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3509</v>
      </c>
      <c r="B32" s="194" t="str">
        <f t="shared" si="0"/>
        <v>million barrels of oil / year</v>
      </c>
    </row>
    <row r="33" spans="1:2" x14ac:dyDescent="0.35">
      <c r="A33" s="250" t="s">
        <v>2715</v>
      </c>
      <c r="B33" s="194" t="str">
        <f t="shared" si="0"/>
        <v>million gallons / year</v>
      </c>
    </row>
    <row r="34" spans="1:2" x14ac:dyDescent="0.35">
      <c r="A34" s="250" t="s">
        <v>2475</v>
      </c>
      <c r="B34" s="194" t="str">
        <f t="shared" si="0"/>
        <v>trillion BTU / year</v>
      </c>
    </row>
    <row r="35" spans="1:2" x14ac:dyDescent="0.35">
      <c r="A35" s="250" t="s">
        <v>3477</v>
      </c>
      <c r="B35" s="194" t="str">
        <f t="shared" si="0"/>
        <v>2020 dollars / short ton</v>
      </c>
    </row>
    <row r="36" spans="1:2" x14ac:dyDescent="0.35">
      <c r="A36" s="250" t="s">
        <v>3478</v>
      </c>
      <c r="B36" s="194" t="str">
        <f t="shared" si="0"/>
        <v>2020 dollars / thousand cubic feet</v>
      </c>
    </row>
    <row r="37" spans="1:2" x14ac:dyDescent="0.35">
      <c r="A37" s="250" t="s">
        <v>3479</v>
      </c>
      <c r="B37" s="194" t="str">
        <f t="shared" si="0"/>
        <v>2020 dollars / gallon</v>
      </c>
    </row>
    <row r="38" spans="1:2" x14ac:dyDescent="0.35">
      <c r="A38" s="250" t="s">
        <v>3508</v>
      </c>
      <c r="B38" s="194" t="str">
        <f t="shared" si="0"/>
        <v>2020 dollars / barrel of oil</v>
      </c>
    </row>
    <row r="39" spans="1:2" x14ac:dyDescent="0.35">
      <c r="A39" s="250" t="s">
        <v>3480</v>
      </c>
      <c r="B39" s="194" t="str">
        <f t="shared" si="0"/>
        <v>2020 dollars / kg</v>
      </c>
    </row>
    <row r="40" spans="1:2" x14ac:dyDescent="0.35">
      <c r="A40" s="250" t="s">
        <v>3481</v>
      </c>
      <c r="B40" s="194" t="str">
        <f t="shared" si="0"/>
        <v>2020 dollars / kilowatt-hour (kWh)</v>
      </c>
    </row>
    <row r="41" spans="1:2" x14ac:dyDescent="0.35">
      <c r="A41" s="250" t="s">
        <v>3482</v>
      </c>
      <c r="B41" s="194" t="str">
        <f t="shared" si="0"/>
        <v>cost of eqpt. to capture 1 metric ton CO2e/yr (2020 dollars)</v>
      </c>
    </row>
    <row r="42" spans="1:2" x14ac:dyDescent="0.35">
      <c r="A42" s="250" t="s">
        <v>3483</v>
      </c>
      <c r="B42" s="194" t="str">
        <f t="shared" si="0"/>
        <v>million 2020 dollars / megawatt (MW)</v>
      </c>
    </row>
    <row r="43" spans="1:2" x14ac:dyDescent="0.35">
      <c r="A43" s="250" t="s">
        <v>3484</v>
      </c>
      <c r="B43" s="194" t="str">
        <f t="shared" si="0"/>
        <v>cost of eqpt. to produce 1 kg H2/yr (2020 dollars)</v>
      </c>
    </row>
    <row r="45" spans="1:2" x14ac:dyDescent="0.35">
      <c r="A45" s="462" t="s">
        <v>2917</v>
      </c>
      <c r="B45" s="462"/>
    </row>
    <row r="46" spans="1:2" x14ac:dyDescent="0.35">
      <c r="A46" s="248" t="s">
        <v>2914</v>
      </c>
      <c r="B46" s="248" t="s">
        <v>2915</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87" x14ac:dyDescent="0.35">
      <c r="A2" s="197" t="s">
        <v>2370</v>
      </c>
      <c r="B2" s="195" t="s">
        <v>2371</v>
      </c>
      <c r="C2" s="246">
        <v>1</v>
      </c>
      <c r="D2" s="195" t="s">
        <v>64</v>
      </c>
      <c r="E2" s="195" t="s">
        <v>65</v>
      </c>
      <c r="F2" s="4" t="str">
        <f>UnitControlCenter!$B$3</f>
        <v>million metric tons / year</v>
      </c>
      <c r="G2" s="195" t="s">
        <v>182</v>
      </c>
      <c r="J2" s="4" t="s">
        <v>3283</v>
      </c>
      <c r="K2" s="4">
        <v>2030</v>
      </c>
      <c r="L2" s="6">
        <f>0.48*'Target Calculations'!B695</f>
        <v>3268.5355517883677</v>
      </c>
      <c r="M2" s="6">
        <f>0.5*'Target Calculations'!B695</f>
        <v>3404.7245331128829</v>
      </c>
      <c r="N2" s="4" t="s">
        <v>3284</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2892</v>
      </c>
      <c r="H4" s="195" t="s">
        <v>2893</v>
      </c>
      <c r="I4" s="195" t="s">
        <v>2894</v>
      </c>
    </row>
    <row r="5" spans="1:19" ht="29" x14ac:dyDescent="0.35">
      <c r="A5" s="197" t="s">
        <v>2370</v>
      </c>
      <c r="B5" s="196" t="s">
        <v>2374</v>
      </c>
      <c r="C5" s="246">
        <v>1</v>
      </c>
      <c r="D5" s="195" t="s">
        <v>66</v>
      </c>
      <c r="E5" s="195" t="s">
        <v>67</v>
      </c>
      <c r="F5" s="4" t="str">
        <f>UnitControlCenter!$B$3</f>
        <v>million metric tons / year</v>
      </c>
      <c r="G5" s="195" t="s">
        <v>2895</v>
      </c>
      <c r="H5" s="195" t="s">
        <v>2896</v>
      </c>
      <c r="I5" s="195" t="s">
        <v>2897</v>
      </c>
    </row>
    <row r="6" spans="1:19" ht="29" x14ac:dyDescent="0.35">
      <c r="A6" s="197" t="s">
        <v>2370</v>
      </c>
      <c r="B6" s="196" t="s">
        <v>2375</v>
      </c>
      <c r="C6" s="246">
        <v>1</v>
      </c>
      <c r="D6" s="195" t="s">
        <v>66</v>
      </c>
      <c r="E6" s="195" t="s">
        <v>67</v>
      </c>
      <c r="F6" s="4" t="str">
        <f>UnitControlCenter!$B$3</f>
        <v>million metric tons / year</v>
      </c>
      <c r="G6" s="195" t="s">
        <v>2683</v>
      </c>
      <c r="H6" s="68" t="s">
        <v>2684</v>
      </c>
      <c r="I6" s="195" t="s">
        <v>2685</v>
      </c>
    </row>
    <row r="7" spans="1:19" x14ac:dyDescent="0.35">
      <c r="A7" s="197" t="s">
        <v>2370</v>
      </c>
      <c r="B7" s="196" t="s">
        <v>2970</v>
      </c>
      <c r="C7" s="247">
        <v>0</v>
      </c>
      <c r="D7" s="195" t="s">
        <v>64</v>
      </c>
      <c r="E7" s="195" t="s">
        <v>65</v>
      </c>
      <c r="F7" s="1" t="str">
        <f>UnitControlCenter!$B$4</f>
        <v>g CO2e / 2020 dollar</v>
      </c>
      <c r="G7" s="195" t="s">
        <v>2919</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2543</v>
      </c>
      <c r="C10" s="246">
        <v>1</v>
      </c>
      <c r="D10" s="195" t="s">
        <v>64</v>
      </c>
      <c r="E10" s="195" t="s">
        <v>65</v>
      </c>
      <c r="F10" s="4" t="str">
        <f>UnitControlCenter!$B$3</f>
        <v>million metric tons / year</v>
      </c>
      <c r="G10" s="195" t="s">
        <v>2554</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2501</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3515</v>
      </c>
      <c r="H16" s="195" t="s">
        <v>2893</v>
      </c>
      <c r="I16" s="195" t="s">
        <v>2894</v>
      </c>
    </row>
    <row r="17" spans="1:19" ht="101.5" x14ac:dyDescent="0.35">
      <c r="A17" s="196" t="s">
        <v>2376</v>
      </c>
      <c r="B17" s="197" t="s">
        <v>2266</v>
      </c>
      <c r="C17" s="246">
        <v>1</v>
      </c>
      <c r="D17" s="195" t="s">
        <v>66</v>
      </c>
      <c r="E17" s="195" t="s">
        <v>67</v>
      </c>
      <c r="F17" s="4" t="str">
        <f>UnitControlCenter!$B$3</f>
        <v>million metric tons / year</v>
      </c>
      <c r="G17" s="195" t="s">
        <v>3535</v>
      </c>
      <c r="H17" s="195" t="s">
        <v>2893</v>
      </c>
      <c r="I17" s="195" t="s">
        <v>3524</v>
      </c>
    </row>
    <row r="18" spans="1:19" ht="101.5" x14ac:dyDescent="0.35">
      <c r="A18" s="196" t="s">
        <v>2376</v>
      </c>
      <c r="B18" s="197" t="s">
        <v>2268</v>
      </c>
      <c r="C18" s="246">
        <v>1</v>
      </c>
      <c r="D18" s="195" t="s">
        <v>66</v>
      </c>
      <c r="E18" s="195" t="s">
        <v>67</v>
      </c>
      <c r="F18" s="4" t="str">
        <f>UnitControlCenter!$B$3</f>
        <v>million metric tons / year</v>
      </c>
      <c r="G18" s="195" t="s">
        <v>3536</v>
      </c>
      <c r="H18" s="195" t="s">
        <v>2893</v>
      </c>
      <c r="I18" s="195" t="s">
        <v>3525</v>
      </c>
    </row>
    <row r="19" spans="1:19" ht="101.5" x14ac:dyDescent="0.35">
      <c r="A19" s="196" t="s">
        <v>2376</v>
      </c>
      <c r="B19" s="197" t="s">
        <v>2363</v>
      </c>
      <c r="C19" s="246">
        <v>1</v>
      </c>
      <c r="D19" s="195" t="s">
        <v>66</v>
      </c>
      <c r="E19" s="195" t="s">
        <v>67</v>
      </c>
      <c r="F19" s="4" t="str">
        <f>UnitControlCenter!$B$3</f>
        <v>million metric tons / year</v>
      </c>
      <c r="G19" s="195" t="s">
        <v>3537</v>
      </c>
      <c r="H19" s="195" t="s">
        <v>2893</v>
      </c>
      <c r="I19" s="195" t="s">
        <v>3526</v>
      </c>
    </row>
    <row r="20" spans="1:19" ht="101.5" x14ac:dyDescent="0.35">
      <c r="A20" s="196" t="s">
        <v>2376</v>
      </c>
      <c r="B20" s="197" t="s">
        <v>2362</v>
      </c>
      <c r="C20" s="246">
        <v>1</v>
      </c>
      <c r="D20" s="195" t="s">
        <v>66</v>
      </c>
      <c r="E20" s="195" t="s">
        <v>67</v>
      </c>
      <c r="F20" s="4" t="str">
        <f>UnitControlCenter!$B$5</f>
        <v>thousand metric tons / year</v>
      </c>
      <c r="G20" s="195" t="s">
        <v>3538</v>
      </c>
      <c r="H20" s="195" t="s">
        <v>2893</v>
      </c>
      <c r="I20" s="195" t="s">
        <v>3527</v>
      </c>
    </row>
    <row r="21" spans="1:19" ht="101.5" x14ac:dyDescent="0.35">
      <c r="A21" s="196" t="s">
        <v>2376</v>
      </c>
      <c r="B21" s="197" t="s">
        <v>2257</v>
      </c>
      <c r="C21" s="246">
        <v>1</v>
      </c>
      <c r="D21" s="195" t="s">
        <v>66</v>
      </c>
      <c r="E21" s="195" t="s">
        <v>67</v>
      </c>
      <c r="F21" s="4" t="str">
        <f>UnitControlCenter!$B$5</f>
        <v>thousand metric tons / year</v>
      </c>
      <c r="G21" s="195" t="s">
        <v>3539</v>
      </c>
      <c r="H21" s="195" t="s">
        <v>2893</v>
      </c>
      <c r="I21" s="195" t="s">
        <v>3528</v>
      </c>
    </row>
    <row r="22" spans="1:19" ht="87" x14ac:dyDescent="0.35">
      <c r="A22" s="196" t="s">
        <v>2376</v>
      </c>
      <c r="B22" s="197" t="s">
        <v>2262</v>
      </c>
      <c r="C22" s="246">
        <v>1</v>
      </c>
      <c r="D22" s="195" t="s">
        <v>66</v>
      </c>
      <c r="E22" s="195" t="s">
        <v>67</v>
      </c>
      <c r="F22" s="4" t="str">
        <f>UnitControlCenter!$B$5</f>
        <v>thousand metric tons / year</v>
      </c>
      <c r="G22" s="195" t="s">
        <v>3540</v>
      </c>
      <c r="H22" s="195" t="s">
        <v>2893</v>
      </c>
      <c r="I22" s="195" t="s">
        <v>3529</v>
      </c>
    </row>
    <row r="23" spans="1:19" ht="101.5" x14ac:dyDescent="0.35">
      <c r="A23" s="196" t="s">
        <v>2376</v>
      </c>
      <c r="B23" s="197" t="s">
        <v>2264</v>
      </c>
      <c r="C23" s="246">
        <v>1</v>
      </c>
      <c r="D23" s="195" t="s">
        <v>66</v>
      </c>
      <c r="E23" s="195" t="s">
        <v>67</v>
      </c>
      <c r="F23" s="4" t="str">
        <f>UnitControlCenter!$B$5</f>
        <v>thousand metric tons / year</v>
      </c>
      <c r="G23" s="195" t="s">
        <v>3541</v>
      </c>
      <c r="H23" s="195" t="s">
        <v>2893</v>
      </c>
      <c r="I23" s="195" t="s">
        <v>3530</v>
      </c>
    </row>
    <row r="24" spans="1:19" ht="101.5" x14ac:dyDescent="0.35">
      <c r="A24" s="196" t="s">
        <v>2376</v>
      </c>
      <c r="B24" s="197" t="s">
        <v>2255</v>
      </c>
      <c r="C24" s="246">
        <v>1</v>
      </c>
      <c r="D24" s="195" t="s">
        <v>66</v>
      </c>
      <c r="E24" s="195" t="s">
        <v>67</v>
      </c>
      <c r="F24" s="4" t="str">
        <f>UnitControlCenter!$B$3</f>
        <v>million metric tons / year</v>
      </c>
      <c r="G24" s="195" t="s">
        <v>3542</v>
      </c>
      <c r="H24" s="195" t="s">
        <v>2893</v>
      </c>
      <c r="I24" s="195" t="s">
        <v>3531</v>
      </c>
    </row>
    <row r="25" spans="1:19" ht="101.5" x14ac:dyDescent="0.35">
      <c r="A25" s="196" t="s">
        <v>2376</v>
      </c>
      <c r="B25" s="197" t="s">
        <v>2252</v>
      </c>
      <c r="C25" s="246">
        <v>1</v>
      </c>
      <c r="D25" s="195" t="s">
        <v>66</v>
      </c>
      <c r="E25" s="195" t="s">
        <v>67</v>
      </c>
      <c r="F25" s="4" t="str">
        <f>UnitControlCenter!$B$5</f>
        <v>thousand metric tons / year</v>
      </c>
      <c r="G25" s="195" t="s">
        <v>3543</v>
      </c>
      <c r="H25" s="195" t="s">
        <v>2893</v>
      </c>
      <c r="I25" s="195" t="s">
        <v>3532</v>
      </c>
    </row>
    <row r="26" spans="1:19" ht="101.5" x14ac:dyDescent="0.35">
      <c r="A26" s="196" t="s">
        <v>2376</v>
      </c>
      <c r="B26" s="197" t="s">
        <v>2260</v>
      </c>
      <c r="C26" s="246">
        <v>1</v>
      </c>
      <c r="D26" s="195" t="s">
        <v>66</v>
      </c>
      <c r="E26" s="195" t="s">
        <v>67</v>
      </c>
      <c r="F26" s="4" t="str">
        <f>UnitControlCenter!$B$3</f>
        <v>million metric tons / year</v>
      </c>
      <c r="G26" s="195" t="s">
        <v>3544</v>
      </c>
      <c r="H26" s="195" t="s">
        <v>2893</v>
      </c>
      <c r="I26" s="195" t="s">
        <v>3533</v>
      </c>
    </row>
    <row r="27" spans="1:19" ht="102" thickBot="1" x14ac:dyDescent="0.4">
      <c r="A27" s="238" t="s">
        <v>2376</v>
      </c>
      <c r="B27" s="244" t="s">
        <v>515</v>
      </c>
      <c r="C27" s="253">
        <v>1</v>
      </c>
      <c r="D27" s="195" t="s">
        <v>66</v>
      </c>
      <c r="E27" s="195" t="s">
        <v>67</v>
      </c>
      <c r="F27" s="242" t="str">
        <f>UnitControlCenter!$B$3</f>
        <v>million metric tons / year</v>
      </c>
      <c r="G27" s="195" t="s">
        <v>3545</v>
      </c>
      <c r="H27" s="195" t="s">
        <v>2893</v>
      </c>
      <c r="I27" s="195" t="s">
        <v>3534</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2982</v>
      </c>
      <c r="H28" s="68" t="s">
        <v>2983</v>
      </c>
      <c r="I28" s="195" t="s">
        <v>2984</v>
      </c>
    </row>
    <row r="29" spans="1:19" ht="87" x14ac:dyDescent="0.35">
      <c r="A29" s="196" t="s">
        <v>2377</v>
      </c>
      <c r="B29" s="196" t="s">
        <v>2555</v>
      </c>
      <c r="C29" s="246">
        <v>1</v>
      </c>
      <c r="D29" s="195" t="s">
        <v>66</v>
      </c>
      <c r="E29" s="195" t="s">
        <v>67</v>
      </c>
      <c r="F29" s="4" t="str">
        <f>UnitControlCenter!$B$3</f>
        <v>million metric tons / year</v>
      </c>
      <c r="G29" s="195" t="s">
        <v>2985</v>
      </c>
      <c r="H29" s="68" t="s">
        <v>2986</v>
      </c>
      <c r="I29" s="195" t="s">
        <v>2987</v>
      </c>
    </row>
    <row r="30" spans="1:19" ht="58" x14ac:dyDescent="0.35">
      <c r="A30" s="196" t="s">
        <v>2377</v>
      </c>
      <c r="B30" s="196" t="s">
        <v>2378</v>
      </c>
      <c r="C30" s="254">
        <v>1</v>
      </c>
      <c r="D30" s="195" t="s">
        <v>66</v>
      </c>
      <c r="E30" s="195" t="s">
        <v>67</v>
      </c>
      <c r="F30" s="7" t="str">
        <f>UnitControlCenter!$B$3</f>
        <v>million metric tons / year</v>
      </c>
      <c r="G30" s="245" t="s">
        <v>2988</v>
      </c>
      <c r="H30" s="245" t="s">
        <v>2989</v>
      </c>
      <c r="I30" s="195" t="s">
        <v>2990</v>
      </c>
    </row>
    <row r="31" spans="1:19" ht="15" thickBot="1" x14ac:dyDescent="0.4">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87" x14ac:dyDescent="0.35">
      <c r="A32" s="196" t="s">
        <v>2821</v>
      </c>
      <c r="B32" s="196" t="s">
        <v>2648</v>
      </c>
      <c r="C32" s="246">
        <v>1</v>
      </c>
      <c r="D32" s="195" t="s">
        <v>64</v>
      </c>
      <c r="E32" s="195" t="s">
        <v>3093</v>
      </c>
      <c r="F32" s="4" t="str">
        <f>UnitControlCenter!$B$3</f>
        <v>million metric tons / year</v>
      </c>
      <c r="G32" s="68" t="s">
        <v>3138</v>
      </c>
      <c r="I32" s="195"/>
    </row>
    <row r="33" spans="1:19" x14ac:dyDescent="0.35">
      <c r="A33" s="196" t="s">
        <v>2821</v>
      </c>
      <c r="B33" s="196" t="s">
        <v>136</v>
      </c>
      <c r="C33" s="246">
        <v>1</v>
      </c>
      <c r="D33" s="195" t="s">
        <v>64</v>
      </c>
      <c r="E33" s="195" t="s">
        <v>3093</v>
      </c>
      <c r="F33" s="4" t="str">
        <f>UnitControlCenter!$B$3</f>
        <v>million metric tons / year</v>
      </c>
      <c r="G33" s="195" t="s">
        <v>2480</v>
      </c>
      <c r="I33" s="195"/>
    </row>
    <row r="34" spans="1:19" x14ac:dyDescent="0.35">
      <c r="A34" s="196" t="s">
        <v>2821</v>
      </c>
      <c r="B34" s="196" t="s">
        <v>2478</v>
      </c>
      <c r="C34" s="246">
        <v>1</v>
      </c>
      <c r="D34" s="195" t="s">
        <v>64</v>
      </c>
      <c r="E34" s="195" t="s">
        <v>3093</v>
      </c>
      <c r="F34" s="4" t="str">
        <f>UnitControlCenter!$B$3</f>
        <v>million metric tons / year</v>
      </c>
      <c r="G34" s="195" t="s">
        <v>2481</v>
      </c>
      <c r="I34" s="195"/>
    </row>
    <row r="35" spans="1:19" x14ac:dyDescent="0.35">
      <c r="A35" s="196" t="s">
        <v>2821</v>
      </c>
      <c r="B35" s="196" t="s">
        <v>2543</v>
      </c>
      <c r="C35" s="246">
        <v>1</v>
      </c>
      <c r="D35" s="195" t="s">
        <v>64</v>
      </c>
      <c r="E35" s="195" t="s">
        <v>3093</v>
      </c>
      <c r="F35" s="4" t="str">
        <f>UnitControlCenter!$B$3</f>
        <v>million metric tons / year</v>
      </c>
      <c r="G35" s="195" t="s">
        <v>2554</v>
      </c>
      <c r="I35" s="195"/>
    </row>
    <row r="36" spans="1:19" x14ac:dyDescent="0.35">
      <c r="A36" s="196" t="s">
        <v>2821</v>
      </c>
      <c r="B36" s="196" t="s">
        <v>94</v>
      </c>
      <c r="C36" s="246">
        <v>1</v>
      </c>
      <c r="D36" s="195" t="s">
        <v>64</v>
      </c>
      <c r="E36" s="195" t="s">
        <v>3093</v>
      </c>
      <c r="F36" s="4" t="str">
        <f>UnitControlCenter!$B$3</f>
        <v>million metric tons / year</v>
      </c>
      <c r="G36" s="195" t="s">
        <v>2482</v>
      </c>
      <c r="I36" s="195"/>
    </row>
    <row r="37" spans="1:19" ht="29" x14ac:dyDescent="0.35">
      <c r="A37" s="196" t="s">
        <v>2821</v>
      </c>
      <c r="B37" s="196" t="s">
        <v>9</v>
      </c>
      <c r="C37" s="246">
        <v>1</v>
      </c>
      <c r="D37" s="195" t="s">
        <v>64</v>
      </c>
      <c r="E37" s="195" t="s">
        <v>3093</v>
      </c>
      <c r="F37" s="4" t="str">
        <f>UnitControlCenter!$B$3</f>
        <v>million metric tons / year</v>
      </c>
      <c r="G37" s="195" t="s">
        <v>3139</v>
      </c>
      <c r="I37" s="195"/>
    </row>
    <row r="38" spans="1:19" ht="15" thickBot="1" x14ac:dyDescent="0.4">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4" thickBot="1" x14ac:dyDescent="0.4">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3.5" x14ac:dyDescent="0.3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35">
      <c r="A42" s="196" t="s">
        <v>2379</v>
      </c>
      <c r="B42" s="237" t="s">
        <v>2841</v>
      </c>
      <c r="C42" s="246">
        <v>1</v>
      </c>
      <c r="D42" s="195" t="s">
        <v>64</v>
      </c>
      <c r="E42" s="195" t="s">
        <v>65</v>
      </c>
      <c r="F42" s="4" t="str">
        <f>UnitControlCenter!$B$8</f>
        <v>billion 2020 dollars / year</v>
      </c>
      <c r="G42" s="68" t="s">
        <v>2835</v>
      </c>
      <c r="I42" s="195"/>
    </row>
    <row r="43" spans="1:19" ht="58" x14ac:dyDescent="0.35">
      <c r="A43" s="196" t="s">
        <v>2379</v>
      </c>
      <c r="B43" s="196" t="s">
        <v>3036</v>
      </c>
      <c r="C43" s="268">
        <v>1</v>
      </c>
      <c r="D43" s="195" t="s">
        <v>66</v>
      </c>
      <c r="E43" s="195" t="s">
        <v>67</v>
      </c>
      <c r="F43" s="4" t="str">
        <f>UnitControlCenter!$B$8</f>
        <v>billion 2020 dollars / year</v>
      </c>
      <c r="G43" s="4" t="s">
        <v>3037</v>
      </c>
      <c r="H43" s="4" t="s">
        <v>3038</v>
      </c>
      <c r="I43" s="4" t="s">
        <v>3039</v>
      </c>
    </row>
    <row r="44" spans="1:19" ht="29" x14ac:dyDescent="0.35">
      <c r="A44" s="196" t="s">
        <v>2379</v>
      </c>
      <c r="B44" s="237" t="s">
        <v>3041</v>
      </c>
      <c r="C44" s="254">
        <v>1</v>
      </c>
      <c r="D44" s="195" t="s">
        <v>64</v>
      </c>
      <c r="E44" s="195" t="s">
        <v>65</v>
      </c>
      <c r="F44" s="7" t="str">
        <f>UnitControlCenter!$B$9</f>
        <v>billion 2020 dollars</v>
      </c>
      <c r="G44" s="245" t="s">
        <v>3042</v>
      </c>
      <c r="H44" s="245"/>
      <c r="I44" s="195"/>
    </row>
    <row r="45" spans="1:19" s="245" customFormat="1" ht="29" x14ac:dyDescent="0.35">
      <c r="A45" s="196" t="s">
        <v>2379</v>
      </c>
      <c r="B45" s="237" t="s">
        <v>3043</v>
      </c>
      <c r="C45" s="254">
        <v>1</v>
      </c>
      <c r="D45" s="195" t="s">
        <v>64</v>
      </c>
      <c r="E45" s="195" t="s">
        <v>65</v>
      </c>
      <c r="F45" s="7" t="str">
        <f>UnitControlCenter!$B$8</f>
        <v>billion 2020 dollars / year</v>
      </c>
      <c r="G45" s="245" t="s">
        <v>3044</v>
      </c>
      <c r="I45" s="195"/>
    </row>
    <row r="46" spans="1:19" ht="116.5" thickBot="1" x14ac:dyDescent="0.4">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29" x14ac:dyDescent="0.35">
      <c r="A47" s="196" t="s">
        <v>2957</v>
      </c>
      <c r="B47" s="237" t="s">
        <v>2974</v>
      </c>
      <c r="C47" s="261">
        <v>1</v>
      </c>
      <c r="D47" s="195" t="s">
        <v>66</v>
      </c>
      <c r="E47" s="195" t="s">
        <v>65</v>
      </c>
      <c r="F47" s="7" t="str">
        <f>UnitControlCenter!$B$10</f>
        <v>jobs</v>
      </c>
      <c r="G47" s="245" t="s">
        <v>2965</v>
      </c>
      <c r="H47" s="245" t="s">
        <v>2964</v>
      </c>
      <c r="I47" s="195" t="s">
        <v>2447</v>
      </c>
    </row>
    <row r="48" spans="1:19" ht="29" x14ac:dyDescent="0.35">
      <c r="A48" s="196" t="s">
        <v>2957</v>
      </c>
      <c r="B48" s="237" t="s">
        <v>3449</v>
      </c>
      <c r="C48" s="296">
        <v>0</v>
      </c>
      <c r="D48" s="195" t="s">
        <v>66</v>
      </c>
      <c r="E48" s="195" t="s">
        <v>67</v>
      </c>
      <c r="F48" s="7" t="str">
        <f>UnitControlCenter!$B$10</f>
        <v>jobs</v>
      </c>
      <c r="G48" s="245" t="s">
        <v>3305</v>
      </c>
      <c r="H48" s="245" t="s">
        <v>3306</v>
      </c>
      <c r="I48" s="195" t="s">
        <v>3307</v>
      </c>
    </row>
    <row r="49" spans="1:9" ht="29" x14ac:dyDescent="0.35">
      <c r="A49" s="196" t="s">
        <v>2957</v>
      </c>
      <c r="B49" s="237" t="s">
        <v>3450</v>
      </c>
      <c r="C49" s="296">
        <v>0</v>
      </c>
      <c r="D49" s="195" t="s">
        <v>66</v>
      </c>
      <c r="E49" s="195" t="s">
        <v>65</v>
      </c>
      <c r="F49" s="4" t="str">
        <f>UnitControlCenter!$B$12</f>
        <v>% change</v>
      </c>
      <c r="G49" s="245" t="s">
        <v>3324</v>
      </c>
      <c r="H49" s="245" t="s">
        <v>3306</v>
      </c>
      <c r="I49" s="195" t="s">
        <v>3307</v>
      </c>
    </row>
    <row r="50" spans="1:9" ht="43.5" x14ac:dyDescent="0.35">
      <c r="A50" s="196" t="s">
        <v>2957</v>
      </c>
      <c r="B50" s="237" t="s">
        <v>3289</v>
      </c>
      <c r="C50" s="296">
        <v>0</v>
      </c>
      <c r="D50" s="195" t="s">
        <v>66</v>
      </c>
      <c r="E50" s="195" t="s">
        <v>67</v>
      </c>
      <c r="F50" s="7" t="str">
        <f>UnitControlCenter!$B$10</f>
        <v>jobs</v>
      </c>
      <c r="G50" s="245" t="s">
        <v>3328</v>
      </c>
      <c r="H50" s="245" t="s">
        <v>3308</v>
      </c>
      <c r="I50" s="214" t="s">
        <v>3309</v>
      </c>
    </row>
    <row r="51" spans="1:9" ht="43.5" x14ac:dyDescent="0.35">
      <c r="A51" s="196" t="s">
        <v>2957</v>
      </c>
      <c r="B51" s="237" t="s">
        <v>3321</v>
      </c>
      <c r="C51" s="296">
        <v>0</v>
      </c>
      <c r="D51" s="195" t="s">
        <v>66</v>
      </c>
      <c r="E51" s="195" t="s">
        <v>65</v>
      </c>
      <c r="F51" s="4" t="str">
        <f>UnitControlCenter!$B$12</f>
        <v>% change</v>
      </c>
      <c r="G51" s="245" t="s">
        <v>3327</v>
      </c>
      <c r="H51" s="245" t="s">
        <v>3308</v>
      </c>
      <c r="I51" s="214" t="s">
        <v>3309</v>
      </c>
    </row>
    <row r="52" spans="1:9" ht="29" x14ac:dyDescent="0.35">
      <c r="A52" s="196" t="s">
        <v>2957</v>
      </c>
      <c r="B52" s="237" t="s">
        <v>3294</v>
      </c>
      <c r="C52" s="296">
        <v>0</v>
      </c>
      <c r="D52" s="195" t="s">
        <v>66</v>
      </c>
      <c r="E52" s="195" t="s">
        <v>67</v>
      </c>
      <c r="F52" s="7" t="str">
        <f>UnitControlCenter!$B$10</f>
        <v>jobs</v>
      </c>
      <c r="G52" s="245" t="s">
        <v>3310</v>
      </c>
      <c r="H52" s="245" t="s">
        <v>3311</v>
      </c>
      <c r="I52" s="195" t="s">
        <v>3312</v>
      </c>
    </row>
    <row r="53" spans="1:9" ht="29" x14ac:dyDescent="0.35">
      <c r="A53" s="196" t="s">
        <v>2957</v>
      </c>
      <c r="B53" s="237" t="s">
        <v>3322</v>
      </c>
      <c r="C53" s="296">
        <v>0</v>
      </c>
      <c r="D53" s="195" t="s">
        <v>66</v>
      </c>
      <c r="E53" s="195" t="s">
        <v>65</v>
      </c>
      <c r="F53" s="4" t="str">
        <f>UnitControlCenter!$B$12</f>
        <v>% change</v>
      </c>
      <c r="G53" s="245" t="s">
        <v>3325</v>
      </c>
      <c r="H53" s="245" t="s">
        <v>3311</v>
      </c>
      <c r="I53" s="195" t="s">
        <v>3312</v>
      </c>
    </row>
    <row r="54" spans="1:9" ht="72.5" x14ac:dyDescent="0.35">
      <c r="A54" s="196" t="s">
        <v>2957</v>
      </c>
      <c r="B54" s="237" t="s">
        <v>3297</v>
      </c>
      <c r="C54" s="296">
        <v>0</v>
      </c>
      <c r="D54" s="195" t="s">
        <v>66</v>
      </c>
      <c r="E54" s="195" t="s">
        <v>67</v>
      </c>
      <c r="F54" s="7" t="str">
        <f>UnitControlCenter!$B$10</f>
        <v>jobs</v>
      </c>
      <c r="G54" s="245" t="s">
        <v>3313</v>
      </c>
      <c r="H54" s="245" t="s">
        <v>3314</v>
      </c>
      <c r="I54" s="195" t="s">
        <v>3315</v>
      </c>
    </row>
    <row r="55" spans="1:9" ht="72.5" x14ac:dyDescent="0.35">
      <c r="A55" s="196" t="s">
        <v>2957</v>
      </c>
      <c r="B55" s="237" t="s">
        <v>3323</v>
      </c>
      <c r="C55" s="296">
        <v>0</v>
      </c>
      <c r="D55" s="195" t="s">
        <v>66</v>
      </c>
      <c r="E55" s="195" t="s">
        <v>65</v>
      </c>
      <c r="F55" s="4" t="str">
        <f>UnitControlCenter!$B$12</f>
        <v>% change</v>
      </c>
      <c r="G55" s="245" t="s">
        <v>3326</v>
      </c>
      <c r="H55" s="245" t="s">
        <v>3314</v>
      </c>
      <c r="I55" s="195" t="s">
        <v>3315</v>
      </c>
    </row>
    <row r="56" spans="1:9" ht="29" x14ac:dyDescent="0.35">
      <c r="A56" s="196" t="s">
        <v>2957</v>
      </c>
      <c r="B56" s="237" t="s">
        <v>3388</v>
      </c>
      <c r="C56" s="264">
        <v>1</v>
      </c>
      <c r="D56" s="195" t="s">
        <v>66</v>
      </c>
      <c r="E56" s="195" t="s">
        <v>67</v>
      </c>
      <c r="F56" s="7" t="str">
        <f>UnitControlCenter!$B$10</f>
        <v>jobs</v>
      </c>
      <c r="G56" s="245" t="s">
        <v>3389</v>
      </c>
      <c r="H56" s="245" t="s">
        <v>3390</v>
      </c>
      <c r="I56" s="195" t="s">
        <v>3391</v>
      </c>
    </row>
    <row r="57" spans="1:9" ht="29" x14ac:dyDescent="0.35">
      <c r="A57" s="196" t="s">
        <v>2957</v>
      </c>
      <c r="B57" s="237" t="s">
        <v>3392</v>
      </c>
      <c r="C57" s="296">
        <v>1</v>
      </c>
      <c r="D57" s="195" t="s">
        <v>66</v>
      </c>
      <c r="E57" s="195" t="s">
        <v>65</v>
      </c>
      <c r="F57" s="4" t="str">
        <f>UnitControlCenter!$B$12</f>
        <v>% change</v>
      </c>
      <c r="G57" s="245" t="s">
        <v>3393</v>
      </c>
      <c r="H57" s="245" t="s">
        <v>3390</v>
      </c>
      <c r="I57" s="195" t="s">
        <v>3391</v>
      </c>
    </row>
    <row r="58" spans="1:9" ht="29" x14ac:dyDescent="0.35">
      <c r="A58" s="196" t="s">
        <v>2957</v>
      </c>
      <c r="B58" s="237" t="s">
        <v>3020</v>
      </c>
      <c r="C58" s="266">
        <v>1</v>
      </c>
      <c r="D58" s="195" t="s">
        <v>66</v>
      </c>
      <c r="E58" s="195" t="s">
        <v>65</v>
      </c>
      <c r="F58" s="7" t="str">
        <f>UnitControlCenter!$B$10</f>
        <v>jobs</v>
      </c>
      <c r="G58" s="245" t="s">
        <v>3024</v>
      </c>
      <c r="H58" s="245" t="s">
        <v>3023</v>
      </c>
      <c r="I58" s="195" t="s">
        <v>3035</v>
      </c>
    </row>
    <row r="59" spans="1:9" ht="43.5" x14ac:dyDescent="0.35">
      <c r="A59" s="196" t="s">
        <v>2957</v>
      </c>
      <c r="B59" s="237" t="s">
        <v>3089</v>
      </c>
      <c r="C59" s="272">
        <v>1</v>
      </c>
      <c r="D59" s="195" t="s">
        <v>66</v>
      </c>
      <c r="E59" s="195" t="s">
        <v>65</v>
      </c>
      <c r="F59" s="7" t="str">
        <f>UnitControlCenter!$B$10</f>
        <v>jobs</v>
      </c>
      <c r="G59" s="245" t="s">
        <v>3088</v>
      </c>
      <c r="H59" s="245" t="s">
        <v>2964</v>
      </c>
      <c r="I59" s="195" t="s">
        <v>2447</v>
      </c>
    </row>
    <row r="60" spans="1:9" ht="43.5" x14ac:dyDescent="0.35">
      <c r="A60" s="196" t="s">
        <v>2957</v>
      </c>
      <c r="B60" s="237" t="s">
        <v>2959</v>
      </c>
      <c r="C60" s="261">
        <v>1</v>
      </c>
      <c r="D60" s="195" t="s">
        <v>66</v>
      </c>
      <c r="E60" s="195" t="s">
        <v>65</v>
      </c>
      <c r="F60" s="4" t="str">
        <f>UnitControlCenter!$B$8</f>
        <v>billion 2020 dollars / year</v>
      </c>
      <c r="G60" s="245" t="s">
        <v>2966</v>
      </c>
      <c r="H60" s="245" t="s">
        <v>2968</v>
      </c>
      <c r="I60" s="195" t="s">
        <v>2447</v>
      </c>
    </row>
    <row r="61" spans="1:9" ht="43.5" x14ac:dyDescent="0.35">
      <c r="A61" s="196" t="s">
        <v>2957</v>
      </c>
      <c r="B61" s="237" t="s">
        <v>2978</v>
      </c>
      <c r="C61" s="265">
        <v>1</v>
      </c>
      <c r="D61" s="195" t="s">
        <v>66</v>
      </c>
      <c r="E61" s="195" t="s">
        <v>65</v>
      </c>
      <c r="F61" s="4" t="str">
        <f>UnitControlCenter!$B$12</f>
        <v>% change</v>
      </c>
      <c r="G61" s="245" t="s">
        <v>2980</v>
      </c>
      <c r="H61" s="245" t="s">
        <v>2968</v>
      </c>
      <c r="I61" s="195" t="s">
        <v>2447</v>
      </c>
    </row>
    <row r="62" spans="1:9" ht="29" x14ac:dyDescent="0.35">
      <c r="A62" s="196" t="s">
        <v>2957</v>
      </c>
      <c r="B62" s="237" t="s">
        <v>3021</v>
      </c>
      <c r="C62" s="266">
        <v>1</v>
      </c>
      <c r="D62" s="195" t="s">
        <v>66</v>
      </c>
      <c r="E62" s="195" t="s">
        <v>65</v>
      </c>
      <c r="F62" s="4" t="str">
        <f>UnitControlCenter!$B$8</f>
        <v>billion 2020 dollars / year</v>
      </c>
      <c r="G62" s="245" t="s">
        <v>3025</v>
      </c>
      <c r="H62" s="245" t="s">
        <v>3023</v>
      </c>
      <c r="I62" s="195" t="s">
        <v>3035</v>
      </c>
    </row>
    <row r="63" spans="1:9" ht="43.5" x14ac:dyDescent="0.35">
      <c r="A63" s="196" t="s">
        <v>2957</v>
      </c>
      <c r="B63" s="237" t="s">
        <v>2973</v>
      </c>
      <c r="C63" s="261">
        <v>1</v>
      </c>
      <c r="D63" s="195" t="s">
        <v>66</v>
      </c>
      <c r="E63" s="195" t="s">
        <v>65</v>
      </c>
      <c r="F63" s="4" t="str">
        <f>UnitControlCenter!$B$8</f>
        <v>billion 2020 dollars / year</v>
      </c>
      <c r="G63" s="245" t="s">
        <v>2969</v>
      </c>
      <c r="H63" s="245" t="s">
        <v>2967</v>
      </c>
      <c r="I63" s="195" t="s">
        <v>2447</v>
      </c>
    </row>
    <row r="64" spans="1:9" ht="29" x14ac:dyDescent="0.35">
      <c r="A64" s="196" t="s">
        <v>2957</v>
      </c>
      <c r="B64" s="237" t="s">
        <v>2971</v>
      </c>
      <c r="C64" s="254">
        <v>1</v>
      </c>
      <c r="D64" s="195" t="s">
        <v>64</v>
      </c>
      <c r="E64" s="195" t="s">
        <v>65</v>
      </c>
      <c r="F64" s="7" t="str">
        <f>UnitControlCenter!$B$13</f>
        <v>2020 dollars / employee-year</v>
      </c>
      <c r="G64" s="245" t="s">
        <v>2972</v>
      </c>
      <c r="H64" s="245"/>
      <c r="I64" s="195"/>
    </row>
    <row r="65" spans="1:19" ht="29.5" thickBot="1" x14ac:dyDescent="0.4">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87" x14ac:dyDescent="0.35">
      <c r="A66" s="196" t="s">
        <v>2958</v>
      </c>
      <c r="B66" s="196" t="s">
        <v>2751</v>
      </c>
      <c r="C66" s="246">
        <v>0</v>
      </c>
      <c r="D66" s="195" t="s">
        <v>66</v>
      </c>
      <c r="E66" s="195" t="s">
        <v>65</v>
      </c>
      <c r="F66" s="4" t="str">
        <f>UnitControlCenter!$B$8</f>
        <v>billion 2020 dollars / year</v>
      </c>
      <c r="G66" s="4" t="s">
        <v>2752</v>
      </c>
      <c r="H66" s="4" t="s">
        <v>2753</v>
      </c>
      <c r="I66" s="4" t="s">
        <v>2728</v>
      </c>
    </row>
    <row r="67" spans="1:19" ht="43.5" x14ac:dyDescent="0.35">
      <c r="A67" s="196" t="s">
        <v>2958</v>
      </c>
      <c r="B67" s="196" t="s">
        <v>2755</v>
      </c>
      <c r="C67" s="246">
        <v>0</v>
      </c>
      <c r="D67" s="195" t="s">
        <v>66</v>
      </c>
      <c r="E67" s="195" t="s">
        <v>65</v>
      </c>
      <c r="F67" s="4" t="str">
        <f>UnitControlCenter!$B$8</f>
        <v>billion 2020 dollars / year</v>
      </c>
      <c r="G67" s="4" t="s">
        <v>2765</v>
      </c>
      <c r="H67" s="4" t="s">
        <v>2766</v>
      </c>
      <c r="I67" s="4" t="s">
        <v>2767</v>
      </c>
    </row>
    <row r="68" spans="1:19" ht="58" x14ac:dyDescent="0.35">
      <c r="A68" s="196" t="s">
        <v>2958</v>
      </c>
      <c r="B68" s="196" t="s">
        <v>2756</v>
      </c>
      <c r="C68" s="296">
        <v>0</v>
      </c>
      <c r="D68" s="195" t="s">
        <v>66</v>
      </c>
      <c r="E68" s="195" t="s">
        <v>65</v>
      </c>
      <c r="F68" s="4" t="str">
        <f>UnitControlCenter!$B$8</f>
        <v>billion 2020 dollars / year</v>
      </c>
      <c r="G68" s="4" t="s">
        <v>2776</v>
      </c>
      <c r="H68" s="4" t="s">
        <v>2774</v>
      </c>
      <c r="I68" s="4" t="s">
        <v>2775</v>
      </c>
    </row>
    <row r="69" spans="1:19" ht="43.5" x14ac:dyDescent="0.35">
      <c r="A69" s="196" t="s">
        <v>2958</v>
      </c>
      <c r="B69" s="196" t="s">
        <v>2757</v>
      </c>
      <c r="C69" s="296">
        <v>0</v>
      </c>
      <c r="D69" s="195" t="s">
        <v>66</v>
      </c>
      <c r="E69" s="195" t="s">
        <v>65</v>
      </c>
      <c r="F69" s="4" t="str">
        <f>UnitControlCenter!$B$8</f>
        <v>billion 2020 dollars / year</v>
      </c>
      <c r="G69" s="4" t="s">
        <v>2770</v>
      </c>
      <c r="H69" s="4" t="s">
        <v>2766</v>
      </c>
      <c r="I69" s="4" t="s">
        <v>2768</v>
      </c>
    </row>
    <row r="70" spans="1:19" ht="43.5" x14ac:dyDescent="0.35">
      <c r="A70" s="196" t="s">
        <v>2958</v>
      </c>
      <c r="B70" s="196" t="s">
        <v>2758</v>
      </c>
      <c r="C70" s="296">
        <v>0</v>
      </c>
      <c r="D70" s="195" t="s">
        <v>66</v>
      </c>
      <c r="E70" s="195" t="s">
        <v>65</v>
      </c>
      <c r="F70" s="4" t="str">
        <f>UnitControlCenter!$B$8</f>
        <v>billion 2020 dollars / year</v>
      </c>
      <c r="G70" s="4" t="s">
        <v>2771</v>
      </c>
      <c r="H70" s="4" t="s">
        <v>2766</v>
      </c>
      <c r="I70" s="4" t="s">
        <v>2769</v>
      </c>
    </row>
    <row r="71" spans="1:19" ht="58" x14ac:dyDescent="0.35">
      <c r="A71" s="196" t="s">
        <v>2958</v>
      </c>
      <c r="B71" s="196" t="s">
        <v>2759</v>
      </c>
      <c r="C71" s="296">
        <v>0</v>
      </c>
      <c r="D71" s="195" t="s">
        <v>66</v>
      </c>
      <c r="E71" s="195" t="s">
        <v>65</v>
      </c>
      <c r="F71" s="4" t="str">
        <f>UnitControlCenter!$B$8</f>
        <v>billion 2020 dollars / year</v>
      </c>
      <c r="G71" s="4" t="s">
        <v>2777</v>
      </c>
      <c r="H71" s="4" t="s">
        <v>2774</v>
      </c>
      <c r="I71" s="4" t="s">
        <v>2775</v>
      </c>
    </row>
    <row r="72" spans="1:19" ht="58" x14ac:dyDescent="0.35">
      <c r="A72" s="196" t="s">
        <v>2958</v>
      </c>
      <c r="B72" s="196" t="s">
        <v>2760</v>
      </c>
      <c r="C72" s="296">
        <v>0</v>
      </c>
      <c r="D72" s="195" t="s">
        <v>66</v>
      </c>
      <c r="E72" s="195" t="s">
        <v>65</v>
      </c>
      <c r="F72" s="4" t="str">
        <f>UnitControlCenter!$B$8</f>
        <v>billion 2020 dollars / year</v>
      </c>
      <c r="G72" s="4" t="s">
        <v>2778</v>
      </c>
      <c r="H72" s="4" t="s">
        <v>2774</v>
      </c>
      <c r="I72" s="4" t="s">
        <v>2775</v>
      </c>
    </row>
    <row r="73" spans="1:19" ht="72.5" x14ac:dyDescent="0.35">
      <c r="A73" s="196" t="s">
        <v>2958</v>
      </c>
      <c r="B73" s="196" t="s">
        <v>2761</v>
      </c>
      <c r="C73" s="296">
        <v>0</v>
      </c>
      <c r="D73" s="195" t="s">
        <v>66</v>
      </c>
      <c r="E73" s="195" t="s">
        <v>65</v>
      </c>
      <c r="F73" s="4" t="str">
        <f>UnitControlCenter!$B$8</f>
        <v>billion 2020 dollars / year</v>
      </c>
      <c r="G73" s="4" t="s">
        <v>2779</v>
      </c>
      <c r="H73" s="4" t="s">
        <v>2774</v>
      </c>
      <c r="I73" s="4" t="s">
        <v>2775</v>
      </c>
    </row>
    <row r="74" spans="1:19" ht="58" x14ac:dyDescent="0.35">
      <c r="A74" s="196" t="s">
        <v>2958</v>
      </c>
      <c r="B74" s="196" t="s">
        <v>2785</v>
      </c>
      <c r="C74" s="296">
        <v>0</v>
      </c>
      <c r="D74" s="195" t="s">
        <v>66</v>
      </c>
      <c r="E74" s="195" t="s">
        <v>65</v>
      </c>
      <c r="F74" s="4" t="str">
        <f>UnitControlCenter!$B$8</f>
        <v>billion 2020 dollars / year</v>
      </c>
      <c r="G74" s="4" t="s">
        <v>2783</v>
      </c>
      <c r="H74" s="4" t="s">
        <v>2774</v>
      </c>
      <c r="I74" s="4" t="s">
        <v>2781</v>
      </c>
    </row>
    <row r="75" spans="1:19" ht="58.5" thickBot="1" x14ac:dyDescent="0.4">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29" x14ac:dyDescent="0.35">
      <c r="A76" s="196" t="s">
        <v>2380</v>
      </c>
      <c r="B76" s="196" t="s">
        <v>3090</v>
      </c>
      <c r="C76" s="272">
        <v>1</v>
      </c>
      <c r="D76" s="195" t="s">
        <v>64</v>
      </c>
      <c r="E76" s="195" t="s">
        <v>3094</v>
      </c>
      <c r="F76" s="4" t="str">
        <f>UnitControlCenter!$B$11</f>
        <v>incidents / year</v>
      </c>
      <c r="G76" s="195" t="s">
        <v>3005</v>
      </c>
      <c r="I76" s="195"/>
    </row>
    <row r="77" spans="1:19" x14ac:dyDescent="0.35">
      <c r="A77" s="196" t="s">
        <v>2380</v>
      </c>
      <c r="B77" s="196" t="s">
        <v>3334</v>
      </c>
      <c r="C77" s="296">
        <v>1</v>
      </c>
      <c r="D77" s="195" t="s">
        <v>64</v>
      </c>
      <c r="E77" s="195" t="s">
        <v>65</v>
      </c>
      <c r="F77" s="4" t="str">
        <f>UnitControlCenter!$B$12</f>
        <v>% change</v>
      </c>
      <c r="G77" s="195" t="s">
        <v>3335</v>
      </c>
      <c r="I77" s="195"/>
    </row>
    <row r="78" spans="1:19" ht="29" x14ac:dyDescent="0.35">
      <c r="A78" s="196" t="s">
        <v>2380</v>
      </c>
      <c r="B78" s="196" t="s">
        <v>3447</v>
      </c>
      <c r="C78" s="296">
        <v>1</v>
      </c>
      <c r="D78" s="195" t="s">
        <v>66</v>
      </c>
      <c r="E78" s="195" t="s">
        <v>67</v>
      </c>
      <c r="F78" s="4" t="str">
        <f>UnitControlCenter!$B$11</f>
        <v>incidents / year</v>
      </c>
      <c r="G78" s="195" t="s">
        <v>3318</v>
      </c>
      <c r="H78" s="245" t="s">
        <v>3306</v>
      </c>
      <c r="I78" s="195" t="s">
        <v>3307</v>
      </c>
    </row>
    <row r="79" spans="1:19" ht="29" x14ac:dyDescent="0.35">
      <c r="A79" s="196" t="s">
        <v>2380</v>
      </c>
      <c r="B79" s="196" t="s">
        <v>3448</v>
      </c>
      <c r="C79" s="296">
        <v>1</v>
      </c>
      <c r="D79" s="195" t="s">
        <v>66</v>
      </c>
      <c r="E79" s="195" t="s">
        <v>65</v>
      </c>
      <c r="F79" s="4" t="str">
        <f>UnitControlCenter!$B$12</f>
        <v>% change</v>
      </c>
      <c r="G79" s="195" t="s">
        <v>3329</v>
      </c>
      <c r="H79" s="245" t="s">
        <v>3306</v>
      </c>
      <c r="I79" s="195" t="s">
        <v>3307</v>
      </c>
    </row>
    <row r="80" spans="1:19" ht="43.5" x14ac:dyDescent="0.35">
      <c r="A80" s="196" t="s">
        <v>2380</v>
      </c>
      <c r="B80" s="196" t="s">
        <v>3316</v>
      </c>
      <c r="C80" s="296">
        <v>1</v>
      </c>
      <c r="D80" s="195" t="s">
        <v>66</v>
      </c>
      <c r="E80" s="195" t="s">
        <v>67</v>
      </c>
      <c r="F80" s="4" t="str">
        <f>UnitControlCenter!$B$11</f>
        <v>incidents / year</v>
      </c>
      <c r="G80" s="195" t="s">
        <v>3319</v>
      </c>
      <c r="H80" s="245" t="s">
        <v>3308</v>
      </c>
      <c r="I80" s="214" t="s">
        <v>3309</v>
      </c>
    </row>
    <row r="81" spans="1:19" ht="43.5" x14ac:dyDescent="0.35">
      <c r="A81" s="196" t="s">
        <v>2380</v>
      </c>
      <c r="B81" s="196" t="s">
        <v>3332</v>
      </c>
      <c r="C81" s="296">
        <v>1</v>
      </c>
      <c r="D81" s="195" t="s">
        <v>66</v>
      </c>
      <c r="E81" s="195" t="s">
        <v>65</v>
      </c>
      <c r="F81" s="4" t="str">
        <f>UnitControlCenter!$B$12</f>
        <v>% change</v>
      </c>
      <c r="G81" s="195" t="s">
        <v>3330</v>
      </c>
      <c r="H81" s="245" t="s">
        <v>3308</v>
      </c>
      <c r="I81" s="214" t="s">
        <v>3309</v>
      </c>
    </row>
    <row r="82" spans="1:19" ht="29" x14ac:dyDescent="0.35">
      <c r="A82" s="196" t="s">
        <v>2380</v>
      </c>
      <c r="B82" s="196" t="s">
        <v>3317</v>
      </c>
      <c r="C82" s="296">
        <v>1</v>
      </c>
      <c r="D82" s="195" t="s">
        <v>66</v>
      </c>
      <c r="E82" s="195" t="s">
        <v>67</v>
      </c>
      <c r="F82" s="4" t="str">
        <f>UnitControlCenter!$B$11</f>
        <v>incidents / year</v>
      </c>
      <c r="G82" s="68" t="s">
        <v>3320</v>
      </c>
      <c r="H82" s="245" t="s">
        <v>3311</v>
      </c>
      <c r="I82" s="195" t="s">
        <v>3312</v>
      </c>
    </row>
    <row r="83" spans="1:19" ht="29" x14ac:dyDescent="0.35">
      <c r="A83" s="196" t="s">
        <v>2380</v>
      </c>
      <c r="B83" s="196" t="s">
        <v>3333</v>
      </c>
      <c r="C83" s="296">
        <v>1</v>
      </c>
      <c r="D83" s="195" t="s">
        <v>66</v>
      </c>
      <c r="E83" s="195" t="s">
        <v>65</v>
      </c>
      <c r="F83" s="4" t="str">
        <f>UnitControlCenter!$B$12</f>
        <v>% change</v>
      </c>
      <c r="G83" s="68" t="s">
        <v>3331</v>
      </c>
      <c r="H83" s="245" t="s">
        <v>3311</v>
      </c>
      <c r="I83" s="195" t="s">
        <v>3312</v>
      </c>
    </row>
    <row r="84" spans="1:19" x14ac:dyDescent="0.35">
      <c r="A84" s="196" t="s">
        <v>2380</v>
      </c>
      <c r="B84" s="196" t="s">
        <v>2997</v>
      </c>
      <c r="C84" s="246">
        <v>0</v>
      </c>
      <c r="D84" s="195" t="s">
        <v>64</v>
      </c>
      <c r="E84" s="195" t="s">
        <v>65</v>
      </c>
      <c r="F84" s="4" t="str">
        <f>UnitControlCenter!$B$11</f>
        <v>incidents / year</v>
      </c>
      <c r="G84" s="195" t="s">
        <v>3005</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2998</v>
      </c>
      <c r="C86" s="254">
        <v>1</v>
      </c>
      <c r="D86" s="195" t="s">
        <v>64</v>
      </c>
      <c r="E86" s="195" t="s">
        <v>65</v>
      </c>
      <c r="F86" s="4" t="str">
        <f>UnitControlCenter!$B$11</f>
        <v>incidents / year</v>
      </c>
      <c r="G86" s="195" t="s">
        <v>3006</v>
      </c>
      <c r="H86" s="245"/>
      <c r="I86" s="195"/>
    </row>
    <row r="87" spans="1:19" ht="29" x14ac:dyDescent="0.35">
      <c r="A87" s="196" t="s">
        <v>2380</v>
      </c>
      <c r="B87" s="196" t="s">
        <v>2999</v>
      </c>
      <c r="C87" s="254">
        <v>1</v>
      </c>
      <c r="D87" s="195" t="s">
        <v>64</v>
      </c>
      <c r="E87" s="195" t="s">
        <v>65</v>
      </c>
      <c r="F87" s="4" t="str">
        <f>UnitControlCenter!$B$11</f>
        <v>incidents / year</v>
      </c>
      <c r="G87" s="195" t="s">
        <v>3007</v>
      </c>
      <c r="H87" s="245"/>
      <c r="I87" s="195"/>
    </row>
    <row r="88" spans="1:19" x14ac:dyDescent="0.35">
      <c r="A88" s="196" t="s">
        <v>2380</v>
      </c>
      <c r="B88" s="196" t="s">
        <v>3012</v>
      </c>
      <c r="C88" s="254">
        <v>1</v>
      </c>
      <c r="D88" s="195" t="s">
        <v>64</v>
      </c>
      <c r="E88" s="195" t="s">
        <v>65</v>
      </c>
      <c r="F88" s="4" t="str">
        <f>UnitControlCenter!$B$11</f>
        <v>incidents / year</v>
      </c>
      <c r="G88" s="195" t="s">
        <v>3013</v>
      </c>
      <c r="H88" s="245"/>
      <c r="I88" s="195"/>
    </row>
    <row r="89" spans="1:19" x14ac:dyDescent="0.35">
      <c r="A89" s="196" t="s">
        <v>2380</v>
      </c>
      <c r="B89" s="196" t="s">
        <v>3000</v>
      </c>
      <c r="C89" s="254">
        <v>1</v>
      </c>
      <c r="D89" s="195" t="s">
        <v>64</v>
      </c>
      <c r="E89" s="195" t="s">
        <v>65</v>
      </c>
      <c r="F89" s="4" t="str">
        <f>UnitControlCenter!$B$11</f>
        <v>incidents / year</v>
      </c>
      <c r="G89" s="195" t="s">
        <v>3008</v>
      </c>
      <c r="H89" s="245"/>
      <c r="I89" s="195"/>
    </row>
    <row r="90" spans="1:19" x14ac:dyDescent="0.35">
      <c r="A90" s="196" t="s">
        <v>2380</v>
      </c>
      <c r="B90" s="196" t="s">
        <v>3001</v>
      </c>
      <c r="C90" s="254">
        <v>1</v>
      </c>
      <c r="D90" s="195" t="s">
        <v>64</v>
      </c>
      <c r="E90" s="195" t="s">
        <v>65</v>
      </c>
      <c r="F90" s="4" t="str">
        <f>UnitControlCenter!$B$11</f>
        <v>incidents / year</v>
      </c>
      <c r="G90" s="195" t="s">
        <v>3009</v>
      </c>
      <c r="H90" s="245"/>
      <c r="I90" s="195"/>
    </row>
    <row r="91" spans="1:19" x14ac:dyDescent="0.35">
      <c r="A91" s="196" t="s">
        <v>2380</v>
      </c>
      <c r="B91" s="196" t="s">
        <v>3002</v>
      </c>
      <c r="C91" s="254">
        <v>1</v>
      </c>
      <c r="D91" s="195" t="s">
        <v>64</v>
      </c>
      <c r="E91" s="195" t="s">
        <v>65</v>
      </c>
      <c r="F91" s="4" t="str">
        <f>UnitControlCenter!$B$11</f>
        <v>incidents / year</v>
      </c>
      <c r="G91" s="195" t="s">
        <v>3010</v>
      </c>
      <c r="H91" s="245"/>
      <c r="I91" s="195"/>
    </row>
    <row r="92" spans="1:19" ht="29.5" thickBot="1" x14ac:dyDescent="0.4">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0.5" x14ac:dyDescent="0.35">
      <c r="A93" s="196" t="s">
        <v>2518</v>
      </c>
      <c r="B93" s="196" t="s">
        <v>2382</v>
      </c>
      <c r="C93" s="246">
        <v>1</v>
      </c>
      <c r="D93" s="195" t="s">
        <v>66</v>
      </c>
      <c r="E93" s="195" t="s">
        <v>67</v>
      </c>
      <c r="F93" s="4" t="str">
        <f>UnitControlCenter!$B$15</f>
        <v>terawatt-hours (TWh) / year</v>
      </c>
      <c r="G93" s="195" t="s">
        <v>2556</v>
      </c>
      <c r="H93" s="68" t="s">
        <v>2557</v>
      </c>
      <c r="I93" s="195" t="s">
        <v>2564</v>
      </c>
    </row>
    <row r="94" spans="1:19" ht="145" x14ac:dyDescent="0.35">
      <c r="A94" s="196" t="s">
        <v>2518</v>
      </c>
      <c r="B94" s="196" t="s">
        <v>2383</v>
      </c>
      <c r="C94" s="246">
        <v>1</v>
      </c>
      <c r="D94" s="195" t="s">
        <v>66</v>
      </c>
      <c r="E94" s="195" t="s">
        <v>65</v>
      </c>
      <c r="F94" s="4" t="str">
        <f>UnitControlCenter!$B$15</f>
        <v>terawatt-hours (TWh) / year</v>
      </c>
      <c r="G94" s="195" t="s">
        <v>2558</v>
      </c>
      <c r="H94" s="68" t="s">
        <v>2559</v>
      </c>
      <c r="I94" s="195" t="s">
        <v>2565</v>
      </c>
    </row>
    <row r="95" spans="1:19" ht="130.5" x14ac:dyDescent="0.35">
      <c r="A95" s="196" t="s">
        <v>2518</v>
      </c>
      <c r="B95" s="196" t="s">
        <v>2384</v>
      </c>
      <c r="C95" s="246">
        <v>1</v>
      </c>
      <c r="D95" s="195" t="s">
        <v>66</v>
      </c>
      <c r="E95" s="195" t="s">
        <v>67</v>
      </c>
      <c r="F95" s="4" t="str">
        <f>UnitControlCenter!$B$19</f>
        <v>gigawatts (GW) / year</v>
      </c>
      <c r="G95" s="195" t="s">
        <v>2560</v>
      </c>
      <c r="H95" s="68" t="s">
        <v>2561</v>
      </c>
      <c r="I95" s="195" t="s">
        <v>2566</v>
      </c>
    </row>
    <row r="96" spans="1:19" ht="145" x14ac:dyDescent="0.35">
      <c r="A96" s="196" t="s">
        <v>2518</v>
      </c>
      <c r="B96" s="196" t="s">
        <v>2385</v>
      </c>
      <c r="C96" s="246">
        <v>1</v>
      </c>
      <c r="D96" s="195" t="s">
        <v>66</v>
      </c>
      <c r="E96" s="195" t="s">
        <v>65</v>
      </c>
      <c r="F96" s="4" t="str">
        <f>UnitControlCenter!$B$19</f>
        <v>gigawatts (GW) / year</v>
      </c>
      <c r="G96" s="195" t="s">
        <v>2562</v>
      </c>
      <c r="H96" s="68" t="s">
        <v>2563</v>
      </c>
      <c r="I96" s="195" t="s">
        <v>2567</v>
      </c>
    </row>
    <row r="97" spans="1:19" ht="43.5" x14ac:dyDescent="0.35">
      <c r="A97" s="196" t="s">
        <v>2518</v>
      </c>
      <c r="B97" s="196" t="s">
        <v>2519</v>
      </c>
      <c r="C97" s="296">
        <v>1</v>
      </c>
      <c r="D97" s="195" t="s">
        <v>66</v>
      </c>
      <c r="E97" s="195" t="s">
        <v>67</v>
      </c>
      <c r="F97" s="4" t="str">
        <f>UnitControlCenter!$B$15</f>
        <v>terawatt-hours (TWh) / year</v>
      </c>
      <c r="G97" s="195" t="s">
        <v>2927</v>
      </c>
      <c r="H97" s="68" t="s">
        <v>2928</v>
      </c>
      <c r="I97" s="195" t="s">
        <v>2568</v>
      </c>
    </row>
    <row r="98" spans="1:19" ht="29" x14ac:dyDescent="0.35">
      <c r="A98" s="196" t="s">
        <v>2518</v>
      </c>
      <c r="B98" s="196" t="s">
        <v>3548</v>
      </c>
      <c r="C98" s="296">
        <v>1</v>
      </c>
      <c r="D98" s="195" t="s">
        <v>64</v>
      </c>
      <c r="E98" s="195" t="s">
        <v>65</v>
      </c>
      <c r="F98" s="7" t="str">
        <f>UnitControlCenter!B16</f>
        <v>%</v>
      </c>
      <c r="G98" s="195" t="s">
        <v>3551</v>
      </c>
      <c r="H98" s="195"/>
      <c r="I98" s="195"/>
      <c r="J98" s="245"/>
      <c r="K98" s="245"/>
      <c r="L98" s="245"/>
      <c r="M98" s="245"/>
      <c r="N98" s="245"/>
      <c r="O98" s="245"/>
      <c r="P98" s="245"/>
      <c r="Q98" s="245"/>
      <c r="R98" s="245"/>
      <c r="S98" s="245"/>
    </row>
    <row r="99" spans="1:19" ht="29" x14ac:dyDescent="0.35">
      <c r="A99" s="196" t="s">
        <v>2518</v>
      </c>
      <c r="B99" s="196" t="s">
        <v>3553</v>
      </c>
      <c r="C99" s="296">
        <v>1</v>
      </c>
      <c r="D99" s="195" t="s">
        <v>64</v>
      </c>
      <c r="E99" s="195" t="s">
        <v>65</v>
      </c>
      <c r="F99" s="7" t="str">
        <f>UnitControlCenter!B17</f>
        <v>metric tons CO2e / megawatt-hour (MWh)</v>
      </c>
      <c r="G99" s="195" t="s">
        <v>3552</v>
      </c>
      <c r="H99" s="195"/>
      <c r="I99" s="195"/>
      <c r="J99" s="245"/>
      <c r="K99" s="245"/>
      <c r="L99" s="245"/>
      <c r="M99" s="245"/>
      <c r="N99" s="245"/>
      <c r="O99" s="245"/>
      <c r="P99" s="245"/>
      <c r="Q99" s="245"/>
      <c r="R99" s="245"/>
      <c r="S99" s="245"/>
    </row>
    <row r="100" spans="1:19" ht="29.5" thickBot="1" x14ac:dyDescent="0.4">
      <c r="A100" s="238" t="s">
        <v>2518</v>
      </c>
      <c r="B100" s="238" t="s">
        <v>3561</v>
      </c>
      <c r="C100" s="253">
        <v>1</v>
      </c>
      <c r="D100" s="239" t="s">
        <v>64</v>
      </c>
      <c r="E100" s="239" t="s">
        <v>65</v>
      </c>
      <c r="F100" s="239" t="str">
        <f>UnitControlCenter!B18</f>
        <v>kilowatt-hour / 2020 dollar</v>
      </c>
      <c r="G100" s="239" t="s">
        <v>3562</v>
      </c>
      <c r="H100" s="239"/>
      <c r="I100" s="239"/>
      <c r="J100" s="240"/>
      <c r="K100" s="240"/>
      <c r="L100" s="240"/>
      <c r="M100" s="240"/>
      <c r="N100" s="240"/>
      <c r="O100" s="240"/>
      <c r="P100" s="240"/>
      <c r="Q100" s="240"/>
      <c r="R100" s="240"/>
      <c r="S100" s="240"/>
    </row>
    <row r="101" spans="1:19" ht="116" x14ac:dyDescent="0.3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29" x14ac:dyDescent="0.3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58" x14ac:dyDescent="0.3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1.5" x14ac:dyDescent="0.35">
      <c r="A104" s="196" t="s">
        <v>3253</v>
      </c>
      <c r="B104" s="196" t="s">
        <v>2512</v>
      </c>
      <c r="C104" s="246">
        <v>1</v>
      </c>
      <c r="D104" s="195" t="s">
        <v>66</v>
      </c>
      <c r="E104" s="195" t="s">
        <v>67</v>
      </c>
      <c r="F104" s="4" t="str">
        <f>UnitControlCenter!$B$21</f>
        <v>cubic km / yr</v>
      </c>
      <c r="G104" s="195" t="s">
        <v>2572</v>
      </c>
      <c r="H104" s="68" t="s">
        <v>2573</v>
      </c>
      <c r="I104" s="195" t="s">
        <v>2574</v>
      </c>
    </row>
    <row r="105" spans="1:19" ht="102" thickBot="1" x14ac:dyDescent="0.4">
      <c r="A105" s="238" t="s">
        <v>3253</v>
      </c>
      <c r="B105" s="238" t="s">
        <v>2513</v>
      </c>
      <c r="C105" s="253">
        <v>1</v>
      </c>
      <c r="D105" s="239" t="s">
        <v>66</v>
      </c>
      <c r="E105" s="239" t="s">
        <v>67</v>
      </c>
      <c r="F105" s="242" t="str">
        <f>UnitControlCenter!$B$21</f>
        <v>cubic km / yr</v>
      </c>
      <c r="G105" s="239" t="s">
        <v>2575</v>
      </c>
      <c r="H105" s="240" t="s">
        <v>2576</v>
      </c>
      <c r="I105" s="239" t="s">
        <v>2577</v>
      </c>
    </row>
    <row r="106" spans="1:19" ht="72.5" x14ac:dyDescent="0.3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72.5" x14ac:dyDescent="0.3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72.5" x14ac:dyDescent="0.3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72.5" x14ac:dyDescent="0.3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29" x14ac:dyDescent="0.35">
      <c r="A110" s="196" t="s">
        <v>2836</v>
      </c>
      <c r="B110" s="196" t="s">
        <v>3597</v>
      </c>
      <c r="C110" s="246">
        <v>1</v>
      </c>
      <c r="D110" s="195" t="s">
        <v>66</v>
      </c>
      <c r="E110" s="195" t="s">
        <v>67</v>
      </c>
      <c r="F110" s="4" t="str">
        <f>UnitControlCenter!$B$25</f>
        <v>thousand vehicles / year</v>
      </c>
      <c r="G110" s="195" t="s">
        <v>2578</v>
      </c>
      <c r="H110" s="195" t="s">
        <v>2579</v>
      </c>
      <c r="I110" s="195" t="s">
        <v>2679</v>
      </c>
    </row>
    <row r="111" spans="1:19" ht="29" x14ac:dyDescent="0.35">
      <c r="A111" s="196" t="s">
        <v>2836</v>
      </c>
      <c r="B111" s="196" t="s">
        <v>3598</v>
      </c>
      <c r="C111" s="296">
        <v>0</v>
      </c>
      <c r="D111" s="195" t="s">
        <v>66</v>
      </c>
      <c r="E111" s="195" t="s">
        <v>67</v>
      </c>
      <c r="F111" s="4" t="str">
        <f>UnitControlCenter!$B$25</f>
        <v>thousand vehicles / year</v>
      </c>
      <c r="G111" s="195" t="s">
        <v>3599</v>
      </c>
      <c r="H111" s="195" t="s">
        <v>2579</v>
      </c>
      <c r="I111" s="195" t="s">
        <v>2679</v>
      </c>
    </row>
    <row r="112" spans="1:19" ht="72.5" x14ac:dyDescent="0.35">
      <c r="A112" s="196" t="s">
        <v>2836</v>
      </c>
      <c r="B112" s="196" t="s">
        <v>2839</v>
      </c>
      <c r="C112" s="246">
        <v>1</v>
      </c>
      <c r="D112" s="195" t="s">
        <v>66</v>
      </c>
      <c r="E112" s="195" t="s">
        <v>67</v>
      </c>
      <c r="F112" s="4" t="str">
        <f>UnitControlCenter!$B$26</f>
        <v>million vehicles</v>
      </c>
      <c r="G112" s="195" t="s">
        <v>2696</v>
      </c>
      <c r="H112" s="195" t="s">
        <v>2689</v>
      </c>
      <c r="I112" s="195" t="s">
        <v>2690</v>
      </c>
    </row>
    <row r="113" spans="1:19" ht="72.5" x14ac:dyDescent="0.35">
      <c r="A113" s="196" t="s">
        <v>2836</v>
      </c>
      <c r="B113" s="196" t="s">
        <v>2840</v>
      </c>
      <c r="C113" s="246">
        <v>1</v>
      </c>
      <c r="D113" s="195" t="s">
        <v>66</v>
      </c>
      <c r="E113" s="195" t="s">
        <v>67</v>
      </c>
      <c r="F113" s="4" t="str">
        <f>UnitControlCenter!$B$27</f>
        <v>thousand vehicles</v>
      </c>
      <c r="G113" s="195" t="s">
        <v>2925</v>
      </c>
      <c r="H113" s="195" t="s">
        <v>2692</v>
      </c>
      <c r="I113" s="195" t="s">
        <v>2693</v>
      </c>
    </row>
    <row r="114" spans="1:19" ht="58" x14ac:dyDescent="0.35">
      <c r="A114" s="196" t="s">
        <v>2836</v>
      </c>
      <c r="B114" s="196" t="s">
        <v>3259</v>
      </c>
      <c r="C114" s="246">
        <v>1</v>
      </c>
      <c r="D114" s="195" t="s">
        <v>66</v>
      </c>
      <c r="E114" s="195" t="s">
        <v>67</v>
      </c>
      <c r="F114" s="4" t="str">
        <f>UnitControlCenter!$B$26</f>
        <v>million vehicles</v>
      </c>
      <c r="G114" s="195" t="s">
        <v>2697</v>
      </c>
      <c r="H114" s="195" t="s">
        <v>2689</v>
      </c>
      <c r="I114" s="195" t="s">
        <v>2690</v>
      </c>
    </row>
    <row r="115" spans="1:19" ht="58" x14ac:dyDescent="0.35">
      <c r="A115" s="196" t="s">
        <v>2836</v>
      </c>
      <c r="B115" s="196" t="s">
        <v>3262</v>
      </c>
      <c r="C115" s="246">
        <v>1</v>
      </c>
      <c r="D115" s="195" t="s">
        <v>66</v>
      </c>
      <c r="E115" s="195" t="s">
        <v>67</v>
      </c>
      <c r="F115" s="4" t="str">
        <f>UnitControlCenter!$B$26</f>
        <v>million vehicles</v>
      </c>
      <c r="G115" s="195" t="s">
        <v>2698</v>
      </c>
      <c r="H115" s="195" t="s">
        <v>2692</v>
      </c>
      <c r="I115" s="195" t="s">
        <v>2693</v>
      </c>
    </row>
    <row r="116" spans="1:19" ht="29" x14ac:dyDescent="0.35">
      <c r="A116" s="196" t="s">
        <v>2836</v>
      </c>
      <c r="B116" s="196" t="s">
        <v>3600</v>
      </c>
      <c r="C116" s="296">
        <v>1</v>
      </c>
      <c r="D116" s="195" t="s">
        <v>66</v>
      </c>
      <c r="E116" s="195" t="s">
        <v>67</v>
      </c>
      <c r="F116" s="4" t="str">
        <f>UnitControlCenter!$B$26</f>
        <v>million vehicles</v>
      </c>
      <c r="G116" s="195" t="s">
        <v>2680</v>
      </c>
      <c r="H116" s="195" t="s">
        <v>2579</v>
      </c>
      <c r="I116" s="195" t="s">
        <v>2679</v>
      </c>
    </row>
    <row r="117" spans="1:19" ht="29.5" thickBot="1" x14ac:dyDescent="0.4">
      <c r="A117" s="238" t="s">
        <v>2836</v>
      </c>
      <c r="B117" s="238" t="s">
        <v>3601</v>
      </c>
      <c r="C117" s="253">
        <v>0</v>
      </c>
      <c r="D117" s="239" t="s">
        <v>66</v>
      </c>
      <c r="E117" s="239" t="s">
        <v>67</v>
      </c>
      <c r="F117" s="242" t="str">
        <f>UnitControlCenter!$B$26</f>
        <v>million vehicles</v>
      </c>
      <c r="G117" s="239" t="s">
        <v>3602</v>
      </c>
      <c r="H117" s="240" t="s">
        <v>2579</v>
      </c>
      <c r="I117" s="239" t="s">
        <v>2679</v>
      </c>
    </row>
    <row r="118" spans="1:19" ht="130.5" x14ac:dyDescent="0.35">
      <c r="A118" s="196" t="s">
        <v>2954</v>
      </c>
      <c r="B118" s="196" t="s">
        <v>2389</v>
      </c>
      <c r="C118" s="246">
        <v>1</v>
      </c>
      <c r="D118" s="195" t="s">
        <v>66</v>
      </c>
      <c r="E118" s="195" t="s">
        <v>67</v>
      </c>
      <c r="F118" s="4" t="str">
        <f>UnitControlCenter!$B$3</f>
        <v>million metric tons / year</v>
      </c>
      <c r="G118" s="195" t="s">
        <v>3452</v>
      </c>
      <c r="H118" s="195" t="s">
        <v>3451</v>
      </c>
      <c r="I118" s="195" t="s">
        <v>2681</v>
      </c>
    </row>
    <row r="119" spans="1:19" ht="87" x14ac:dyDescent="0.35">
      <c r="A119" s="196" t="s">
        <v>2954</v>
      </c>
      <c r="B119" s="196" t="s">
        <v>2390</v>
      </c>
      <c r="C119" s="246">
        <v>1</v>
      </c>
      <c r="D119" s="195" t="s">
        <v>66</v>
      </c>
      <c r="E119" s="195" t="s">
        <v>67</v>
      </c>
      <c r="F119" s="4" t="str">
        <f>UnitControlCenter!$B$28</f>
        <v>quads / year</v>
      </c>
      <c r="G119" s="195" t="s">
        <v>2860</v>
      </c>
      <c r="H119" s="195" t="s">
        <v>2699</v>
      </c>
      <c r="I119" s="195" t="s">
        <v>2700</v>
      </c>
    </row>
    <row r="120" spans="1:19" ht="116" x14ac:dyDescent="0.35">
      <c r="A120" s="196" t="s">
        <v>2954</v>
      </c>
      <c r="B120" s="196" t="s">
        <v>2445</v>
      </c>
      <c r="C120" s="254">
        <v>1</v>
      </c>
      <c r="D120" s="195" t="s">
        <v>66</v>
      </c>
      <c r="E120" s="195" t="s">
        <v>67</v>
      </c>
      <c r="F120" s="7" t="str">
        <f>UnitControlCenter!$B$28</f>
        <v>quads / year</v>
      </c>
      <c r="G120" s="195" t="s">
        <v>3453</v>
      </c>
      <c r="H120" s="195" t="s">
        <v>3451</v>
      </c>
      <c r="I120" s="195" t="s">
        <v>2681</v>
      </c>
    </row>
    <row r="121" spans="1:19" ht="29" x14ac:dyDescent="0.35">
      <c r="A121" s="196" t="s">
        <v>2954</v>
      </c>
      <c r="B121" s="196" t="s">
        <v>3460</v>
      </c>
      <c r="C121" s="254">
        <v>1</v>
      </c>
      <c r="D121" s="195" t="s">
        <v>64</v>
      </c>
      <c r="E121" s="195" t="s">
        <v>65</v>
      </c>
      <c r="F121" s="7" t="str">
        <f>UnitControlCenter!$B$28</f>
        <v>quads / year</v>
      </c>
      <c r="G121" s="195" t="s">
        <v>3461</v>
      </c>
      <c r="H121" s="195"/>
      <c r="I121" s="195"/>
    </row>
    <row r="122" spans="1:19" ht="43.5" x14ac:dyDescent="0.3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4" thickBot="1" x14ac:dyDescent="0.4">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275.5" x14ac:dyDescent="0.35">
      <c r="A124" s="198" t="s">
        <v>2391</v>
      </c>
      <c r="B124" s="196" t="s">
        <v>2827</v>
      </c>
      <c r="C124" s="246">
        <v>1</v>
      </c>
      <c r="D124" s="195" t="s">
        <v>66</v>
      </c>
      <c r="E124" s="195" t="s">
        <v>67</v>
      </c>
      <c r="F124" s="4" t="str">
        <f>UnitControlCenter!$B$28</f>
        <v>quads / year</v>
      </c>
      <c r="G124" s="195" t="s">
        <v>3189</v>
      </c>
      <c r="H124" s="68" t="s">
        <v>3187</v>
      </c>
      <c r="I124" s="293" t="s">
        <v>3188</v>
      </c>
    </row>
    <row r="125" spans="1:19" ht="101.5" x14ac:dyDescent="0.3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35">
      <c r="A126" s="63" t="s">
        <v>2391</v>
      </c>
      <c r="B126" s="196" t="s">
        <v>3462</v>
      </c>
      <c r="C126" s="254">
        <v>1</v>
      </c>
      <c r="D126" s="195" t="s">
        <v>64</v>
      </c>
      <c r="E126" s="195" t="s">
        <v>65</v>
      </c>
      <c r="F126" s="7" t="str">
        <f>UnitControlCenter!$B$28</f>
        <v>quads / year</v>
      </c>
      <c r="G126" s="195" t="s">
        <v>3463</v>
      </c>
      <c r="H126" s="245"/>
      <c r="I126" s="195"/>
      <c r="J126" s="245"/>
      <c r="K126" s="245"/>
      <c r="L126" s="245"/>
      <c r="M126" s="245"/>
      <c r="N126" s="245"/>
      <c r="O126" s="245"/>
      <c r="P126" s="245"/>
      <c r="Q126" s="245"/>
      <c r="R126" s="245"/>
      <c r="S126" s="245"/>
    </row>
    <row r="127" spans="1:19" ht="217.5" x14ac:dyDescent="0.3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72.5" x14ac:dyDescent="0.3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 thickBot="1" x14ac:dyDescent="0.4">
      <c r="A129" s="241" t="s">
        <v>2391</v>
      </c>
      <c r="B129" s="238" t="s">
        <v>3464</v>
      </c>
      <c r="C129" s="253">
        <v>1</v>
      </c>
      <c r="D129" s="239" t="s">
        <v>64</v>
      </c>
      <c r="E129" s="239" t="s">
        <v>65</v>
      </c>
      <c r="F129" s="242" t="str">
        <f>UnitControlCenter!$B$28</f>
        <v>quads / year</v>
      </c>
      <c r="G129" s="239" t="s">
        <v>3465</v>
      </c>
      <c r="I129" s="239"/>
    </row>
    <row r="130" spans="1:19" ht="261" x14ac:dyDescent="0.3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3.5" x14ac:dyDescent="0.3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46.5" x14ac:dyDescent="0.3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29" x14ac:dyDescent="0.3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04.5" x14ac:dyDescent="0.3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3.5" x14ac:dyDescent="0.3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29" x14ac:dyDescent="0.35">
      <c r="A136" s="198" t="s">
        <v>2909</v>
      </c>
      <c r="B136" s="196" t="s">
        <v>3564</v>
      </c>
      <c r="C136" s="254">
        <v>1</v>
      </c>
      <c r="D136" s="195" t="s">
        <v>66</v>
      </c>
      <c r="E136" s="195" t="s">
        <v>67</v>
      </c>
      <c r="F136" s="4" t="str">
        <f>UnitControlCenter!$B$3</f>
        <v>million metric tons / year</v>
      </c>
      <c r="G136" s="195" t="s">
        <v>3556</v>
      </c>
      <c r="H136" s="245" t="s">
        <v>3557</v>
      </c>
      <c r="I136" s="195" t="s">
        <v>3560</v>
      </c>
      <c r="J136" s="245"/>
      <c r="K136" s="245"/>
      <c r="L136" s="245"/>
      <c r="M136" s="245"/>
      <c r="N136" s="245"/>
      <c r="O136" s="245"/>
      <c r="P136" s="245"/>
      <c r="Q136" s="245"/>
      <c r="R136" s="245"/>
      <c r="S136" s="245"/>
    </row>
    <row r="137" spans="1:19" ht="232" x14ac:dyDescent="0.35">
      <c r="A137" s="198" t="s">
        <v>2909</v>
      </c>
      <c r="B137" s="196" t="s">
        <v>3554</v>
      </c>
      <c r="C137" s="254">
        <v>1</v>
      </c>
      <c r="D137" s="195" t="s">
        <v>66</v>
      </c>
      <c r="E137" s="195" t="s">
        <v>67</v>
      </c>
      <c r="F137" s="4" t="str">
        <f>UnitControlCenter!$B$3</f>
        <v>million metric tons / year</v>
      </c>
      <c r="G137" s="195" t="s">
        <v>3558</v>
      </c>
      <c r="H137" s="68" t="s">
        <v>3187</v>
      </c>
      <c r="I137" s="293" t="s">
        <v>3188</v>
      </c>
      <c r="J137" s="245"/>
      <c r="K137" s="245"/>
      <c r="L137" s="245"/>
      <c r="M137" s="245"/>
      <c r="N137" s="245"/>
      <c r="O137" s="245"/>
      <c r="P137" s="245"/>
      <c r="Q137" s="245"/>
      <c r="R137" s="245"/>
      <c r="S137" s="245"/>
    </row>
    <row r="138" spans="1:19" ht="305" thickBot="1" x14ac:dyDescent="0.4">
      <c r="A138" s="238" t="s">
        <v>2909</v>
      </c>
      <c r="B138" s="238" t="s">
        <v>3555</v>
      </c>
      <c r="C138" s="253">
        <v>1</v>
      </c>
      <c r="D138" s="238" t="s">
        <v>66</v>
      </c>
      <c r="E138" s="238" t="s">
        <v>67</v>
      </c>
      <c r="F138" s="238" t="str">
        <f>UnitControlCenter!$B$3</f>
        <v>million metric tons / year</v>
      </c>
      <c r="G138" s="238" t="s">
        <v>3559</v>
      </c>
      <c r="H138" s="238" t="s">
        <v>3187</v>
      </c>
      <c r="I138" s="238" t="s">
        <v>3188</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2670</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 thickBot="1" x14ac:dyDescent="0.4">
      <c r="A142" s="241" t="s">
        <v>2392</v>
      </c>
      <c r="B142" s="238" t="s">
        <v>2648</v>
      </c>
      <c r="C142" s="253">
        <v>1</v>
      </c>
      <c r="D142" s="239" t="s">
        <v>64</v>
      </c>
      <c r="E142" s="239" t="s">
        <v>65</v>
      </c>
      <c r="F142" s="242" t="str">
        <f>UnitControlCenter!$B$28</f>
        <v>quads / year</v>
      </c>
      <c r="G142" s="239" t="s">
        <v>3466</v>
      </c>
      <c r="I142" s="239"/>
    </row>
    <row r="143" spans="1:19" ht="101.5" x14ac:dyDescent="0.35">
      <c r="A143" s="196" t="s">
        <v>2463</v>
      </c>
      <c r="B143" s="196" t="s">
        <v>2464</v>
      </c>
      <c r="C143" s="254">
        <v>1</v>
      </c>
      <c r="D143" s="195" t="s">
        <v>66</v>
      </c>
      <c r="E143" s="195" t="s">
        <v>67</v>
      </c>
      <c r="F143" s="4" t="str">
        <f>UnitControlCenter!$B$28</f>
        <v>quads / year</v>
      </c>
      <c r="G143" s="195" t="s">
        <v>2729</v>
      </c>
      <c r="H143" s="195" t="s">
        <v>2730</v>
      </c>
      <c r="I143" s="195" t="s">
        <v>2731</v>
      </c>
    </row>
    <row r="144" spans="1:19" ht="58" x14ac:dyDescent="0.35">
      <c r="A144" s="196" t="s">
        <v>2463</v>
      </c>
      <c r="B144" s="196" t="s">
        <v>2465</v>
      </c>
      <c r="C144" s="254">
        <v>1</v>
      </c>
      <c r="D144" s="195" t="s">
        <v>66</v>
      </c>
      <c r="E144" s="195" t="s">
        <v>67</v>
      </c>
      <c r="F144" s="4" t="str">
        <f>UnitControlCenter!$B$28</f>
        <v>quads / year</v>
      </c>
      <c r="G144" s="195" t="s">
        <v>3457</v>
      </c>
      <c r="H144" s="195" t="s">
        <v>3458</v>
      </c>
      <c r="I144" s="195" t="s">
        <v>3459</v>
      </c>
    </row>
    <row r="145" spans="1:19" x14ac:dyDescent="0.35">
      <c r="A145" s="196" t="s">
        <v>2463</v>
      </c>
      <c r="B145" s="196" t="s">
        <v>2970</v>
      </c>
      <c r="C145" s="254">
        <v>0</v>
      </c>
      <c r="D145" s="195" t="s">
        <v>64</v>
      </c>
      <c r="E145" s="195" t="s">
        <v>65</v>
      </c>
      <c r="F145" s="1" t="str">
        <f>UnitControlCenter!$B$29</f>
        <v>thousand BTU / 2020 dollar</v>
      </c>
      <c r="G145" s="195" t="s">
        <v>2920</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2712</v>
      </c>
      <c r="C153" s="254">
        <v>1</v>
      </c>
      <c r="D153" s="195" t="s">
        <v>64</v>
      </c>
      <c r="E153" s="195" t="s">
        <v>65</v>
      </c>
      <c r="F153" s="4" t="str">
        <f>UnitControlCenter!$B$33</f>
        <v>million gallons / year</v>
      </c>
      <c r="G153" s="195" t="s">
        <v>2716</v>
      </c>
      <c r="I153" s="195"/>
    </row>
    <row r="154" spans="1:19" ht="29" x14ac:dyDescent="0.35">
      <c r="A154" s="196" t="s">
        <v>2463</v>
      </c>
      <c r="B154" s="196" t="s">
        <v>2713</v>
      </c>
      <c r="C154" s="254">
        <v>1</v>
      </c>
      <c r="D154" s="195" t="s">
        <v>64</v>
      </c>
      <c r="E154" s="195" t="s">
        <v>65</v>
      </c>
      <c r="F154" s="4" t="str">
        <f>UnitControlCenter!$B$30</f>
        <v>millions of short tons / year</v>
      </c>
      <c r="G154" s="195" t="s">
        <v>2717</v>
      </c>
      <c r="I154" s="195"/>
    </row>
    <row r="155" spans="1:19" ht="15" thickBot="1" x14ac:dyDescent="0.4">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58" x14ac:dyDescent="0.35">
      <c r="A156" s="196" t="s">
        <v>3571</v>
      </c>
      <c r="B156" s="196" t="s">
        <v>2724</v>
      </c>
      <c r="C156" s="254">
        <v>1</v>
      </c>
      <c r="D156" s="195" t="s">
        <v>66</v>
      </c>
      <c r="E156" s="195" t="s">
        <v>67</v>
      </c>
      <c r="F156" s="4" t="str">
        <f>UnitControlCenter!$B$34</f>
        <v>trillion BTU / year</v>
      </c>
      <c r="G156" s="195" t="s">
        <v>2732</v>
      </c>
      <c r="H156" s="68" t="s">
        <v>2733</v>
      </c>
      <c r="I156" s="195" t="s">
        <v>2734</v>
      </c>
    </row>
    <row r="157" spans="1:19" ht="58" x14ac:dyDescent="0.35">
      <c r="A157" s="196" t="s">
        <v>3571</v>
      </c>
      <c r="B157" s="196" t="s">
        <v>2473</v>
      </c>
      <c r="C157" s="254">
        <v>1</v>
      </c>
      <c r="D157" s="195" t="s">
        <v>66</v>
      </c>
      <c r="E157" s="195" t="s">
        <v>67</v>
      </c>
      <c r="F157" s="4" t="str">
        <f>UnitControlCenter!$B$34</f>
        <v>trillion BTU / year</v>
      </c>
      <c r="G157" s="195" t="s">
        <v>2735</v>
      </c>
      <c r="H157" s="68" t="s">
        <v>2733</v>
      </c>
      <c r="I157" s="195" t="s">
        <v>2734</v>
      </c>
    </row>
    <row r="158" spans="1:19" ht="58" x14ac:dyDescent="0.35">
      <c r="A158" s="196" t="s">
        <v>3571</v>
      </c>
      <c r="B158" s="196" t="s">
        <v>2725</v>
      </c>
      <c r="C158" s="254">
        <v>1</v>
      </c>
      <c r="D158" s="195" t="s">
        <v>66</v>
      </c>
      <c r="E158" s="195" t="s">
        <v>67</v>
      </c>
      <c r="F158" s="4" t="str">
        <f>UnitControlCenter!$B$8</f>
        <v>billion 2020 dollars / year</v>
      </c>
      <c r="G158" s="195" t="s">
        <v>2736</v>
      </c>
      <c r="H158" s="68" t="s">
        <v>2733</v>
      </c>
      <c r="I158" s="195" t="s">
        <v>2734</v>
      </c>
    </row>
    <row r="159" spans="1:19" ht="72.5" x14ac:dyDescent="0.35">
      <c r="A159" s="196" t="s">
        <v>3571</v>
      </c>
      <c r="B159" s="196" t="s">
        <v>2722</v>
      </c>
      <c r="C159" s="254">
        <v>1</v>
      </c>
      <c r="D159" s="195" t="s">
        <v>66</v>
      </c>
      <c r="E159" s="195" t="s">
        <v>67</v>
      </c>
      <c r="F159" s="4" t="str">
        <f>UnitControlCenter!$B$8</f>
        <v>billion 2020 dollars / year</v>
      </c>
      <c r="G159" s="195" t="s">
        <v>2737</v>
      </c>
      <c r="H159" s="68" t="s">
        <v>2733</v>
      </c>
      <c r="I159" s="195" t="s">
        <v>2734</v>
      </c>
    </row>
    <row r="160" spans="1:19" ht="43.5" x14ac:dyDescent="0.35">
      <c r="A160" s="196" t="s">
        <v>3571</v>
      </c>
      <c r="B160" s="196" t="s">
        <v>2991</v>
      </c>
      <c r="C160" s="254">
        <v>1</v>
      </c>
      <c r="D160" s="195" t="s">
        <v>66</v>
      </c>
      <c r="E160" s="195" t="s">
        <v>67</v>
      </c>
      <c r="F160" s="4" t="str">
        <f>UnitControlCenter!B3</f>
        <v>million metric tons / year</v>
      </c>
      <c r="G160" s="195" t="s">
        <v>2995</v>
      </c>
      <c r="H160" s="68" t="s">
        <v>2993</v>
      </c>
      <c r="I160" s="195" t="s">
        <v>2994</v>
      </c>
    </row>
    <row r="161" spans="1:19" ht="58" x14ac:dyDescent="0.35">
      <c r="A161" s="196" t="s">
        <v>3571</v>
      </c>
      <c r="B161" s="196" t="s">
        <v>2992</v>
      </c>
      <c r="C161" s="254">
        <v>1</v>
      </c>
      <c r="D161" s="195" t="s">
        <v>66</v>
      </c>
      <c r="E161" s="195" t="s">
        <v>67</v>
      </c>
      <c r="F161" s="4" t="str">
        <f>UnitControlCenter!B3</f>
        <v>million metric tons / year</v>
      </c>
      <c r="G161" s="195" t="s">
        <v>2996</v>
      </c>
      <c r="H161" s="68" t="s">
        <v>2993</v>
      </c>
      <c r="I161" s="195" t="s">
        <v>2994</v>
      </c>
    </row>
    <row r="162" spans="1:19" ht="58" x14ac:dyDescent="0.35">
      <c r="A162" s="196" t="s">
        <v>3571</v>
      </c>
      <c r="B162" s="196" t="s">
        <v>2726</v>
      </c>
      <c r="C162" s="254">
        <v>1</v>
      </c>
      <c r="D162" s="195" t="s">
        <v>66</v>
      </c>
      <c r="E162" s="195" t="s">
        <v>67</v>
      </c>
      <c r="F162" s="4" t="str">
        <f>UnitControlCenter!$B$34</f>
        <v>trillion BTU / year</v>
      </c>
      <c r="G162" s="195" t="s">
        <v>2817</v>
      </c>
      <c r="H162" s="68" t="s">
        <v>2812</v>
      </c>
      <c r="I162" s="195" t="s">
        <v>2813</v>
      </c>
    </row>
    <row r="163" spans="1:19" ht="72.5" x14ac:dyDescent="0.35">
      <c r="A163" s="196" t="s">
        <v>3571</v>
      </c>
      <c r="B163" s="196" t="s">
        <v>2474</v>
      </c>
      <c r="C163" s="254">
        <v>1</v>
      </c>
      <c r="D163" s="195" t="s">
        <v>66</v>
      </c>
      <c r="E163" s="195" t="s">
        <v>67</v>
      </c>
      <c r="F163" s="4" t="str">
        <f>UnitControlCenter!$B$34</f>
        <v>trillion BTU / year</v>
      </c>
      <c r="G163" s="195" t="s">
        <v>2818</v>
      </c>
      <c r="H163" s="68" t="s">
        <v>2812</v>
      </c>
      <c r="I163" s="195" t="s">
        <v>2814</v>
      </c>
    </row>
    <row r="164" spans="1:19" ht="72.5" x14ac:dyDescent="0.35">
      <c r="A164" s="196" t="s">
        <v>3571</v>
      </c>
      <c r="B164" s="196" t="s">
        <v>2727</v>
      </c>
      <c r="C164" s="254">
        <v>1</v>
      </c>
      <c r="D164" s="195" t="s">
        <v>66</v>
      </c>
      <c r="E164" s="195" t="s">
        <v>67</v>
      </c>
      <c r="F164" s="4" t="str">
        <f>UnitControlCenter!$B$8</f>
        <v>billion 2020 dollars / year</v>
      </c>
      <c r="G164" s="195" t="s">
        <v>2819</v>
      </c>
      <c r="H164" s="68" t="s">
        <v>2812</v>
      </c>
      <c r="I164" s="195" t="s">
        <v>2815</v>
      </c>
    </row>
    <row r="165" spans="1:19" ht="87" x14ac:dyDescent="0.35">
      <c r="A165" s="196" t="s">
        <v>3571</v>
      </c>
      <c r="B165" s="196" t="s">
        <v>2723</v>
      </c>
      <c r="C165" s="254">
        <v>1</v>
      </c>
      <c r="D165" s="195" t="s">
        <v>66</v>
      </c>
      <c r="E165" s="195" t="s">
        <v>67</v>
      </c>
      <c r="F165" s="4" t="str">
        <f>UnitControlCenter!$B$8</f>
        <v>billion 2020 dollars / year</v>
      </c>
      <c r="G165" s="195" t="s">
        <v>2820</v>
      </c>
      <c r="H165" s="68" t="s">
        <v>2812</v>
      </c>
      <c r="I165" s="195" t="s">
        <v>2816</v>
      </c>
    </row>
    <row r="166" spans="1:19" ht="101.5" x14ac:dyDescent="0.35">
      <c r="A166" s="196" t="s">
        <v>3571</v>
      </c>
      <c r="B166" s="196" t="s">
        <v>2846</v>
      </c>
      <c r="C166" s="254">
        <v>1</v>
      </c>
      <c r="D166" s="195" t="s">
        <v>66</v>
      </c>
      <c r="E166" s="195" t="s">
        <v>67</v>
      </c>
      <c r="F166" s="4" t="str">
        <f>UnitControlCenter!$B$28</f>
        <v>quads / year</v>
      </c>
      <c r="G166" s="195" t="s">
        <v>2848</v>
      </c>
      <c r="H166" s="68" t="s">
        <v>2850</v>
      </c>
      <c r="I166" s="195" t="s">
        <v>2851</v>
      </c>
    </row>
    <row r="167" spans="1:19" ht="116" x14ac:dyDescent="0.35">
      <c r="A167" s="196" t="s">
        <v>3571</v>
      </c>
      <c r="B167" s="196" t="s">
        <v>2847</v>
      </c>
      <c r="C167" s="254">
        <v>1</v>
      </c>
      <c r="D167" s="195" t="s">
        <v>66</v>
      </c>
      <c r="E167" s="195" t="s">
        <v>67</v>
      </c>
      <c r="F167" s="4" t="str">
        <f>UnitControlCenter!$B$28</f>
        <v>quads / year</v>
      </c>
      <c r="G167" s="195" t="s">
        <v>2849</v>
      </c>
      <c r="H167" s="68" t="s">
        <v>2850</v>
      </c>
      <c r="I167" s="195" t="s">
        <v>2851</v>
      </c>
    </row>
    <row r="168" spans="1:19" ht="203" x14ac:dyDescent="0.35">
      <c r="A168" s="196" t="s">
        <v>3571</v>
      </c>
      <c r="B168" s="196" t="s">
        <v>3572</v>
      </c>
      <c r="C168" s="254">
        <v>1</v>
      </c>
      <c r="D168" s="195" t="s">
        <v>66</v>
      </c>
      <c r="E168" s="195" t="s">
        <v>67</v>
      </c>
      <c r="F168" s="7" t="str">
        <f>UnitControlCenter!$B$9</f>
        <v>billion 2020 dollars</v>
      </c>
      <c r="G168" s="195" t="s">
        <v>3582</v>
      </c>
      <c r="H168" s="68" t="s">
        <v>3581</v>
      </c>
      <c r="I168" s="293" t="s">
        <v>3580</v>
      </c>
      <c r="J168" s="245"/>
      <c r="K168" s="245"/>
      <c r="L168" s="245"/>
      <c r="M168" s="245"/>
      <c r="N168" s="245"/>
      <c r="O168" s="245"/>
      <c r="P168" s="245"/>
      <c r="Q168" s="245"/>
      <c r="R168" s="245"/>
      <c r="S168" s="245"/>
    </row>
    <row r="169" spans="1:19" ht="232" x14ac:dyDescent="0.35">
      <c r="A169" s="196" t="s">
        <v>3571</v>
      </c>
      <c r="B169" s="196" t="s">
        <v>3573</v>
      </c>
      <c r="C169" s="254">
        <v>1</v>
      </c>
      <c r="D169" s="195" t="s">
        <v>66</v>
      </c>
      <c r="E169" s="195" t="s">
        <v>67</v>
      </c>
      <c r="F169" s="7" t="str">
        <f>UnitControlCenter!$B$9</f>
        <v>billion 2020 dollars</v>
      </c>
      <c r="G169" s="195" t="s">
        <v>3590</v>
      </c>
      <c r="H169" s="68" t="s">
        <v>3581</v>
      </c>
      <c r="I169" s="293" t="s">
        <v>3583</v>
      </c>
      <c r="J169" s="245"/>
      <c r="K169" s="245"/>
      <c r="L169" s="245"/>
      <c r="M169" s="245"/>
      <c r="N169" s="245"/>
      <c r="O169" s="245"/>
      <c r="P169" s="245"/>
      <c r="Q169" s="245"/>
      <c r="R169" s="245"/>
      <c r="S169" s="245"/>
    </row>
    <row r="170" spans="1:19" ht="203" x14ac:dyDescent="0.35">
      <c r="A170" s="196" t="s">
        <v>3571</v>
      </c>
      <c r="B170" s="196" t="s">
        <v>3574</v>
      </c>
      <c r="C170" s="254">
        <v>1</v>
      </c>
      <c r="D170" s="195" t="s">
        <v>66</v>
      </c>
      <c r="E170" s="195" t="s">
        <v>67</v>
      </c>
      <c r="F170" s="7" t="str">
        <f>UnitControlCenter!$B$9</f>
        <v>billion 2020 dollars</v>
      </c>
      <c r="G170" s="195" t="s">
        <v>3591</v>
      </c>
      <c r="H170" s="68" t="s">
        <v>3581</v>
      </c>
      <c r="I170" s="293" t="s">
        <v>3584</v>
      </c>
      <c r="J170" s="245"/>
      <c r="K170" s="245"/>
      <c r="L170" s="245"/>
      <c r="M170" s="245"/>
      <c r="N170" s="245"/>
      <c r="O170" s="245"/>
      <c r="P170" s="245"/>
      <c r="Q170" s="245"/>
      <c r="R170" s="245"/>
      <c r="S170" s="245"/>
    </row>
    <row r="171" spans="1:19" ht="232" x14ac:dyDescent="0.35">
      <c r="A171" s="196" t="s">
        <v>3571</v>
      </c>
      <c r="B171" s="196" t="s">
        <v>3575</v>
      </c>
      <c r="C171" s="254">
        <v>1</v>
      </c>
      <c r="D171" s="195" t="s">
        <v>66</v>
      </c>
      <c r="E171" s="195" t="s">
        <v>67</v>
      </c>
      <c r="F171" s="7" t="str">
        <f>UnitControlCenter!$B$9</f>
        <v>billion 2020 dollars</v>
      </c>
      <c r="G171" s="195" t="s">
        <v>3592</v>
      </c>
      <c r="H171" s="68" t="s">
        <v>3581</v>
      </c>
      <c r="I171" s="293" t="s">
        <v>3585</v>
      </c>
      <c r="J171" s="245"/>
      <c r="K171" s="245"/>
      <c r="L171" s="245"/>
      <c r="M171" s="245"/>
      <c r="N171" s="245"/>
      <c r="O171" s="245"/>
      <c r="P171" s="245"/>
      <c r="Q171" s="245"/>
      <c r="R171" s="245"/>
      <c r="S171" s="245"/>
    </row>
    <row r="172" spans="1:19" ht="188.5" x14ac:dyDescent="0.35">
      <c r="A172" s="196" t="s">
        <v>3571</v>
      </c>
      <c r="B172" s="196" t="s">
        <v>3576</v>
      </c>
      <c r="C172" s="254">
        <v>1</v>
      </c>
      <c r="D172" s="195" t="s">
        <v>66</v>
      </c>
      <c r="E172" s="195" t="s">
        <v>67</v>
      </c>
      <c r="F172" s="7" t="str">
        <f>UnitControlCenter!$B$9</f>
        <v>billion 2020 dollars</v>
      </c>
      <c r="G172" s="195" t="s">
        <v>3595</v>
      </c>
      <c r="H172" s="68" t="s">
        <v>3581</v>
      </c>
      <c r="I172" s="293" t="s">
        <v>3586</v>
      </c>
      <c r="J172" s="245"/>
      <c r="K172" s="245"/>
      <c r="L172" s="245"/>
      <c r="M172" s="245"/>
      <c r="N172" s="245"/>
      <c r="O172" s="245"/>
      <c r="P172" s="245"/>
      <c r="Q172" s="245"/>
      <c r="R172" s="245"/>
      <c r="S172" s="245"/>
    </row>
    <row r="173" spans="1:19" ht="217.5" x14ac:dyDescent="0.35">
      <c r="A173" s="196" t="s">
        <v>3571</v>
      </c>
      <c r="B173" s="196" t="s">
        <v>3577</v>
      </c>
      <c r="C173" s="254">
        <v>1</v>
      </c>
      <c r="D173" s="195" t="s">
        <v>66</v>
      </c>
      <c r="E173" s="195" t="s">
        <v>67</v>
      </c>
      <c r="F173" s="7" t="str">
        <f>UnitControlCenter!$B$9</f>
        <v>billion 2020 dollars</v>
      </c>
      <c r="G173" s="195" t="s">
        <v>3596</v>
      </c>
      <c r="H173" s="68" t="s">
        <v>3581</v>
      </c>
      <c r="I173" s="293" t="s">
        <v>3587</v>
      </c>
      <c r="J173" s="245"/>
      <c r="K173" s="245"/>
      <c r="L173" s="245"/>
      <c r="M173" s="245"/>
      <c r="N173" s="245"/>
      <c r="O173" s="245"/>
      <c r="P173" s="245"/>
      <c r="Q173" s="245"/>
      <c r="R173" s="245"/>
      <c r="S173" s="245"/>
    </row>
    <row r="174" spans="1:19" ht="246.5" x14ac:dyDescent="0.35">
      <c r="A174" s="196" t="s">
        <v>3571</v>
      </c>
      <c r="B174" s="196" t="s">
        <v>3578</v>
      </c>
      <c r="C174" s="254">
        <v>1</v>
      </c>
      <c r="D174" s="195" t="s">
        <v>66</v>
      </c>
      <c r="E174" s="195" t="s">
        <v>67</v>
      </c>
      <c r="F174" s="7" t="str">
        <f>UnitControlCenter!$B$9</f>
        <v>billion 2020 dollars</v>
      </c>
      <c r="G174" s="195" t="s">
        <v>3593</v>
      </c>
      <c r="H174" s="68" t="s">
        <v>3581</v>
      </c>
      <c r="I174" s="293" t="s">
        <v>3588</v>
      </c>
      <c r="J174" s="245"/>
      <c r="K174" s="245"/>
      <c r="L174" s="245"/>
      <c r="M174" s="245"/>
      <c r="N174" s="245"/>
      <c r="O174" s="245"/>
      <c r="P174" s="245"/>
      <c r="Q174" s="245"/>
      <c r="R174" s="245"/>
      <c r="S174" s="245"/>
    </row>
    <row r="175" spans="1:19" ht="276" thickBot="1" x14ac:dyDescent="0.4">
      <c r="A175" s="238" t="s">
        <v>3571</v>
      </c>
      <c r="B175" s="238" t="s">
        <v>3579</v>
      </c>
      <c r="C175" s="253">
        <v>1</v>
      </c>
      <c r="D175" s="239" t="s">
        <v>66</v>
      </c>
      <c r="E175" s="239" t="s">
        <v>67</v>
      </c>
      <c r="F175" s="242" t="str">
        <f>UnitControlCenter!$B$9</f>
        <v>billion 2020 dollars</v>
      </c>
      <c r="G175" s="239" t="s">
        <v>3594</v>
      </c>
      <c r="H175" s="240" t="s">
        <v>3581</v>
      </c>
      <c r="I175" s="461" t="s">
        <v>3589</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3512</v>
      </c>
      <c r="H176" s="68" t="s">
        <v>3511</v>
      </c>
      <c r="I176" s="195" t="s">
        <v>2738</v>
      </c>
    </row>
    <row r="177" spans="1:19" ht="43.5" x14ac:dyDescent="0.3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87" x14ac:dyDescent="0.35">
      <c r="A179" s="198" t="s">
        <v>2396</v>
      </c>
      <c r="B179" s="196" t="s">
        <v>88</v>
      </c>
      <c r="C179" s="254">
        <v>1</v>
      </c>
      <c r="D179" s="195" t="s">
        <v>66</v>
      </c>
      <c r="E179" s="195" t="s">
        <v>2403</v>
      </c>
      <c r="F179" s="4" t="str">
        <f>UnitControlCenter!$B$36</f>
        <v>2020 dollars / thousand cubic feet</v>
      </c>
      <c r="G179" s="195" t="s">
        <v>3514</v>
      </c>
      <c r="H179" s="68" t="s">
        <v>3513</v>
      </c>
      <c r="I179" s="195" t="s">
        <v>2740</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2741</v>
      </c>
      <c r="H181" s="68" t="s">
        <v>2739</v>
      </c>
      <c r="I181" s="195" t="s">
        <v>2740</v>
      </c>
    </row>
    <row r="182" spans="1:19" ht="58" x14ac:dyDescent="0.3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58" x14ac:dyDescent="0.3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58" x14ac:dyDescent="0.3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29.5" thickBot="1" x14ac:dyDescent="0.4">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2617</v>
      </c>
      <c r="B1" s="212"/>
      <c r="C1" s="184"/>
      <c r="D1" s="184"/>
    </row>
    <row r="2" spans="1:4" x14ac:dyDescent="0.35">
      <c r="A2" s="211" t="s">
        <v>2581</v>
      </c>
      <c r="B2" s="213" t="s">
        <v>2582</v>
      </c>
      <c r="C2" s="211" t="s">
        <v>2583</v>
      </c>
      <c r="D2" s="211" t="s">
        <v>2584</v>
      </c>
    </row>
    <row r="3" spans="1:4" x14ac:dyDescent="0.35">
      <c r="A3" s="194" t="s">
        <v>2591</v>
      </c>
      <c r="B3" s="214" t="s">
        <v>2602</v>
      </c>
      <c r="C3" s="220"/>
      <c r="D3" t="s">
        <v>462</v>
      </c>
    </row>
    <row r="4" spans="1:4" x14ac:dyDescent="0.35">
      <c r="A4" s="194" t="s">
        <v>2599</v>
      </c>
      <c r="B4" s="215" t="s">
        <v>2600</v>
      </c>
      <c r="C4" s="219"/>
      <c r="D4" t="s">
        <v>93</v>
      </c>
    </row>
    <row r="5" spans="1:4" x14ac:dyDescent="0.35">
      <c r="A5" t="s">
        <v>2628</v>
      </c>
      <c r="B5" s="214" t="s">
        <v>2622</v>
      </c>
      <c r="C5" s="230"/>
      <c r="D5" t="s">
        <v>92</v>
      </c>
    </row>
    <row r="6" spans="1:4" x14ac:dyDescent="0.35">
      <c r="A6" s="194" t="s">
        <v>2606</v>
      </c>
      <c r="B6" s="214" t="s">
        <v>2623</v>
      </c>
      <c r="C6" s="224"/>
      <c r="D6" t="s">
        <v>2618</v>
      </c>
    </row>
    <row r="7" spans="1:4" x14ac:dyDescent="0.35">
      <c r="A7" s="194" t="s">
        <v>2629</v>
      </c>
      <c r="B7" s="214" t="s">
        <v>2417</v>
      </c>
      <c r="C7" s="229"/>
      <c r="D7" t="s">
        <v>2619</v>
      </c>
    </row>
    <row r="8" spans="1:4" x14ac:dyDescent="0.35">
      <c r="A8" t="s">
        <v>2627</v>
      </c>
      <c r="B8" s="214" t="s">
        <v>2624</v>
      </c>
      <c r="C8" s="232"/>
      <c r="D8" t="s">
        <v>477</v>
      </c>
    </row>
    <row r="9" spans="1:4" x14ac:dyDescent="0.35">
      <c r="A9" s="194" t="s">
        <v>2607</v>
      </c>
      <c r="B9" s="214" t="s">
        <v>2603</v>
      </c>
      <c r="C9" s="223"/>
      <c r="D9" t="s">
        <v>480</v>
      </c>
    </row>
    <row r="10" spans="1:4" x14ac:dyDescent="0.35">
      <c r="A10" s="194" t="s">
        <v>2580</v>
      </c>
      <c r="B10" s="216" t="s">
        <v>2587</v>
      </c>
      <c r="C10" s="210"/>
      <c r="D10" t="s">
        <v>90</v>
      </c>
    </row>
    <row r="11" spans="1:4" x14ac:dyDescent="0.35">
      <c r="A11" s="194" t="s">
        <v>2608</v>
      </c>
      <c r="B11" s="214" t="s">
        <v>2604</v>
      </c>
      <c r="C11" s="225"/>
      <c r="D11" t="s">
        <v>89</v>
      </c>
    </row>
    <row r="12" spans="1:4" x14ac:dyDescent="0.35">
      <c r="A12" s="194" t="s">
        <v>2590</v>
      </c>
      <c r="B12" s="215" t="s">
        <v>2595</v>
      </c>
      <c r="C12" s="221"/>
      <c r="D12" t="s">
        <v>2620</v>
      </c>
    </row>
    <row r="13" spans="1:4" x14ac:dyDescent="0.35">
      <c r="A13" t="s">
        <v>2631</v>
      </c>
      <c r="B13" s="214" t="s">
        <v>2625</v>
      </c>
      <c r="C13" s="231"/>
      <c r="D13" t="s">
        <v>2526</v>
      </c>
    </row>
    <row r="14" spans="1:4" x14ac:dyDescent="0.35">
      <c r="A14" s="194" t="s">
        <v>2593</v>
      </c>
      <c r="B14" s="215" t="s">
        <v>2594</v>
      </c>
      <c r="C14" s="209"/>
      <c r="D14" t="s">
        <v>331</v>
      </c>
    </row>
    <row r="15" spans="1:4" s="194" customFormat="1" x14ac:dyDescent="0.35">
      <c r="A15" s="194" t="s">
        <v>2674</v>
      </c>
      <c r="B15" s="215" t="s">
        <v>2676</v>
      </c>
      <c r="C15" s="235"/>
      <c r="D15" s="194" t="s">
        <v>2673</v>
      </c>
    </row>
    <row r="16" spans="1:4" s="194" customFormat="1" x14ac:dyDescent="0.35">
      <c r="A16" s="194" t="s">
        <v>2675</v>
      </c>
      <c r="B16" s="215">
        <v>740000</v>
      </c>
      <c r="C16" s="236"/>
      <c r="D16" s="194" t="s">
        <v>2524</v>
      </c>
    </row>
    <row r="17" spans="1:4" x14ac:dyDescent="0.35">
      <c r="A17" s="194" t="s">
        <v>2609</v>
      </c>
      <c r="B17" s="214" t="s">
        <v>2605</v>
      </c>
      <c r="C17" s="226"/>
      <c r="D17" t="s">
        <v>332</v>
      </c>
    </row>
    <row r="18" spans="1:4" x14ac:dyDescent="0.35">
      <c r="A18" s="194" t="s">
        <v>2592</v>
      </c>
      <c r="B18" s="215" t="s">
        <v>2597</v>
      </c>
      <c r="C18" s="218"/>
      <c r="D18" t="s">
        <v>328</v>
      </c>
    </row>
    <row r="19" spans="1:4" x14ac:dyDescent="0.35">
      <c r="A19" s="206" t="s">
        <v>2616</v>
      </c>
      <c r="B19" s="227" t="s">
        <v>2615</v>
      </c>
      <c r="C19" s="228"/>
      <c r="D19" t="s">
        <v>469</v>
      </c>
    </row>
    <row r="20" spans="1:4" x14ac:dyDescent="0.35">
      <c r="A20" s="194" t="s">
        <v>2586</v>
      </c>
      <c r="B20" s="215" t="s">
        <v>2596</v>
      </c>
      <c r="C20" s="217"/>
      <c r="D20" t="s">
        <v>472</v>
      </c>
    </row>
    <row r="21" spans="1:4" x14ac:dyDescent="0.35">
      <c r="A21" t="s">
        <v>2632</v>
      </c>
      <c r="B21" s="214" t="s">
        <v>2626</v>
      </c>
      <c r="C21" s="233"/>
      <c r="D21" t="s">
        <v>2621</v>
      </c>
    </row>
    <row r="23" spans="1:4" s="194" customFormat="1" x14ac:dyDescent="0.35">
      <c r="A23" s="186" t="s">
        <v>2601</v>
      </c>
      <c r="B23" s="212"/>
      <c r="C23" s="184"/>
      <c r="D23" s="184"/>
    </row>
    <row r="24" spans="1:4" s="211" customFormat="1" x14ac:dyDescent="0.35">
      <c r="A24" s="211" t="s">
        <v>2581</v>
      </c>
      <c r="B24" s="213" t="s">
        <v>2582</v>
      </c>
      <c r="C24" s="211" t="s">
        <v>2583</v>
      </c>
      <c r="D24" s="211" t="s">
        <v>2666</v>
      </c>
    </row>
    <row r="25" spans="1:4" x14ac:dyDescent="0.35">
      <c r="A25" t="s">
        <v>2607</v>
      </c>
      <c r="B25" s="214" t="s">
        <v>2603</v>
      </c>
      <c r="C25" s="223"/>
      <c r="D25" t="s">
        <v>2668</v>
      </c>
    </row>
    <row r="26" spans="1:4" s="194" customFormat="1" x14ac:dyDescent="0.35">
      <c r="A26" s="194" t="s">
        <v>2580</v>
      </c>
      <c r="B26" s="216" t="s">
        <v>2587</v>
      </c>
      <c r="C26" s="210"/>
      <c r="D26" s="194" t="s">
        <v>2667</v>
      </c>
    </row>
    <row r="27" spans="1:4" x14ac:dyDescent="0.35">
      <c r="A27" t="s">
        <v>2592</v>
      </c>
      <c r="B27" s="214" t="s">
        <v>2597</v>
      </c>
      <c r="C27" s="218"/>
      <c r="D27" t="s">
        <v>4</v>
      </c>
    </row>
    <row r="28" spans="1:4" x14ac:dyDescent="0.35">
      <c r="A28" t="s">
        <v>2606</v>
      </c>
      <c r="B28" s="214" t="s">
        <v>2623</v>
      </c>
      <c r="C28" s="224"/>
      <c r="D28" t="s">
        <v>94</v>
      </c>
    </row>
    <row r="29" spans="1:4" x14ac:dyDescent="0.35">
      <c r="A29" t="s">
        <v>2586</v>
      </c>
      <c r="B29" s="214">
        <v>969696</v>
      </c>
      <c r="C29" s="217"/>
      <c r="D29" t="s">
        <v>9</v>
      </c>
    </row>
    <row r="30" spans="1:4" x14ac:dyDescent="0.35">
      <c r="A30" t="s">
        <v>2599</v>
      </c>
      <c r="B30" s="214" t="s">
        <v>2600</v>
      </c>
      <c r="C30" s="219"/>
      <c r="D30" t="s">
        <v>2479</v>
      </c>
    </row>
    <row r="31" spans="1:4" x14ac:dyDescent="0.35">
      <c r="A31" t="s">
        <v>2608</v>
      </c>
      <c r="B31" s="214" t="s">
        <v>2604</v>
      </c>
      <c r="C31" s="225"/>
      <c r="D31" t="s">
        <v>136</v>
      </c>
    </row>
    <row r="32" spans="1:4" s="194" customFormat="1" x14ac:dyDescent="0.35">
      <c r="A32" s="194" t="s">
        <v>2609</v>
      </c>
      <c r="B32" s="214" t="s">
        <v>2605</v>
      </c>
      <c r="C32" s="226"/>
      <c r="D32" s="194" t="s">
        <v>2488</v>
      </c>
    </row>
    <row r="33" spans="1:4" x14ac:dyDescent="0.35">
      <c r="A33" t="s">
        <v>2591</v>
      </c>
      <c r="B33" s="214" t="s">
        <v>2602</v>
      </c>
      <c r="C33" s="222"/>
      <c r="D33" t="s">
        <v>2543</v>
      </c>
    </row>
    <row r="34" spans="1:4" s="194" customFormat="1" x14ac:dyDescent="0.35">
      <c r="A34" s="194" t="s">
        <v>2674</v>
      </c>
      <c r="B34" s="215" t="s">
        <v>2676</v>
      </c>
      <c r="C34" s="235"/>
      <c r="D34" s="194" t="s">
        <v>2890</v>
      </c>
    </row>
    <row r="36" spans="1:4" s="194" customFormat="1" x14ac:dyDescent="0.35">
      <c r="A36" s="186" t="s">
        <v>2610</v>
      </c>
      <c r="B36" s="212"/>
      <c r="C36" s="184"/>
      <c r="D36" s="184"/>
    </row>
    <row r="37" spans="1:4" s="194" customFormat="1" x14ac:dyDescent="0.35">
      <c r="A37" s="211" t="s">
        <v>2581</v>
      </c>
      <c r="B37" s="213" t="s">
        <v>2582</v>
      </c>
      <c r="C37" s="211" t="s">
        <v>2583</v>
      </c>
      <c r="D37" s="211" t="s">
        <v>2584</v>
      </c>
    </row>
    <row r="38" spans="1:4" s="194" customFormat="1" x14ac:dyDescent="0.35">
      <c r="A38" s="194" t="s">
        <v>2592</v>
      </c>
      <c r="B38" s="215" t="s">
        <v>2597</v>
      </c>
      <c r="C38" s="218"/>
      <c r="D38" s="194" t="s">
        <v>2611</v>
      </c>
    </row>
    <row r="39" spans="1:4" s="194" customFormat="1" x14ac:dyDescent="0.35">
      <c r="A39" s="194" t="s">
        <v>2586</v>
      </c>
      <c r="B39" s="214">
        <v>969696</v>
      </c>
      <c r="C39" s="217"/>
      <c r="D39" s="194" t="s">
        <v>2612</v>
      </c>
    </row>
    <row r="40" spans="1:4" s="194" customFormat="1" x14ac:dyDescent="0.35">
      <c r="A40" s="194" t="s">
        <v>2599</v>
      </c>
      <c r="B40" s="214" t="s">
        <v>2600</v>
      </c>
      <c r="C40" s="219"/>
      <c r="D40" s="194" t="s">
        <v>2613</v>
      </c>
    </row>
    <row r="41" spans="1:4" s="194" customFormat="1" x14ac:dyDescent="0.35">
      <c r="A41" s="194" t="s">
        <v>2674</v>
      </c>
      <c r="B41" s="215" t="s">
        <v>2676</v>
      </c>
      <c r="C41" s="235"/>
      <c r="D41" s="194" t="s">
        <v>2891</v>
      </c>
    </row>
    <row r="42" spans="1:4" s="206" customFormat="1" x14ac:dyDescent="0.35">
      <c r="B42" s="227"/>
    </row>
    <row r="43" spans="1:4" s="206" customFormat="1" x14ac:dyDescent="0.35">
      <c r="A43" s="186" t="s">
        <v>2614</v>
      </c>
      <c r="B43" s="212"/>
      <c r="C43" s="184"/>
      <c r="D43" s="184"/>
    </row>
    <row r="44" spans="1:4" s="206" customFormat="1" x14ac:dyDescent="0.35">
      <c r="A44" s="211" t="s">
        <v>2581</v>
      </c>
      <c r="B44" s="213" t="s">
        <v>2582</v>
      </c>
      <c r="C44" s="211" t="s">
        <v>2583</v>
      </c>
      <c r="D44" s="211" t="s">
        <v>2584</v>
      </c>
    </row>
    <row r="45" spans="1:4" s="206" customFormat="1" x14ac:dyDescent="0.35">
      <c r="A45" s="194" t="s">
        <v>2599</v>
      </c>
      <c r="B45" s="214" t="s">
        <v>2600</v>
      </c>
      <c r="C45" s="219"/>
      <c r="D45" s="206" t="s">
        <v>2268</v>
      </c>
    </row>
    <row r="46" spans="1:4" s="206" customFormat="1" x14ac:dyDescent="0.35">
      <c r="A46" s="194" t="s">
        <v>2593</v>
      </c>
      <c r="B46" s="215" t="s">
        <v>2594</v>
      </c>
      <c r="C46" s="209"/>
      <c r="D46" s="206" t="s">
        <v>877</v>
      </c>
    </row>
    <row r="47" spans="1:4" s="206" customFormat="1" x14ac:dyDescent="0.35">
      <c r="A47" s="194" t="s">
        <v>2592</v>
      </c>
      <c r="B47" s="215" t="s">
        <v>2597</v>
      </c>
      <c r="C47" s="218"/>
      <c r="D47" s="206" t="s">
        <v>2266</v>
      </c>
    </row>
    <row r="48" spans="1:4" s="206" customFormat="1" x14ac:dyDescent="0.35">
      <c r="A48" s="194" t="s">
        <v>2586</v>
      </c>
      <c r="B48" s="215" t="s">
        <v>2596</v>
      </c>
      <c r="C48" s="217"/>
      <c r="D48" s="206" t="s">
        <v>2250</v>
      </c>
    </row>
    <row r="49" spans="1:4" s="206" customFormat="1" x14ac:dyDescent="0.35">
      <c r="B49" s="234"/>
    </row>
    <row r="50" spans="1:4" s="206" customFormat="1" x14ac:dyDescent="0.35">
      <c r="A50" s="186" t="s">
        <v>2762</v>
      </c>
      <c r="B50" s="212"/>
      <c r="C50" s="184"/>
      <c r="D50" s="184"/>
    </row>
    <row r="51" spans="1:4" s="206" customFormat="1" x14ac:dyDescent="0.35">
      <c r="A51" s="211" t="s">
        <v>2581</v>
      </c>
      <c r="B51" s="213" t="s">
        <v>2582</v>
      </c>
      <c r="C51" s="211" t="s">
        <v>2583</v>
      </c>
      <c r="D51" s="211" t="s">
        <v>2584</v>
      </c>
    </row>
    <row r="52" spans="1:4" s="206" customFormat="1" x14ac:dyDescent="0.35">
      <c r="A52" s="194" t="s">
        <v>2592</v>
      </c>
      <c r="B52" s="215" t="s">
        <v>2597</v>
      </c>
      <c r="C52" s="218"/>
      <c r="D52" s="206" t="s">
        <v>2644</v>
      </c>
    </row>
    <row r="53" spans="1:4" s="206" customFormat="1" x14ac:dyDescent="0.35">
      <c r="A53" s="194" t="s">
        <v>2607</v>
      </c>
      <c r="B53" s="214" t="s">
        <v>2603</v>
      </c>
      <c r="C53" s="223"/>
      <c r="D53" s="206" t="s">
        <v>2645</v>
      </c>
    </row>
    <row r="54" spans="1:4" s="206" customFormat="1" x14ac:dyDescent="0.35">
      <c r="A54" s="194" t="s">
        <v>2606</v>
      </c>
      <c r="B54" s="214" t="s">
        <v>2623</v>
      </c>
      <c r="C54" s="224"/>
      <c r="D54" s="206" t="s">
        <v>2646</v>
      </c>
    </row>
    <row r="55" spans="1:4" s="206" customFormat="1" x14ac:dyDescent="0.35">
      <c r="A55" s="194" t="s">
        <v>2599</v>
      </c>
      <c r="B55" s="215" t="s">
        <v>2600</v>
      </c>
      <c r="C55" s="219"/>
      <c r="D55" s="206" t="s">
        <v>2647</v>
      </c>
    </row>
    <row r="56" spans="1:4" s="206" customFormat="1" x14ac:dyDescent="0.35">
      <c r="A56" s="194" t="s">
        <v>2593</v>
      </c>
      <c r="B56" s="215" t="s">
        <v>2594</v>
      </c>
      <c r="C56" s="209"/>
      <c r="D56" s="206" t="s">
        <v>2648</v>
      </c>
    </row>
    <row r="57" spans="1:4" s="194" customFormat="1" x14ac:dyDescent="0.35">
      <c r="B57" s="214"/>
      <c r="C57" s="206"/>
    </row>
    <row r="58" spans="1:4" s="194" customFormat="1" x14ac:dyDescent="0.35">
      <c r="A58" s="186" t="s">
        <v>3045</v>
      </c>
      <c r="B58" s="212"/>
      <c r="C58" s="184"/>
      <c r="D58" s="184"/>
    </row>
    <row r="59" spans="1:4" s="194" customFormat="1" x14ac:dyDescent="0.35">
      <c r="A59" s="211" t="s">
        <v>2581</v>
      </c>
      <c r="B59" s="213" t="s">
        <v>2582</v>
      </c>
      <c r="C59" s="211" t="s">
        <v>2583</v>
      </c>
      <c r="D59" s="211" t="s">
        <v>2584</v>
      </c>
    </row>
    <row r="60" spans="1:4" s="194" customFormat="1" x14ac:dyDescent="0.35">
      <c r="A60" s="194" t="s">
        <v>2607</v>
      </c>
      <c r="B60" s="214" t="s">
        <v>2603</v>
      </c>
      <c r="C60" s="223"/>
      <c r="D60" s="194" t="s">
        <v>3034</v>
      </c>
    </row>
    <row r="61" spans="1:4" s="194" customFormat="1" x14ac:dyDescent="0.35">
      <c r="A61" s="194" t="s">
        <v>2592</v>
      </c>
      <c r="B61" s="215" t="s">
        <v>2597</v>
      </c>
      <c r="C61" s="218"/>
      <c r="D61" s="206" t="s">
        <v>3033</v>
      </c>
    </row>
    <row r="62" spans="1:4" s="194" customFormat="1" x14ac:dyDescent="0.35">
      <c r="A62" s="194" t="s">
        <v>2591</v>
      </c>
      <c r="B62" s="214" t="s">
        <v>2602</v>
      </c>
      <c r="C62" s="222"/>
      <c r="D62" s="194" t="s">
        <v>3030</v>
      </c>
    </row>
    <row r="63" spans="1:4" s="194" customFormat="1" x14ac:dyDescent="0.35">
      <c r="A63" s="194" t="s">
        <v>2632</v>
      </c>
      <c r="B63" s="214" t="s">
        <v>2626</v>
      </c>
      <c r="C63" s="233"/>
      <c r="D63" s="194" t="s">
        <v>3031</v>
      </c>
    </row>
    <row r="64" spans="1:4" s="194" customFormat="1" x14ac:dyDescent="0.35">
      <c r="A64" s="194" t="s">
        <v>2609</v>
      </c>
      <c r="B64" s="214" t="s">
        <v>2605</v>
      </c>
      <c r="C64" s="226"/>
      <c r="D64" s="206" t="s">
        <v>3032</v>
      </c>
    </row>
    <row r="65" spans="1:4" s="206" customFormat="1" x14ac:dyDescent="0.35">
      <c r="B65" s="227"/>
    </row>
    <row r="66" spans="1:4" s="206" customFormat="1" x14ac:dyDescent="0.35">
      <c r="A66" s="186" t="s">
        <v>3134</v>
      </c>
      <c r="B66" s="212"/>
      <c r="C66" s="184"/>
      <c r="D66" s="184"/>
    </row>
    <row r="67" spans="1:4" s="206" customFormat="1" x14ac:dyDescent="0.35">
      <c r="A67" s="211" t="s">
        <v>2581</v>
      </c>
      <c r="B67" s="213" t="s">
        <v>2582</v>
      </c>
      <c r="C67" s="211" t="s">
        <v>2583</v>
      </c>
      <c r="D67" s="211" t="s">
        <v>2584</v>
      </c>
    </row>
    <row r="68" spans="1:4" s="206" customFormat="1" x14ac:dyDescent="0.35">
      <c r="A68" s="194" t="s">
        <v>2674</v>
      </c>
      <c r="B68" s="215" t="s">
        <v>2676</v>
      </c>
      <c r="C68" s="235"/>
      <c r="D68" s="194" t="s">
        <v>3053</v>
      </c>
    </row>
    <row r="69" spans="1:4" s="206" customFormat="1" x14ac:dyDescent="0.35">
      <c r="A69" s="194" t="s">
        <v>2607</v>
      </c>
      <c r="B69" s="214" t="s">
        <v>2603</v>
      </c>
      <c r="C69" s="223"/>
      <c r="D69" s="194" t="s">
        <v>3054</v>
      </c>
    </row>
    <row r="70" spans="1:4" s="206" customFormat="1" x14ac:dyDescent="0.35">
      <c r="A70" s="194" t="s">
        <v>2609</v>
      </c>
      <c r="B70" s="214" t="s">
        <v>2605</v>
      </c>
      <c r="C70" s="226"/>
      <c r="D70" s="194" t="s">
        <v>484</v>
      </c>
    </row>
    <row r="71" spans="1:4" s="206" customFormat="1" x14ac:dyDescent="0.35">
      <c r="A71" s="194" t="s">
        <v>2608</v>
      </c>
      <c r="B71" s="214" t="s">
        <v>2604</v>
      </c>
      <c r="C71" s="225"/>
      <c r="D71" s="194" t="s">
        <v>3055</v>
      </c>
    </row>
    <row r="72" spans="1:4" s="206" customFormat="1" x14ac:dyDescent="0.35">
      <c r="A72" s="194" t="s">
        <v>2606</v>
      </c>
      <c r="B72" s="214" t="s">
        <v>2623</v>
      </c>
      <c r="C72" s="224"/>
      <c r="D72" s="194" t="s">
        <v>3056</v>
      </c>
    </row>
    <row r="73" spans="1:4" s="206" customFormat="1" x14ac:dyDescent="0.35">
      <c r="A73" s="194" t="s">
        <v>2586</v>
      </c>
      <c r="B73" s="215" t="s">
        <v>2596</v>
      </c>
      <c r="C73" s="217"/>
      <c r="D73" s="194" t="s">
        <v>279</v>
      </c>
    </row>
    <row r="74" spans="1:4" s="206" customFormat="1" x14ac:dyDescent="0.35">
      <c r="A74" s="194" t="s">
        <v>2592</v>
      </c>
      <c r="B74" s="215" t="s">
        <v>2597</v>
      </c>
      <c r="C74" s="218"/>
      <c r="D74" s="194" t="s">
        <v>3057</v>
      </c>
    </row>
    <row r="75" spans="1:4" s="206" customFormat="1" x14ac:dyDescent="0.35">
      <c r="A75" s="194" t="s">
        <v>2599</v>
      </c>
      <c r="B75" s="215" t="s">
        <v>2600</v>
      </c>
      <c r="C75" s="219"/>
      <c r="D75" s="194" t="s">
        <v>3058</v>
      </c>
    </row>
    <row r="76" spans="1:4" s="206" customFormat="1" x14ac:dyDescent="0.35">
      <c r="A76" s="194" t="s">
        <v>2591</v>
      </c>
      <c r="B76" s="214" t="s">
        <v>2602</v>
      </c>
      <c r="C76" s="222"/>
      <c r="D76" s="194" t="s">
        <v>3059</v>
      </c>
    </row>
    <row r="77" spans="1:4" s="206" customFormat="1" x14ac:dyDescent="0.35">
      <c r="A77" s="194" t="s">
        <v>2593</v>
      </c>
      <c r="B77" s="215" t="s">
        <v>2594</v>
      </c>
      <c r="C77" s="209"/>
      <c r="D77" s="206" t="s">
        <v>2648</v>
      </c>
    </row>
    <row r="78" spans="1:4" s="206" customFormat="1" x14ac:dyDescent="0.35">
      <c r="A78" s="194"/>
      <c r="B78" s="215"/>
    </row>
    <row r="79" spans="1:4" s="206" customFormat="1" x14ac:dyDescent="0.35">
      <c r="A79" s="186" t="s">
        <v>3015</v>
      </c>
      <c r="B79" s="212"/>
      <c r="C79" s="184"/>
      <c r="D79" s="184"/>
    </row>
    <row r="80" spans="1:4" s="206" customFormat="1" x14ac:dyDescent="0.35">
      <c r="A80" s="211" t="s">
        <v>2581</v>
      </c>
      <c r="B80" s="213" t="s">
        <v>2582</v>
      </c>
      <c r="C80" s="211" t="s">
        <v>2583</v>
      </c>
      <c r="D80" s="211" t="s">
        <v>2584</v>
      </c>
    </row>
    <row r="81" spans="1:4" s="206" customFormat="1" x14ac:dyDescent="0.35">
      <c r="A81" s="194" t="s">
        <v>2592</v>
      </c>
      <c r="B81" s="215" t="s">
        <v>2597</v>
      </c>
      <c r="C81" s="218"/>
      <c r="D81" s="206" t="s">
        <v>2961</v>
      </c>
    </row>
    <row r="82" spans="1:4" s="206" customFormat="1" x14ac:dyDescent="0.35">
      <c r="A82" s="194" t="s">
        <v>2607</v>
      </c>
      <c r="B82" s="214" t="s">
        <v>2603</v>
      </c>
      <c r="C82" s="223"/>
      <c r="D82" s="206" t="s">
        <v>2962</v>
      </c>
    </row>
    <row r="83" spans="1:4" s="206" customFormat="1" x14ac:dyDescent="0.35">
      <c r="A83" s="194" t="s">
        <v>2606</v>
      </c>
      <c r="B83" s="214" t="s">
        <v>2623</v>
      </c>
      <c r="C83" s="224"/>
      <c r="D83" s="206" t="s">
        <v>2963</v>
      </c>
    </row>
    <row r="84" spans="1:4" s="206" customFormat="1" x14ac:dyDescent="0.35">
      <c r="A84" s="194" t="s">
        <v>2593</v>
      </c>
      <c r="B84" s="215" t="s">
        <v>2594</v>
      </c>
      <c r="C84" s="209"/>
      <c r="D84" s="206" t="s">
        <v>2648</v>
      </c>
    </row>
    <row r="85" spans="1:4" s="194" customFormat="1" x14ac:dyDescent="0.35">
      <c r="B85" s="214"/>
    </row>
    <row r="86" spans="1:4" s="194" customFormat="1" x14ac:dyDescent="0.35">
      <c r="A86" s="186" t="s">
        <v>3449</v>
      </c>
      <c r="B86" s="212"/>
      <c r="C86" s="184"/>
      <c r="D86" s="184"/>
    </row>
    <row r="87" spans="1:4" s="194" customFormat="1" x14ac:dyDescent="0.35">
      <c r="A87" s="211" t="s">
        <v>2581</v>
      </c>
      <c r="B87" s="213" t="s">
        <v>2582</v>
      </c>
      <c r="C87" s="211" t="s">
        <v>2583</v>
      </c>
      <c r="D87" s="211" t="s">
        <v>2584</v>
      </c>
    </row>
    <row r="88" spans="1:4" s="194" customFormat="1" x14ac:dyDescent="0.35">
      <c r="A88" s="194" t="s">
        <v>2628</v>
      </c>
      <c r="B88" s="214" t="s">
        <v>2622</v>
      </c>
      <c r="C88" s="230"/>
      <c r="D88" s="194" t="s">
        <v>3287</v>
      </c>
    </row>
    <row r="89" spans="1:4" s="194" customFormat="1" x14ac:dyDescent="0.35">
      <c r="A89" s="194" t="s">
        <v>2599</v>
      </c>
      <c r="B89" s="215" t="s">
        <v>2600</v>
      </c>
      <c r="C89" s="219"/>
      <c r="D89" s="194" t="s">
        <v>3288</v>
      </c>
    </row>
    <row r="90" spans="1:4" s="194" customFormat="1" x14ac:dyDescent="0.35">
      <c r="B90" s="214"/>
    </row>
    <row r="91" spans="1:4" s="194" customFormat="1" x14ac:dyDescent="0.35">
      <c r="A91" s="186" t="s">
        <v>3289</v>
      </c>
      <c r="B91" s="212"/>
      <c r="C91" s="184"/>
      <c r="D91" s="184"/>
    </row>
    <row r="92" spans="1:4" s="194" customFormat="1" x14ac:dyDescent="0.35">
      <c r="A92" s="211" t="s">
        <v>2581</v>
      </c>
      <c r="B92" s="213" t="s">
        <v>2582</v>
      </c>
      <c r="C92" s="211" t="s">
        <v>2583</v>
      </c>
      <c r="D92" s="211" t="s">
        <v>2584</v>
      </c>
    </row>
    <row r="93" spans="1:4" s="194" customFormat="1" x14ac:dyDescent="0.35">
      <c r="A93" s="194" t="s">
        <v>2592</v>
      </c>
      <c r="B93" s="215" t="s">
        <v>2597</v>
      </c>
      <c r="C93" s="218"/>
      <c r="D93" s="194" t="s">
        <v>3290</v>
      </c>
    </row>
    <row r="94" spans="1:4" s="194" customFormat="1" x14ac:dyDescent="0.35">
      <c r="A94" s="194" t="s">
        <v>2606</v>
      </c>
      <c r="B94" s="214" t="s">
        <v>2623</v>
      </c>
      <c r="C94" s="224"/>
      <c r="D94" s="194" t="s">
        <v>3291</v>
      </c>
    </row>
    <row r="95" spans="1:4" s="194" customFormat="1" x14ac:dyDescent="0.35">
      <c r="A95" s="194" t="s">
        <v>2599</v>
      </c>
      <c r="B95" s="215" t="s">
        <v>2600</v>
      </c>
      <c r="C95" s="219"/>
      <c r="D95" s="194" t="s">
        <v>3292</v>
      </c>
    </row>
    <row r="96" spans="1:4" s="194" customFormat="1" x14ac:dyDescent="0.35">
      <c r="A96" s="194" t="s">
        <v>2607</v>
      </c>
      <c r="B96" s="214" t="s">
        <v>2603</v>
      </c>
      <c r="C96" s="223"/>
      <c r="D96" s="194" t="s">
        <v>3293</v>
      </c>
    </row>
    <row r="97" spans="1:4" s="194" customFormat="1" x14ac:dyDescent="0.35">
      <c r="B97" s="214"/>
    </row>
    <row r="98" spans="1:4" s="194" customFormat="1" x14ac:dyDescent="0.35">
      <c r="A98" s="186" t="s">
        <v>3294</v>
      </c>
      <c r="B98" s="212"/>
      <c r="C98" s="184"/>
      <c r="D98" s="184"/>
    </row>
    <row r="99" spans="1:4" s="194" customFormat="1" x14ac:dyDescent="0.35">
      <c r="A99" s="211" t="s">
        <v>2581</v>
      </c>
      <c r="B99" s="213" t="s">
        <v>2582</v>
      </c>
      <c r="C99" s="211" t="s">
        <v>2583</v>
      </c>
      <c r="D99" s="211" t="s">
        <v>2584</v>
      </c>
    </row>
    <row r="100" spans="1:4" s="194" customFormat="1" x14ac:dyDescent="0.35">
      <c r="A100" s="194" t="s">
        <v>2632</v>
      </c>
      <c r="B100" s="214" t="s">
        <v>2626</v>
      </c>
      <c r="C100" s="233"/>
      <c r="D100" s="194" t="s">
        <v>3295</v>
      </c>
    </row>
    <row r="101" spans="1:4" s="194" customFormat="1" x14ac:dyDescent="0.35">
      <c r="A101" s="194" t="s">
        <v>2608</v>
      </c>
      <c r="B101" s="214" t="s">
        <v>2604</v>
      </c>
      <c r="C101" s="225"/>
      <c r="D101" s="194" t="s">
        <v>3296</v>
      </c>
    </row>
    <row r="102" spans="1:4" s="194" customFormat="1" x14ac:dyDescent="0.35">
      <c r="B102" s="214"/>
    </row>
    <row r="103" spans="1:4" s="194" customFormat="1" x14ac:dyDescent="0.35">
      <c r="A103" s="186" t="s">
        <v>3297</v>
      </c>
      <c r="B103" s="212"/>
      <c r="C103" s="184"/>
      <c r="D103" s="184"/>
    </row>
    <row r="104" spans="1:4" s="194" customFormat="1" x14ac:dyDescent="0.35">
      <c r="A104" s="211" t="s">
        <v>2581</v>
      </c>
      <c r="B104" s="213" t="s">
        <v>2582</v>
      </c>
      <c r="C104" s="211" t="s">
        <v>2583</v>
      </c>
      <c r="D104" s="211" t="s">
        <v>2584</v>
      </c>
    </row>
    <row r="105" spans="1:4" s="194" customFormat="1" x14ac:dyDescent="0.35">
      <c r="A105" s="194" t="s">
        <v>2628</v>
      </c>
      <c r="B105" s="214" t="s">
        <v>2622</v>
      </c>
      <c r="C105" s="230"/>
      <c r="D105" s="194" t="s">
        <v>3298</v>
      </c>
    </row>
    <row r="106" spans="1:4" s="194" customFormat="1" x14ac:dyDescent="0.35">
      <c r="A106" s="194" t="s">
        <v>2607</v>
      </c>
      <c r="B106" s="214" t="s">
        <v>2603</v>
      </c>
      <c r="C106" s="223"/>
      <c r="D106" s="194" t="s">
        <v>3299</v>
      </c>
    </row>
    <row r="107" spans="1:4" s="194" customFormat="1" x14ac:dyDescent="0.35">
      <c r="A107" s="194" t="s">
        <v>2609</v>
      </c>
      <c r="B107" s="214" t="s">
        <v>2605</v>
      </c>
      <c r="C107" s="226"/>
      <c r="D107" s="194" t="s">
        <v>3300</v>
      </c>
    </row>
    <row r="108" spans="1:4" s="194" customFormat="1" x14ac:dyDescent="0.35">
      <c r="A108" s="194" t="s">
        <v>2599</v>
      </c>
      <c r="B108" s="215" t="s">
        <v>2600</v>
      </c>
      <c r="C108" s="219"/>
      <c r="D108" s="194" t="s">
        <v>3301</v>
      </c>
    </row>
    <row r="109" spans="1:4" s="194" customFormat="1" x14ac:dyDescent="0.35">
      <c r="A109" s="194" t="s">
        <v>2606</v>
      </c>
      <c r="B109" s="214" t="s">
        <v>2623</v>
      </c>
      <c r="C109" s="224"/>
      <c r="D109" s="194" t="s">
        <v>3302</v>
      </c>
    </row>
    <row r="110" spans="1:4" s="194" customFormat="1" x14ac:dyDescent="0.35">
      <c r="A110" s="194" t="s">
        <v>2586</v>
      </c>
      <c r="B110" s="215" t="s">
        <v>2596</v>
      </c>
      <c r="C110" s="217"/>
      <c r="D110" s="194" t="s">
        <v>3303</v>
      </c>
    </row>
    <row r="111" spans="1:4" s="194" customFormat="1" x14ac:dyDescent="0.35">
      <c r="A111" s="194" t="s">
        <v>2592</v>
      </c>
      <c r="B111" s="215" t="s">
        <v>2597</v>
      </c>
      <c r="C111" s="218"/>
      <c r="D111" s="194" t="s">
        <v>3304</v>
      </c>
    </row>
    <row r="112" spans="1:4" s="194" customFormat="1" x14ac:dyDescent="0.35">
      <c r="B112" s="214"/>
    </row>
    <row r="113" spans="1:4" s="194" customFormat="1" x14ac:dyDescent="0.35">
      <c r="A113" s="186" t="s">
        <v>2975</v>
      </c>
      <c r="B113" s="212"/>
      <c r="C113" s="184"/>
      <c r="D113" s="184"/>
    </row>
    <row r="114" spans="1:4" s="194" customFormat="1" x14ac:dyDescent="0.35">
      <c r="A114" s="211" t="s">
        <v>2581</v>
      </c>
      <c r="B114" s="213" t="s">
        <v>2582</v>
      </c>
      <c r="C114" s="211" t="s">
        <v>2583</v>
      </c>
      <c r="D114" s="211" t="s">
        <v>2584</v>
      </c>
    </row>
    <row r="115" spans="1:4" s="194" customFormat="1" x14ac:dyDescent="0.35">
      <c r="A115" s="194" t="s">
        <v>2607</v>
      </c>
      <c r="B115" s="214" t="s">
        <v>2603</v>
      </c>
      <c r="C115" s="223"/>
      <c r="D115" s="206" t="s">
        <v>2976</v>
      </c>
    </row>
    <row r="116" spans="1:4" s="194" customFormat="1" x14ac:dyDescent="0.35">
      <c r="A116" s="194" t="s">
        <v>2599</v>
      </c>
      <c r="B116" s="215" t="s">
        <v>2600</v>
      </c>
      <c r="C116" s="219"/>
      <c r="D116" s="206" t="s">
        <v>2977</v>
      </c>
    </row>
    <row r="117" spans="1:4" s="194" customFormat="1" x14ac:dyDescent="0.35">
      <c r="A117" s="194" t="s">
        <v>2593</v>
      </c>
      <c r="B117" s="215" t="s">
        <v>2594</v>
      </c>
      <c r="C117" s="209"/>
      <c r="D117" s="206" t="s">
        <v>2648</v>
      </c>
    </row>
    <row r="118" spans="1:4" s="194" customFormat="1" x14ac:dyDescent="0.35">
      <c r="B118" s="215"/>
      <c r="C118" s="206"/>
      <c r="D118" s="206"/>
    </row>
    <row r="119" spans="1:4" s="194" customFormat="1" x14ac:dyDescent="0.35">
      <c r="A119" s="186" t="s">
        <v>3016</v>
      </c>
      <c r="B119" s="212"/>
      <c r="C119" s="184"/>
      <c r="D119" s="184"/>
    </row>
    <row r="120" spans="1:4" s="194" customFormat="1" x14ac:dyDescent="0.35">
      <c r="A120" s="211" t="s">
        <v>2581</v>
      </c>
      <c r="B120" s="213" t="s">
        <v>2582</v>
      </c>
      <c r="C120" s="211" t="s">
        <v>2583</v>
      </c>
      <c r="D120" s="211" t="s">
        <v>2584</v>
      </c>
    </row>
    <row r="121" spans="1:4" s="194" customFormat="1" x14ac:dyDescent="0.35">
      <c r="A121" s="194" t="s">
        <v>2592</v>
      </c>
      <c r="B121" s="215" t="s">
        <v>2597</v>
      </c>
      <c r="C121" s="218"/>
      <c r="D121" s="206" t="s">
        <v>3017</v>
      </c>
    </row>
    <row r="122" spans="1:4" s="194" customFormat="1" x14ac:dyDescent="0.35">
      <c r="A122" s="194" t="s">
        <v>2632</v>
      </c>
      <c r="B122" s="214" t="s">
        <v>2626</v>
      </c>
      <c r="C122" s="233"/>
      <c r="D122" s="206" t="s">
        <v>3018</v>
      </c>
    </row>
    <row r="123" spans="1:4" s="194" customFormat="1" x14ac:dyDescent="0.35">
      <c r="A123" s="194" t="s">
        <v>2609</v>
      </c>
      <c r="B123" s="214" t="s">
        <v>2605</v>
      </c>
      <c r="C123" s="226"/>
      <c r="D123" s="206" t="s">
        <v>3019</v>
      </c>
    </row>
    <row r="124" spans="1:4" s="194" customFormat="1" x14ac:dyDescent="0.35">
      <c r="A124" s="194" t="s">
        <v>2593</v>
      </c>
      <c r="B124" s="215" t="s">
        <v>2594</v>
      </c>
      <c r="C124" s="209"/>
      <c r="D124" s="206" t="s">
        <v>2648</v>
      </c>
    </row>
    <row r="125" spans="1:4" s="194" customFormat="1" x14ac:dyDescent="0.35">
      <c r="B125" s="214"/>
    </row>
    <row r="126" spans="1:4" s="194" customFormat="1" x14ac:dyDescent="0.35">
      <c r="A126" s="186" t="s">
        <v>2650</v>
      </c>
      <c r="B126" s="212"/>
      <c r="C126" s="184"/>
      <c r="D126" s="184"/>
    </row>
    <row r="127" spans="1:4" s="194" customFormat="1" x14ac:dyDescent="0.35">
      <c r="A127" s="211" t="s">
        <v>2581</v>
      </c>
      <c r="B127" s="213" t="s">
        <v>2582</v>
      </c>
      <c r="C127" s="211" t="s">
        <v>2583</v>
      </c>
      <c r="D127" s="211" t="s">
        <v>2584</v>
      </c>
    </row>
    <row r="128" spans="1:4" s="194" customFormat="1" x14ac:dyDescent="0.35">
      <c r="A128" s="194" t="s">
        <v>2593</v>
      </c>
      <c r="B128" s="215" t="s">
        <v>2594</v>
      </c>
      <c r="C128" s="209"/>
      <c r="D128" s="194" t="s">
        <v>2651</v>
      </c>
    </row>
    <row r="129" spans="1:4" s="194" customFormat="1" x14ac:dyDescent="0.35">
      <c r="A129" s="194" t="s">
        <v>2607</v>
      </c>
      <c r="B129" s="214" t="s">
        <v>2603</v>
      </c>
      <c r="C129" s="223"/>
      <c r="D129" s="194" t="s">
        <v>2652</v>
      </c>
    </row>
    <row r="130" spans="1:4" s="194" customFormat="1" x14ac:dyDescent="0.35">
      <c r="A130" s="194" t="s">
        <v>2609</v>
      </c>
      <c r="B130" s="214" t="s">
        <v>2605</v>
      </c>
      <c r="C130" s="226"/>
      <c r="D130" s="194" t="s">
        <v>2754</v>
      </c>
    </row>
    <row r="131" spans="1:4" s="194" customFormat="1" x14ac:dyDescent="0.35">
      <c r="A131" s="194" t="s">
        <v>2608</v>
      </c>
      <c r="B131" s="214" t="s">
        <v>2604</v>
      </c>
      <c r="C131" s="225"/>
      <c r="D131" s="194" t="s">
        <v>2653</v>
      </c>
    </row>
    <row r="132" spans="1:4" s="194" customFormat="1" x14ac:dyDescent="0.35">
      <c r="A132" s="194" t="s">
        <v>2606</v>
      </c>
      <c r="B132" s="214" t="s">
        <v>2623</v>
      </c>
      <c r="C132" s="224"/>
      <c r="D132" s="194" t="s">
        <v>2654</v>
      </c>
    </row>
    <row r="133" spans="1:4" s="194" customFormat="1" x14ac:dyDescent="0.35">
      <c r="A133" s="194" t="s">
        <v>2586</v>
      </c>
      <c r="B133" s="215" t="s">
        <v>2596</v>
      </c>
      <c r="C133" s="217"/>
      <c r="D133" s="194" t="s">
        <v>2655</v>
      </c>
    </row>
    <row r="134" spans="1:4" s="194" customFormat="1" x14ac:dyDescent="0.35">
      <c r="A134" s="194" t="s">
        <v>2592</v>
      </c>
      <c r="B134" s="215" t="s">
        <v>2597</v>
      </c>
      <c r="C134" s="218"/>
      <c r="D134" s="194" t="s">
        <v>2656</v>
      </c>
    </row>
    <row r="135" spans="1:4" s="194" customFormat="1" x14ac:dyDescent="0.35">
      <c r="A135" s="194" t="s">
        <v>2599</v>
      </c>
      <c r="B135" s="215" t="s">
        <v>2600</v>
      </c>
      <c r="C135" s="219"/>
      <c r="D135" s="194" t="s">
        <v>2657</v>
      </c>
    </row>
    <row r="136" spans="1:4" s="194" customFormat="1" x14ac:dyDescent="0.35">
      <c r="A136" s="194" t="s">
        <v>2591</v>
      </c>
      <c r="B136" s="214" t="s">
        <v>2602</v>
      </c>
      <c r="C136" s="222"/>
      <c r="D136" s="194" t="s">
        <v>2658</v>
      </c>
    </row>
    <row r="137" spans="1:4" s="194" customFormat="1" x14ac:dyDescent="0.35">
      <c r="B137" s="214"/>
      <c r="C137" s="206"/>
    </row>
    <row r="138" spans="1:4" s="194" customFormat="1" x14ac:dyDescent="0.35">
      <c r="A138" s="186" t="s">
        <v>2649</v>
      </c>
      <c r="B138" s="212"/>
      <c r="C138" s="184"/>
      <c r="D138" s="184"/>
    </row>
    <row r="139" spans="1:4" s="194" customFormat="1" x14ac:dyDescent="0.35">
      <c r="A139" s="211" t="s">
        <v>2581</v>
      </c>
      <c r="B139" s="213" t="s">
        <v>2582</v>
      </c>
      <c r="C139" s="211" t="s">
        <v>2583</v>
      </c>
      <c r="D139" s="211" t="s">
        <v>2584</v>
      </c>
    </row>
    <row r="140" spans="1:4" s="194" customFormat="1" x14ac:dyDescent="0.35">
      <c r="A140" s="194" t="s">
        <v>2599</v>
      </c>
      <c r="B140" s="215" t="s">
        <v>2600</v>
      </c>
      <c r="C140" s="219"/>
      <c r="D140" s="194" t="s">
        <v>2772</v>
      </c>
    </row>
    <row r="141" spans="1:4" s="194" customFormat="1" x14ac:dyDescent="0.35">
      <c r="A141" s="194" t="s">
        <v>2606</v>
      </c>
      <c r="B141" s="214" t="s">
        <v>2623</v>
      </c>
      <c r="C141" s="224"/>
      <c r="D141" s="206" t="s">
        <v>2773</v>
      </c>
    </row>
    <row r="142" spans="1:4" s="194" customFormat="1" x14ac:dyDescent="0.35">
      <c r="A142" s="194" t="s">
        <v>2592</v>
      </c>
      <c r="B142" s="215" t="s">
        <v>2597</v>
      </c>
      <c r="C142" s="218"/>
      <c r="D142" s="194" t="s">
        <v>2763</v>
      </c>
    </row>
    <row r="143" spans="1:4" s="194" customFormat="1" x14ac:dyDescent="0.35">
      <c r="A143" s="194" t="s">
        <v>2607</v>
      </c>
      <c r="B143" s="214" t="s">
        <v>2603</v>
      </c>
      <c r="C143" s="223"/>
      <c r="D143" s="194" t="s">
        <v>2764</v>
      </c>
    </row>
    <row r="144" spans="1:4" s="194" customFormat="1" x14ac:dyDescent="0.35">
      <c r="A144" s="194" t="s">
        <v>2593</v>
      </c>
      <c r="B144" s="215" t="s">
        <v>2594</v>
      </c>
      <c r="C144" s="209"/>
      <c r="D144" s="206" t="s">
        <v>2648</v>
      </c>
    </row>
    <row r="145" spans="1:4" s="194" customFormat="1" x14ac:dyDescent="0.35">
      <c r="B145" s="214"/>
      <c r="C145" s="206"/>
    </row>
    <row r="146" spans="1:4" x14ac:dyDescent="0.35">
      <c r="A146" s="186" t="s">
        <v>2585</v>
      </c>
      <c r="B146" s="212"/>
      <c r="C146" s="184"/>
      <c r="D146" s="184"/>
    </row>
    <row r="147" spans="1:4" x14ac:dyDescent="0.35">
      <c r="A147" s="211" t="s">
        <v>2581</v>
      </c>
      <c r="B147" s="213" t="s">
        <v>2582</v>
      </c>
      <c r="C147" s="211" t="s">
        <v>2583</v>
      </c>
      <c r="D147" s="211" t="s">
        <v>2584</v>
      </c>
    </row>
    <row r="148" spans="1:4" x14ac:dyDescent="0.35">
      <c r="A148" s="194" t="s">
        <v>2606</v>
      </c>
      <c r="B148" s="214" t="s">
        <v>2623</v>
      </c>
      <c r="C148" s="224"/>
      <c r="D148" t="s">
        <v>2276</v>
      </c>
    </row>
    <row r="149" spans="1:4" x14ac:dyDescent="0.35">
      <c r="A149" t="s">
        <v>2586</v>
      </c>
      <c r="B149" s="215" t="s">
        <v>2596</v>
      </c>
      <c r="C149" s="217"/>
      <c r="D149" t="s">
        <v>2278</v>
      </c>
    </row>
    <row r="150" spans="1:4" x14ac:dyDescent="0.35">
      <c r="A150" t="s">
        <v>2592</v>
      </c>
      <c r="B150" s="215" t="s">
        <v>2597</v>
      </c>
      <c r="C150" s="218"/>
      <c r="D150" t="s">
        <v>2277</v>
      </c>
    </row>
    <row r="151" spans="1:4" x14ac:dyDescent="0.35">
      <c r="A151" t="s">
        <v>2591</v>
      </c>
      <c r="B151" s="214" t="s">
        <v>2602</v>
      </c>
      <c r="C151" s="220"/>
      <c r="D151" t="s">
        <v>2588</v>
      </c>
    </row>
    <row r="152" spans="1:4" x14ac:dyDescent="0.35">
      <c r="A152" s="194" t="s">
        <v>2607</v>
      </c>
      <c r="B152" s="214" t="s">
        <v>2603</v>
      </c>
      <c r="C152" s="223"/>
      <c r="D152" t="s">
        <v>2589</v>
      </c>
    </row>
    <row r="153" spans="1:4" x14ac:dyDescent="0.35">
      <c r="A153" t="s">
        <v>2593</v>
      </c>
      <c r="B153" s="215" t="s">
        <v>2594</v>
      </c>
      <c r="C153" s="209"/>
      <c r="D153" t="s">
        <v>2279</v>
      </c>
    </row>
    <row r="154" spans="1:4" x14ac:dyDescent="0.35">
      <c r="A154" t="s">
        <v>2599</v>
      </c>
      <c r="B154" s="215" t="s">
        <v>2600</v>
      </c>
      <c r="C154" s="219"/>
      <c r="D154" t="s">
        <v>2598</v>
      </c>
    </row>
    <row r="156" spans="1:4" x14ac:dyDescent="0.35">
      <c r="A156" s="186" t="s">
        <v>2633</v>
      </c>
      <c r="B156" s="212"/>
      <c r="C156" s="184"/>
      <c r="D156" s="184"/>
    </row>
    <row r="157" spans="1:4" x14ac:dyDescent="0.35">
      <c r="A157" s="211" t="s">
        <v>2581</v>
      </c>
      <c r="B157" s="213" t="s">
        <v>2582</v>
      </c>
      <c r="C157" s="211" t="s">
        <v>2583</v>
      </c>
      <c r="D157" s="211" t="s">
        <v>2584</v>
      </c>
    </row>
    <row r="158" spans="1:4" x14ac:dyDescent="0.35">
      <c r="A158" s="194" t="s">
        <v>2592</v>
      </c>
      <c r="B158" s="215" t="s">
        <v>2597</v>
      </c>
      <c r="C158" s="218"/>
      <c r="D158" t="s">
        <v>148</v>
      </c>
    </row>
    <row r="159" spans="1:4" x14ac:dyDescent="0.35">
      <c r="A159" s="194" t="s">
        <v>2580</v>
      </c>
      <c r="B159" s="216" t="s">
        <v>2587</v>
      </c>
      <c r="C159" s="210"/>
      <c r="D159" t="s">
        <v>2635</v>
      </c>
    </row>
    <row r="160" spans="1:4" x14ac:dyDescent="0.35">
      <c r="A160" s="194" t="s">
        <v>2632</v>
      </c>
      <c r="B160" s="214" t="s">
        <v>2626</v>
      </c>
      <c r="C160" s="233"/>
      <c r="D160" t="s">
        <v>2642</v>
      </c>
    </row>
    <row r="161" spans="1:4" x14ac:dyDescent="0.35">
      <c r="A161" s="194" t="s">
        <v>2599</v>
      </c>
      <c r="B161" s="215" t="s">
        <v>2600</v>
      </c>
      <c r="C161" s="219"/>
      <c r="D161" t="s">
        <v>2636</v>
      </c>
    </row>
    <row r="162" spans="1:4" x14ac:dyDescent="0.35">
      <c r="A162" s="194" t="s">
        <v>2608</v>
      </c>
      <c r="B162" s="214" t="s">
        <v>2604</v>
      </c>
      <c r="C162" s="225"/>
      <c r="D162" t="s">
        <v>2637</v>
      </c>
    </row>
    <row r="163" spans="1:4" x14ac:dyDescent="0.35">
      <c r="A163" s="194" t="s">
        <v>2607</v>
      </c>
      <c r="B163" s="214" t="s">
        <v>2603</v>
      </c>
      <c r="C163" s="223"/>
      <c r="D163" t="s">
        <v>2638</v>
      </c>
    </row>
    <row r="164" spans="1:4" x14ac:dyDescent="0.35">
      <c r="A164" s="194" t="s">
        <v>2627</v>
      </c>
      <c r="B164" s="214" t="s">
        <v>2624</v>
      </c>
      <c r="C164" s="232"/>
      <c r="D164" t="s">
        <v>2639</v>
      </c>
    </row>
    <row r="165" spans="1:4" x14ac:dyDescent="0.35">
      <c r="A165" s="194" t="s">
        <v>2593</v>
      </c>
      <c r="B165" s="215" t="s">
        <v>2594</v>
      </c>
      <c r="C165" s="209"/>
      <c r="D165" t="s">
        <v>2643</v>
      </c>
    </row>
    <row r="166" spans="1:4" x14ac:dyDescent="0.35">
      <c r="A166" s="194" t="s">
        <v>2606</v>
      </c>
      <c r="B166" s="214" t="s">
        <v>2623</v>
      </c>
      <c r="C166" s="224"/>
      <c r="D166" t="s">
        <v>2388</v>
      </c>
    </row>
    <row r="167" spans="1:4" x14ac:dyDescent="0.35">
      <c r="A167" s="194" t="s">
        <v>2609</v>
      </c>
      <c r="B167" s="214" t="s">
        <v>2605</v>
      </c>
      <c r="C167" s="226"/>
      <c r="D167" t="s">
        <v>3260</v>
      </c>
    </row>
    <row r="168" spans="1:4" x14ac:dyDescent="0.35">
      <c r="A168" s="194" t="s">
        <v>2586</v>
      </c>
      <c r="B168" s="215" t="s">
        <v>2596</v>
      </c>
      <c r="C168" s="217"/>
      <c r="D168" t="s">
        <v>2634</v>
      </c>
    </row>
    <row r="170" spans="1:4" x14ac:dyDescent="0.35">
      <c r="A170" s="186" t="s">
        <v>2659</v>
      </c>
      <c r="B170" s="212"/>
      <c r="C170" s="184"/>
      <c r="D170" s="184"/>
    </row>
    <row r="171" spans="1:4" x14ac:dyDescent="0.35">
      <c r="A171" s="211" t="s">
        <v>2581</v>
      </c>
      <c r="B171" s="213" t="s">
        <v>2582</v>
      </c>
      <c r="C171" s="211" t="s">
        <v>2583</v>
      </c>
      <c r="D171" s="211" t="s">
        <v>2584</v>
      </c>
    </row>
    <row r="172" spans="1:4" x14ac:dyDescent="0.35">
      <c r="A172" s="194" t="s">
        <v>2586</v>
      </c>
      <c r="B172" s="215" t="s">
        <v>2596</v>
      </c>
      <c r="C172" s="217"/>
      <c r="D172" s="194" t="s">
        <v>2855</v>
      </c>
    </row>
    <row r="173" spans="1:4" x14ac:dyDescent="0.35">
      <c r="A173" s="194" t="s">
        <v>2592</v>
      </c>
      <c r="B173" s="215" t="s">
        <v>2597</v>
      </c>
      <c r="C173" s="218"/>
      <c r="D173" s="194" t="s">
        <v>3158</v>
      </c>
    </row>
    <row r="174" spans="1:4" x14ac:dyDescent="0.35">
      <c r="A174" s="194" t="s">
        <v>2591</v>
      </c>
      <c r="B174" s="214" t="s">
        <v>2602</v>
      </c>
      <c r="C174" s="220"/>
      <c r="D174" s="194" t="s">
        <v>3159</v>
      </c>
    </row>
    <row r="175" spans="1:4" x14ac:dyDescent="0.35">
      <c r="A175" s="194" t="s">
        <v>2628</v>
      </c>
      <c r="B175" s="214" t="s">
        <v>2622</v>
      </c>
      <c r="C175" s="230"/>
      <c r="D175" s="194" t="s">
        <v>3160</v>
      </c>
    </row>
    <row r="176" spans="1:4" x14ac:dyDescent="0.35">
      <c r="A176" s="194" t="s">
        <v>2629</v>
      </c>
      <c r="B176" s="214" t="s">
        <v>2417</v>
      </c>
      <c r="C176" s="229"/>
      <c r="D176" s="194" t="s">
        <v>3161</v>
      </c>
    </row>
    <row r="177" spans="1:4" x14ac:dyDescent="0.35">
      <c r="A177" s="194" t="s">
        <v>2599</v>
      </c>
      <c r="B177" s="215" t="s">
        <v>2600</v>
      </c>
      <c r="C177" s="219"/>
      <c r="D177" s="194" t="s">
        <v>3162</v>
      </c>
    </row>
    <row r="178" spans="1:4" x14ac:dyDescent="0.35">
      <c r="A178" s="194" t="s">
        <v>2608</v>
      </c>
      <c r="B178" s="214" t="s">
        <v>2604</v>
      </c>
      <c r="C178" s="225"/>
      <c r="D178" s="194" t="s">
        <v>3163</v>
      </c>
    </row>
    <row r="179" spans="1:4" x14ac:dyDescent="0.35">
      <c r="A179" s="194" t="s">
        <v>2593</v>
      </c>
      <c r="B179" s="215" t="s">
        <v>2594</v>
      </c>
      <c r="C179" s="209"/>
      <c r="D179" s="194" t="s">
        <v>3164</v>
      </c>
    </row>
    <row r="180" spans="1:4" x14ac:dyDescent="0.35">
      <c r="A180" s="194" t="s">
        <v>2606</v>
      </c>
      <c r="B180" s="214" t="s">
        <v>2623</v>
      </c>
      <c r="C180" s="224"/>
      <c r="D180" s="194" t="s">
        <v>2660</v>
      </c>
    </row>
    <row r="181" spans="1:4" x14ac:dyDescent="0.35">
      <c r="A181" s="194" t="s">
        <v>2631</v>
      </c>
      <c r="B181" s="214" t="s">
        <v>2625</v>
      </c>
      <c r="C181" s="231"/>
      <c r="D181" s="194" t="s">
        <v>3165</v>
      </c>
    </row>
    <row r="182" spans="1:4" x14ac:dyDescent="0.35">
      <c r="A182" s="194" t="s">
        <v>2674</v>
      </c>
      <c r="B182" s="215" t="s">
        <v>2676</v>
      </c>
      <c r="C182" s="235"/>
      <c r="D182" s="194" t="s">
        <v>3166</v>
      </c>
    </row>
    <row r="183" spans="1:4" x14ac:dyDescent="0.35">
      <c r="A183" s="194" t="s">
        <v>2627</v>
      </c>
      <c r="B183" s="214" t="s">
        <v>2624</v>
      </c>
      <c r="C183" s="232"/>
      <c r="D183" s="194" t="s">
        <v>3167</v>
      </c>
    </row>
    <row r="184" spans="1:4" x14ac:dyDescent="0.35">
      <c r="A184" s="194" t="s">
        <v>2580</v>
      </c>
      <c r="B184" s="216" t="s">
        <v>2587</v>
      </c>
      <c r="C184" s="210"/>
      <c r="D184" s="194" t="s">
        <v>2661</v>
      </c>
    </row>
    <row r="185" spans="1:4" x14ac:dyDescent="0.35">
      <c r="A185" s="194" t="s">
        <v>2607</v>
      </c>
      <c r="B185" s="214" t="s">
        <v>2603</v>
      </c>
      <c r="C185" s="223"/>
      <c r="D185" s="194" t="s">
        <v>3168</v>
      </c>
    </row>
    <row r="186" spans="1:4" x14ac:dyDescent="0.35">
      <c r="A186" s="194" t="s">
        <v>2675</v>
      </c>
      <c r="B186" s="215">
        <v>740000</v>
      </c>
      <c r="C186" s="236"/>
      <c r="D186" s="194" t="s">
        <v>3169</v>
      </c>
    </row>
    <row r="187" spans="1:4" x14ac:dyDescent="0.35">
      <c r="A187" s="194" t="s">
        <v>2609</v>
      </c>
      <c r="B187" s="214" t="s">
        <v>2605</v>
      </c>
      <c r="C187" s="226"/>
      <c r="D187" s="194" t="s">
        <v>3170</v>
      </c>
    </row>
    <row r="188" spans="1:4" x14ac:dyDescent="0.35">
      <c r="A188" s="206" t="s">
        <v>2616</v>
      </c>
      <c r="B188" s="227" t="s">
        <v>2615</v>
      </c>
      <c r="C188" s="228"/>
      <c r="D188" s="194" t="s">
        <v>3171</v>
      </c>
    </row>
    <row r="189" spans="1:4" x14ac:dyDescent="0.35">
      <c r="A189" s="194" t="s">
        <v>2632</v>
      </c>
      <c r="B189" s="214" t="s">
        <v>2626</v>
      </c>
      <c r="C189" s="233"/>
      <c r="D189" s="194" t="s">
        <v>3172</v>
      </c>
    </row>
    <row r="190" spans="1:4" x14ac:dyDescent="0.35">
      <c r="A190" s="194" t="s">
        <v>2590</v>
      </c>
      <c r="B190" s="215" t="s">
        <v>2595</v>
      </c>
      <c r="C190" s="221"/>
      <c r="D190" s="194" t="s">
        <v>3173</v>
      </c>
    </row>
    <row r="191" spans="1:4" x14ac:dyDescent="0.35">
      <c r="A191" t="s">
        <v>3185</v>
      </c>
      <c r="B191" s="287" t="s">
        <v>3178</v>
      </c>
      <c r="C191" s="286"/>
      <c r="D191" s="194" t="s">
        <v>3174</v>
      </c>
    </row>
    <row r="192" spans="1:4" x14ac:dyDescent="0.35">
      <c r="A192" s="194" t="s">
        <v>3182</v>
      </c>
      <c r="B192" s="215" t="s">
        <v>3179</v>
      </c>
      <c r="C192" s="288"/>
      <c r="D192" s="194" t="s">
        <v>3175</v>
      </c>
    </row>
    <row r="193" spans="1:4" s="194" customFormat="1" x14ac:dyDescent="0.35">
      <c r="A193" s="194" t="s">
        <v>3183</v>
      </c>
      <c r="B193" s="194" t="s">
        <v>3180</v>
      </c>
      <c r="C193" s="289"/>
      <c r="D193" s="194" t="s">
        <v>3176</v>
      </c>
    </row>
    <row r="194" spans="1:4" s="194" customFormat="1" x14ac:dyDescent="0.35">
      <c r="A194" s="292" t="s">
        <v>3184</v>
      </c>
      <c r="B194" s="291" t="s">
        <v>3181</v>
      </c>
      <c r="C194" s="290"/>
      <c r="D194" s="194" t="s">
        <v>3177</v>
      </c>
    </row>
    <row r="195" spans="1:4" s="194" customFormat="1" x14ac:dyDescent="0.35">
      <c r="B195" s="214"/>
    </row>
    <row r="196" spans="1:4" s="194" customFormat="1" x14ac:dyDescent="0.35">
      <c r="A196" s="186" t="s">
        <v>2662</v>
      </c>
      <c r="B196" s="212"/>
      <c r="C196" s="184"/>
      <c r="D196" s="184"/>
    </row>
    <row r="197" spans="1:4" s="194" customFormat="1" x14ac:dyDescent="0.35">
      <c r="A197" s="211" t="s">
        <v>2581</v>
      </c>
      <c r="B197" s="213" t="s">
        <v>2582</v>
      </c>
      <c r="C197" s="211" t="s">
        <v>2583</v>
      </c>
      <c r="D197" s="211" t="s">
        <v>2584</v>
      </c>
    </row>
    <row r="198" spans="1:4" s="194" customFormat="1" x14ac:dyDescent="0.35">
      <c r="A198" s="194" t="s">
        <v>2593</v>
      </c>
      <c r="B198" s="215" t="s">
        <v>2594</v>
      </c>
      <c r="C198" s="209"/>
      <c r="D198" t="s">
        <v>127</v>
      </c>
    </row>
    <row r="199" spans="1:4" s="194" customFormat="1" x14ac:dyDescent="0.35">
      <c r="A199" s="194" t="s">
        <v>2599</v>
      </c>
      <c r="B199" s="215" t="s">
        <v>2600</v>
      </c>
      <c r="C199" s="219"/>
      <c r="D199" t="s">
        <v>126</v>
      </c>
    </row>
    <row r="200" spans="1:4" s="194" customFormat="1" x14ac:dyDescent="0.35">
      <c r="A200" s="194" t="s">
        <v>2606</v>
      </c>
      <c r="B200" s="214" t="s">
        <v>2623</v>
      </c>
      <c r="C200" s="224"/>
      <c r="D200" t="s">
        <v>125</v>
      </c>
    </row>
    <row r="201" spans="1:4" s="194" customFormat="1" x14ac:dyDescent="0.35">
      <c r="A201" s="194" t="s">
        <v>2607</v>
      </c>
      <c r="B201" s="214" t="s">
        <v>2603</v>
      </c>
      <c r="C201" s="223"/>
      <c r="D201" t="s">
        <v>123</v>
      </c>
    </row>
    <row r="202" spans="1:4" s="194" customFormat="1" x14ac:dyDescent="0.35">
      <c r="A202" s="194" t="s">
        <v>2592</v>
      </c>
      <c r="B202" s="215" t="s">
        <v>2597</v>
      </c>
      <c r="C202" s="218"/>
      <c r="D202" t="s">
        <v>122</v>
      </c>
    </row>
    <row r="203" spans="1:4" s="194" customFormat="1" x14ac:dyDescent="0.35">
      <c r="A203"/>
      <c r="B203" s="214"/>
      <c r="C203"/>
      <c r="D203"/>
    </row>
    <row r="204" spans="1:4" s="194" customFormat="1" x14ac:dyDescent="0.35">
      <c r="A204" s="186" t="s">
        <v>2663</v>
      </c>
      <c r="B204" s="212"/>
      <c r="C204" s="184"/>
      <c r="D204" s="184"/>
    </row>
    <row r="205" spans="1:4" s="194" customFormat="1" x14ac:dyDescent="0.35">
      <c r="A205" s="211" t="s">
        <v>2581</v>
      </c>
      <c r="B205" s="213" t="s">
        <v>2582</v>
      </c>
      <c r="C205" s="211" t="s">
        <v>2583</v>
      </c>
      <c r="D205" s="211" t="s">
        <v>2584</v>
      </c>
    </row>
    <row r="206" spans="1:4" s="194" customFormat="1" x14ac:dyDescent="0.35">
      <c r="A206" s="194" t="s">
        <v>2580</v>
      </c>
      <c r="B206" s="216" t="s">
        <v>2587</v>
      </c>
      <c r="C206" s="210"/>
      <c r="D206" t="s">
        <v>172</v>
      </c>
    </row>
    <row r="207" spans="1:4" s="194" customFormat="1" x14ac:dyDescent="0.35">
      <c r="A207" s="194" t="s">
        <v>2599</v>
      </c>
      <c r="B207" s="215" t="s">
        <v>2600</v>
      </c>
      <c r="C207" s="219"/>
      <c r="D207" t="s">
        <v>296</v>
      </c>
    </row>
    <row r="208" spans="1:4" s="194" customFormat="1" x14ac:dyDescent="0.35">
      <c r="A208" s="194" t="s">
        <v>2586</v>
      </c>
      <c r="B208" s="215" t="s">
        <v>2596</v>
      </c>
      <c r="C208" s="217"/>
      <c r="D208" t="s">
        <v>297</v>
      </c>
    </row>
    <row r="209" spans="1:4" s="194" customFormat="1" x14ac:dyDescent="0.35">
      <c r="A209"/>
      <c r="B209" s="214"/>
      <c r="C209"/>
      <c r="D209"/>
    </row>
    <row r="210" spans="1:4" s="194" customFormat="1" x14ac:dyDescent="0.35">
      <c r="A210" s="186" t="s">
        <v>2702</v>
      </c>
      <c r="B210" s="212"/>
      <c r="C210" s="184"/>
      <c r="D210" s="184"/>
    </row>
    <row r="211" spans="1:4" s="194" customFormat="1" x14ac:dyDescent="0.35">
      <c r="A211" s="211" t="s">
        <v>2581</v>
      </c>
      <c r="B211" s="213" t="s">
        <v>2582</v>
      </c>
      <c r="C211" s="211" t="s">
        <v>2583</v>
      </c>
      <c r="D211" s="211" t="s">
        <v>2584</v>
      </c>
    </row>
    <row r="212" spans="1:4" s="194" customFormat="1" x14ac:dyDescent="0.35">
      <c r="A212" s="194" t="s">
        <v>2591</v>
      </c>
      <c r="B212" s="214" t="s">
        <v>2602</v>
      </c>
      <c r="C212" s="220"/>
      <c r="D212" s="194" t="s">
        <v>2527</v>
      </c>
    </row>
    <row r="213" spans="1:4" s="194" customFormat="1" x14ac:dyDescent="0.35">
      <c r="A213" s="194" t="s">
        <v>2606</v>
      </c>
      <c r="B213" s="214" t="s">
        <v>2623</v>
      </c>
      <c r="C213" s="224"/>
      <c r="D213" s="194" t="s">
        <v>94</v>
      </c>
    </row>
    <row r="214" spans="1:4" s="194" customFormat="1" x14ac:dyDescent="0.35">
      <c r="A214" s="194" t="s">
        <v>2592</v>
      </c>
      <c r="B214" s="215" t="s">
        <v>2597</v>
      </c>
      <c r="C214" s="218"/>
      <c r="D214" s="194" t="s">
        <v>88</v>
      </c>
    </row>
    <row r="215" spans="1:4" s="194" customFormat="1" x14ac:dyDescent="0.35">
      <c r="A215" s="194" t="s">
        <v>2627</v>
      </c>
      <c r="B215" s="214" t="s">
        <v>2624</v>
      </c>
      <c r="C215" s="232"/>
      <c r="D215" s="194" t="s">
        <v>2703</v>
      </c>
    </row>
    <row r="216" spans="1:4" s="194" customFormat="1" x14ac:dyDescent="0.35">
      <c r="A216" s="194" t="s">
        <v>2607</v>
      </c>
      <c r="B216" s="214" t="s">
        <v>2603</v>
      </c>
      <c r="C216" s="223"/>
      <c r="D216" s="194" t="s">
        <v>2704</v>
      </c>
    </row>
    <row r="217" spans="1:4" s="194" customFormat="1" x14ac:dyDescent="0.35">
      <c r="A217" s="194" t="s">
        <v>2599</v>
      </c>
      <c r="B217" s="215" t="s">
        <v>2600</v>
      </c>
      <c r="C217" s="219"/>
      <c r="D217" s="194" t="s">
        <v>99</v>
      </c>
    </row>
    <row r="218" spans="1:4" s="194" customFormat="1" x14ac:dyDescent="0.35">
      <c r="A218" s="194" t="s">
        <v>2608</v>
      </c>
      <c r="B218" s="214" t="s">
        <v>2604</v>
      </c>
      <c r="C218" s="225"/>
      <c r="D218" s="194" t="s">
        <v>98</v>
      </c>
    </row>
    <row r="219" spans="1:4" s="194" customFormat="1" x14ac:dyDescent="0.35">
      <c r="A219" s="194" t="s">
        <v>2593</v>
      </c>
      <c r="B219" s="215" t="s">
        <v>2594</v>
      </c>
      <c r="C219" s="209"/>
      <c r="D219" s="194" t="s">
        <v>97</v>
      </c>
    </row>
    <row r="220" spans="1:4" s="194" customFormat="1" x14ac:dyDescent="0.35">
      <c r="A220" s="194" t="s">
        <v>2586</v>
      </c>
      <c r="B220" s="215" t="s">
        <v>2596</v>
      </c>
      <c r="C220" s="217"/>
      <c r="D220" s="194" t="s">
        <v>96</v>
      </c>
    </row>
    <row r="221" spans="1:4" s="194" customFormat="1" x14ac:dyDescent="0.35">
      <c r="B221" s="214"/>
    </row>
    <row r="222" spans="1:4" s="194" customFormat="1" x14ac:dyDescent="0.35">
      <c r="A222" s="186" t="s">
        <v>2707</v>
      </c>
      <c r="B222" s="212"/>
      <c r="C222" s="184"/>
      <c r="D222" s="184"/>
    </row>
    <row r="223" spans="1:4" s="194" customFormat="1" x14ac:dyDescent="0.35">
      <c r="A223" s="211" t="s">
        <v>2581</v>
      </c>
      <c r="B223" s="213" t="s">
        <v>2582</v>
      </c>
      <c r="C223" s="211" t="s">
        <v>2583</v>
      </c>
      <c r="D223" s="211" t="s">
        <v>2584</v>
      </c>
    </row>
    <row r="224" spans="1:4" s="194" customFormat="1" x14ac:dyDescent="0.35">
      <c r="A224" s="194" t="s">
        <v>2591</v>
      </c>
      <c r="B224" s="214" t="s">
        <v>2602</v>
      </c>
      <c r="C224" s="220"/>
      <c r="D224" s="194" t="s">
        <v>2527</v>
      </c>
    </row>
    <row r="225" spans="1:4" s="194" customFormat="1" x14ac:dyDescent="0.35">
      <c r="A225" s="194" t="s">
        <v>2609</v>
      </c>
      <c r="B225" s="214" t="s">
        <v>2605</v>
      </c>
      <c r="C225" s="226"/>
      <c r="D225" s="194" t="s">
        <v>2665</v>
      </c>
    </row>
    <row r="226" spans="1:4" s="194" customFormat="1" x14ac:dyDescent="0.35">
      <c r="A226" s="194" t="s">
        <v>2599</v>
      </c>
      <c r="B226" s="215" t="s">
        <v>2600</v>
      </c>
      <c r="C226" s="219"/>
      <c r="D226" s="194" t="s">
        <v>93</v>
      </c>
    </row>
    <row r="227" spans="1:4" s="194" customFormat="1" x14ac:dyDescent="0.35">
      <c r="A227" s="194" t="s">
        <v>2606</v>
      </c>
      <c r="B227" s="214" t="s">
        <v>2623</v>
      </c>
      <c r="C227" s="224"/>
      <c r="D227" s="194" t="s">
        <v>94</v>
      </c>
    </row>
    <row r="228" spans="1:4" s="194" customFormat="1" x14ac:dyDescent="0.35">
      <c r="A228" s="194" t="s">
        <v>2592</v>
      </c>
      <c r="B228" s="215" t="s">
        <v>2597</v>
      </c>
      <c r="C228" s="218"/>
      <c r="D228" s="194" t="s">
        <v>88</v>
      </c>
    </row>
    <row r="229" spans="1:4" s="194" customFormat="1" x14ac:dyDescent="0.35">
      <c r="A229" s="194" t="s">
        <v>2607</v>
      </c>
      <c r="B229" s="214" t="s">
        <v>2603</v>
      </c>
      <c r="C229" s="223"/>
      <c r="D229" s="194" t="s">
        <v>2705</v>
      </c>
    </row>
    <row r="230" spans="1:4" s="194" customFormat="1" x14ac:dyDescent="0.35">
      <c r="A230" s="194" t="s">
        <v>2586</v>
      </c>
      <c r="B230" s="215" t="s">
        <v>2596</v>
      </c>
      <c r="C230" s="217"/>
      <c r="D230" s="194" t="s">
        <v>472</v>
      </c>
    </row>
    <row r="231" spans="1:4" x14ac:dyDescent="0.35">
      <c r="A231" s="194" t="s">
        <v>2674</v>
      </c>
      <c r="B231" s="215" t="s">
        <v>2676</v>
      </c>
      <c r="C231" s="235"/>
      <c r="D231" s="194" t="s">
        <v>2673</v>
      </c>
    </row>
    <row r="232" spans="1:4" x14ac:dyDescent="0.35">
      <c r="A232" s="194" t="s">
        <v>2675</v>
      </c>
      <c r="B232" s="215">
        <v>740000</v>
      </c>
      <c r="C232" s="236"/>
      <c r="D232" s="194" t="s">
        <v>2524</v>
      </c>
    </row>
    <row r="233" spans="1:4" x14ac:dyDescent="0.35">
      <c r="A233" s="194" t="s">
        <v>2593</v>
      </c>
      <c r="B233" s="215" t="s">
        <v>2594</v>
      </c>
      <c r="C233" s="209"/>
      <c r="D233" s="194" t="s">
        <v>2706</v>
      </c>
    </row>
    <row r="234" spans="1:4" x14ac:dyDescent="0.35">
      <c r="A234" s="194"/>
      <c r="C234" s="194"/>
      <c r="D234" s="194"/>
    </row>
    <row r="235" spans="1:4" s="194" customFormat="1" x14ac:dyDescent="0.35">
      <c r="A235" s="186" t="s">
        <v>2708</v>
      </c>
      <c r="B235" s="212"/>
      <c r="C235" s="184"/>
      <c r="D235" s="184"/>
    </row>
    <row r="236" spans="1:4" x14ac:dyDescent="0.35">
      <c r="A236" s="211" t="s">
        <v>2581</v>
      </c>
      <c r="B236" s="213" t="s">
        <v>2582</v>
      </c>
      <c r="C236" s="211" t="s">
        <v>2583</v>
      </c>
      <c r="D236" s="211" t="s">
        <v>2584</v>
      </c>
    </row>
    <row r="237" spans="1:4" x14ac:dyDescent="0.35">
      <c r="A237" s="194" t="s">
        <v>2591</v>
      </c>
      <c r="B237" s="214" t="s">
        <v>2602</v>
      </c>
      <c r="C237" s="220"/>
      <c r="D237" s="194" t="s">
        <v>2527</v>
      </c>
    </row>
    <row r="238" spans="1:4" x14ac:dyDescent="0.35">
      <c r="A238" s="194" t="s">
        <v>2586</v>
      </c>
      <c r="B238" s="215" t="s">
        <v>2596</v>
      </c>
      <c r="C238" s="217"/>
      <c r="D238" s="194" t="s">
        <v>472</v>
      </c>
    </row>
    <row r="239" spans="1:4" x14ac:dyDescent="0.35">
      <c r="A239" s="194" t="s">
        <v>2609</v>
      </c>
      <c r="B239" s="214" t="s">
        <v>2605</v>
      </c>
      <c r="C239" s="226"/>
      <c r="D239" s="194" t="s">
        <v>2665</v>
      </c>
    </row>
    <row r="240" spans="1:4" x14ac:dyDescent="0.35">
      <c r="A240" s="194" t="s">
        <v>2599</v>
      </c>
      <c r="B240" s="215" t="s">
        <v>2600</v>
      </c>
      <c r="C240" s="219"/>
      <c r="D240" s="194" t="s">
        <v>93</v>
      </c>
    </row>
    <row r="241" spans="1:4" x14ac:dyDescent="0.35">
      <c r="A241" s="194" t="s">
        <v>2627</v>
      </c>
      <c r="B241" s="214" t="s">
        <v>2624</v>
      </c>
      <c r="C241" s="232"/>
      <c r="D241" s="194" t="s">
        <v>2701</v>
      </c>
    </row>
    <row r="242" spans="1:4" x14ac:dyDescent="0.35">
      <c r="A242" s="194" t="s">
        <v>2674</v>
      </c>
      <c r="B242" s="215" t="s">
        <v>2676</v>
      </c>
      <c r="C242" s="235"/>
      <c r="D242" s="194" t="s">
        <v>2673</v>
      </c>
    </row>
    <row r="243" spans="1:4" x14ac:dyDescent="0.35">
      <c r="A243" s="194" t="s">
        <v>2593</v>
      </c>
      <c r="B243" s="215" t="s">
        <v>2594</v>
      </c>
      <c r="C243" s="209"/>
      <c r="D243" s="194" t="s">
        <v>2706</v>
      </c>
    </row>
    <row r="244" spans="1:4" x14ac:dyDescent="0.35">
      <c r="A244" s="194" t="s">
        <v>2607</v>
      </c>
      <c r="B244" s="214" t="s">
        <v>2603</v>
      </c>
      <c r="C244" s="223"/>
      <c r="D244" s="194" t="s">
        <v>2705</v>
      </c>
    </row>
    <row r="245" spans="1:4" s="194" customFormat="1" x14ac:dyDescent="0.35">
      <c r="A245" s="194" t="s">
        <v>2592</v>
      </c>
      <c r="B245" s="215" t="s">
        <v>2597</v>
      </c>
      <c r="C245" s="218"/>
      <c r="D245" s="194" t="s">
        <v>88</v>
      </c>
    </row>
    <row r="246" spans="1:4" s="194" customFormat="1" x14ac:dyDescent="0.35">
      <c r="A246" s="194" t="s">
        <v>2606</v>
      </c>
      <c r="B246" s="214" t="s">
        <v>2623</v>
      </c>
      <c r="C246" s="224"/>
      <c r="D246" s="194" t="s">
        <v>94</v>
      </c>
    </row>
    <row r="247" spans="1:4" x14ac:dyDescent="0.35">
      <c r="A247" s="194"/>
      <c r="C247" s="194"/>
      <c r="D247" s="194"/>
    </row>
    <row r="248" spans="1:4" x14ac:dyDescent="0.35">
      <c r="A248" s="186" t="s">
        <v>2682</v>
      </c>
      <c r="B248" s="212"/>
      <c r="C248" s="184"/>
      <c r="D248" s="184"/>
    </row>
    <row r="249" spans="1:4" x14ac:dyDescent="0.35">
      <c r="A249" s="211" t="s">
        <v>2581</v>
      </c>
      <c r="B249" s="213" t="s">
        <v>2582</v>
      </c>
      <c r="C249" s="211" t="s">
        <v>2583</v>
      </c>
      <c r="D249" s="211" t="s">
        <v>2584</v>
      </c>
    </row>
    <row r="250" spans="1:4" x14ac:dyDescent="0.35">
      <c r="A250" s="194" t="s">
        <v>2591</v>
      </c>
      <c r="B250" s="214" t="s">
        <v>2602</v>
      </c>
      <c r="C250" s="220"/>
      <c r="D250" s="194" t="s">
        <v>462</v>
      </c>
    </row>
    <row r="251" spans="1:4" s="194" customFormat="1" x14ac:dyDescent="0.35">
      <c r="A251" s="194" t="s">
        <v>2632</v>
      </c>
      <c r="B251" s="214" t="s">
        <v>2626</v>
      </c>
      <c r="C251" s="233"/>
      <c r="D251" t="s">
        <v>2664</v>
      </c>
    </row>
    <row r="252" spans="1:4" x14ac:dyDescent="0.35">
      <c r="A252" s="194" t="s">
        <v>2631</v>
      </c>
      <c r="B252" s="214" t="s">
        <v>2625</v>
      </c>
      <c r="C252" s="231"/>
      <c r="D252" s="194" t="s">
        <v>2526</v>
      </c>
    </row>
    <row r="253" spans="1:4" x14ac:dyDescent="0.35">
      <c r="A253" s="194" t="s">
        <v>2599</v>
      </c>
      <c r="B253" s="215" t="s">
        <v>2600</v>
      </c>
      <c r="C253" s="219"/>
      <c r="D253" t="s">
        <v>93</v>
      </c>
    </row>
    <row r="254" spans="1:4" x14ac:dyDescent="0.35">
      <c r="A254" s="194" t="s">
        <v>2606</v>
      </c>
      <c r="B254" s="214" t="s">
        <v>2623</v>
      </c>
      <c r="C254" s="224"/>
      <c r="D254" t="s">
        <v>2671</v>
      </c>
    </row>
    <row r="255" spans="1:4" x14ac:dyDescent="0.35">
      <c r="A255" s="194" t="s">
        <v>2627</v>
      </c>
      <c r="B255" s="214" t="s">
        <v>2624</v>
      </c>
      <c r="C255" s="232"/>
      <c r="D255" t="s">
        <v>2672</v>
      </c>
    </row>
    <row r="256" spans="1:4" x14ac:dyDescent="0.35">
      <c r="A256" s="194" t="s">
        <v>2580</v>
      </c>
      <c r="B256" s="216" t="s">
        <v>2587</v>
      </c>
      <c r="C256" s="210"/>
      <c r="D256" t="s">
        <v>90</v>
      </c>
    </row>
    <row r="257" spans="1:4" x14ac:dyDescent="0.35">
      <c r="A257" s="194" t="s">
        <v>2608</v>
      </c>
      <c r="B257" s="214" t="s">
        <v>2604</v>
      </c>
      <c r="C257" s="225"/>
      <c r="D257" t="s">
        <v>89</v>
      </c>
    </row>
    <row r="258" spans="1:4" x14ac:dyDescent="0.35">
      <c r="A258" s="194" t="s">
        <v>2593</v>
      </c>
      <c r="B258" s="215" t="s">
        <v>2594</v>
      </c>
      <c r="C258" s="209"/>
      <c r="D258" t="s">
        <v>2719</v>
      </c>
    </row>
    <row r="259" spans="1:4" x14ac:dyDescent="0.35">
      <c r="A259" s="194" t="s">
        <v>2592</v>
      </c>
      <c r="B259" s="215" t="s">
        <v>2597</v>
      </c>
      <c r="C259" s="218"/>
      <c r="D259" t="s">
        <v>88</v>
      </c>
    </row>
    <row r="260" spans="1:4" x14ac:dyDescent="0.35">
      <c r="A260" s="206" t="s">
        <v>2616</v>
      </c>
      <c r="B260" s="227" t="s">
        <v>2615</v>
      </c>
      <c r="C260" s="228"/>
      <c r="D260" t="s">
        <v>469</v>
      </c>
    </row>
    <row r="261" spans="1:4" x14ac:dyDescent="0.35">
      <c r="A261" s="194" t="s">
        <v>2586</v>
      </c>
      <c r="B261" s="215" t="s">
        <v>2596</v>
      </c>
      <c r="C261" s="217"/>
      <c r="D261" t="s">
        <v>472</v>
      </c>
    </row>
    <row r="262" spans="1:4" x14ac:dyDescent="0.35">
      <c r="A262" s="194" t="s">
        <v>2675</v>
      </c>
      <c r="B262" s="215">
        <v>740000</v>
      </c>
      <c r="C262" s="236"/>
      <c r="D262" s="194" t="s">
        <v>2524</v>
      </c>
    </row>
    <row r="263" spans="1:4" x14ac:dyDescent="0.35">
      <c r="A263" s="194"/>
      <c r="B263" s="194"/>
      <c r="C263" s="194"/>
      <c r="D263" s="194"/>
    </row>
    <row r="264" spans="1:4" x14ac:dyDescent="0.35">
      <c r="A264" s="186" t="s">
        <v>2845</v>
      </c>
      <c r="B264" s="212"/>
      <c r="C264" s="184"/>
      <c r="D264" s="184"/>
    </row>
    <row r="265" spans="1:4" x14ac:dyDescent="0.35">
      <c r="A265" s="211" t="s">
        <v>2581</v>
      </c>
      <c r="B265" s="213" t="s">
        <v>2582</v>
      </c>
      <c r="C265" s="211" t="s">
        <v>2583</v>
      </c>
      <c r="D265" s="211" t="s">
        <v>2584</v>
      </c>
    </row>
    <row r="266" spans="1:4" x14ac:dyDescent="0.35">
      <c r="A266" s="194" t="s">
        <v>2591</v>
      </c>
      <c r="B266" s="214" t="s">
        <v>2602</v>
      </c>
      <c r="C266" s="220"/>
      <c r="D266" s="194" t="s">
        <v>2527</v>
      </c>
    </row>
    <row r="267" spans="1:4" x14ac:dyDescent="0.35">
      <c r="A267" s="194" t="s">
        <v>2606</v>
      </c>
      <c r="B267" s="214" t="s">
        <v>2623</v>
      </c>
      <c r="C267" s="224"/>
      <c r="D267" s="194" t="s">
        <v>94</v>
      </c>
    </row>
    <row r="268" spans="1:4" x14ac:dyDescent="0.35">
      <c r="A268" s="194" t="s">
        <v>2609</v>
      </c>
      <c r="B268" s="214" t="s">
        <v>2605</v>
      </c>
      <c r="C268" s="226"/>
      <c r="D268" s="194" t="s">
        <v>2665</v>
      </c>
    </row>
    <row r="269" spans="1:4" x14ac:dyDescent="0.35">
      <c r="A269" s="194" t="s">
        <v>2631</v>
      </c>
      <c r="B269" s="214" t="s">
        <v>2625</v>
      </c>
      <c r="C269" s="231"/>
      <c r="D269" s="194" t="s">
        <v>2526</v>
      </c>
    </row>
    <row r="270" spans="1:4" x14ac:dyDescent="0.35">
      <c r="A270" s="194" t="s">
        <v>2632</v>
      </c>
      <c r="B270" s="214" t="s">
        <v>2626</v>
      </c>
      <c r="C270" s="233"/>
      <c r="D270" s="194" t="s">
        <v>2664</v>
      </c>
    </row>
    <row r="271" spans="1:4" x14ac:dyDescent="0.35">
      <c r="A271" s="194" t="s">
        <v>2599</v>
      </c>
      <c r="B271" s="215" t="s">
        <v>2600</v>
      </c>
      <c r="C271" s="219"/>
      <c r="D271" s="194" t="s">
        <v>93</v>
      </c>
    </row>
    <row r="272" spans="1:4" x14ac:dyDescent="0.35">
      <c r="A272" s="194" t="s">
        <v>2608</v>
      </c>
      <c r="B272" s="214" t="s">
        <v>2604</v>
      </c>
      <c r="C272" s="225"/>
      <c r="D272" s="194" t="s">
        <v>2721</v>
      </c>
    </row>
    <row r="273" spans="1:4" x14ac:dyDescent="0.35">
      <c r="A273" s="194" t="s">
        <v>2586</v>
      </c>
      <c r="B273" s="215" t="s">
        <v>2596</v>
      </c>
      <c r="C273" s="217"/>
      <c r="D273" s="194" t="s">
        <v>2720</v>
      </c>
    </row>
    <row r="274" spans="1:4" x14ac:dyDescent="0.35">
      <c r="A274" s="194" t="s">
        <v>2592</v>
      </c>
      <c r="B274" s="215" t="s">
        <v>2597</v>
      </c>
      <c r="C274" s="218"/>
      <c r="D274" s="194" t="s">
        <v>88</v>
      </c>
    </row>
    <row r="275" spans="1:4" x14ac:dyDescent="0.35">
      <c r="A275" s="194" t="s">
        <v>2593</v>
      </c>
      <c r="B275" s="215" t="s">
        <v>2594</v>
      </c>
      <c r="C275" s="209"/>
      <c r="D275" s="194" t="s">
        <v>2719</v>
      </c>
    </row>
    <row r="276" spans="1:4" x14ac:dyDescent="0.3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3029</v>
      </c>
      <c r="C2" s="269" t="s">
        <v>3040</v>
      </c>
    </row>
    <row r="3" spans="1:3" x14ac:dyDescent="0.35">
      <c r="A3" s="8" t="s">
        <v>3285</v>
      </c>
      <c r="B3" s="8" t="s">
        <v>3286</v>
      </c>
    </row>
    <row r="4" spans="1:3" x14ac:dyDescent="0.35">
      <c r="A4" s="8" t="s">
        <v>3267</v>
      </c>
      <c r="B4" s="8" t="s">
        <v>3268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4" t="s">
        <v>507</v>
      </c>
      <c r="B2" s="484"/>
      <c r="C2" s="302"/>
      <c r="D2" s="302"/>
      <c r="E2" s="302"/>
      <c r="F2" s="302"/>
      <c r="G2" s="302"/>
      <c r="H2" s="448" t="s">
        <v>508</v>
      </c>
    </row>
    <row r="3" spans="1:8" ht="15.5" x14ac:dyDescent="0.35">
      <c r="A3" s="302" t="s">
        <v>753</v>
      </c>
      <c r="B3" s="302"/>
      <c r="C3" s="302"/>
      <c r="D3" s="302"/>
      <c r="E3" s="302"/>
      <c r="F3" s="302"/>
      <c r="G3" s="302"/>
      <c r="H3" s="448" t="s">
        <v>3441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9" t="s">
        <v>510</v>
      </c>
      <c r="B6" s="387" t="s">
        <v>511</v>
      </c>
      <c r="C6" s="387" t="s">
        <v>512</v>
      </c>
      <c r="D6" s="387" t="s">
        <v>513</v>
      </c>
      <c r="E6" s="387" t="s">
        <v>514</v>
      </c>
      <c r="F6" s="387" t="s">
        <v>515</v>
      </c>
      <c r="G6" s="387" t="s">
        <v>516</v>
      </c>
      <c r="H6" s="387" t="s">
        <v>517</v>
      </c>
    </row>
    <row r="7" spans="1:8" ht="15" thickBot="1" x14ac:dyDescent="0.4">
      <c r="A7" s="490"/>
      <c r="B7" s="491" t="s">
        <v>518</v>
      </c>
      <c r="C7" s="492"/>
      <c r="D7" s="492"/>
      <c r="E7" s="492"/>
      <c r="F7" s="492"/>
      <c r="G7" s="492"/>
      <c r="H7" s="493"/>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3399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3272</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3402</v>
      </c>
      <c r="B44" s="389" t="s">
        <v>553</v>
      </c>
      <c r="C44" s="389" t="s">
        <v>553</v>
      </c>
      <c r="D44" s="389" t="s">
        <v>553</v>
      </c>
      <c r="E44" s="389">
        <v>208.89432174184356</v>
      </c>
      <c r="F44" s="389">
        <v>105.47180460606191</v>
      </c>
      <c r="G44" s="389">
        <v>355.97410702367489</v>
      </c>
      <c r="H44" s="389">
        <v>65.111291475618813</v>
      </c>
    </row>
    <row r="45" spans="1:8" x14ac:dyDescent="0.35">
      <c r="A45" s="399" t="s">
        <v>3273</v>
      </c>
      <c r="B45" s="389" t="s">
        <v>558</v>
      </c>
      <c r="C45" s="398" t="s">
        <v>196</v>
      </c>
      <c r="D45" s="398" t="s">
        <v>196</v>
      </c>
      <c r="E45" s="398" t="s">
        <v>196</v>
      </c>
      <c r="F45" s="398" t="s">
        <v>196</v>
      </c>
      <c r="G45" s="398" t="s">
        <v>196</v>
      </c>
      <c r="H45" s="398" t="s">
        <v>196</v>
      </c>
    </row>
    <row r="46" spans="1:8" x14ac:dyDescent="0.35">
      <c r="A46" s="394" t="s">
        <v>3403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3274</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3275</v>
      </c>
      <c r="B54" s="389">
        <v>230699.51036740557</v>
      </c>
      <c r="C54" s="398" t="s">
        <v>196</v>
      </c>
      <c r="D54" s="398" t="s">
        <v>196</v>
      </c>
      <c r="E54" s="398" t="s">
        <v>196</v>
      </c>
      <c r="F54" s="398" t="s">
        <v>196</v>
      </c>
      <c r="G54" s="398" t="s">
        <v>196</v>
      </c>
      <c r="H54" s="398" t="s">
        <v>196</v>
      </c>
    </row>
    <row r="55" spans="1:8" x14ac:dyDescent="0.35">
      <c r="A55" s="305" t="s">
        <v>3276</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3264</v>
      </c>
      <c r="B65" s="72">
        <f>G374</f>
        <v>12713.092056610814</v>
      </c>
      <c r="C65" s="72">
        <f t="shared" ref="C65:D65" si="6">H374</f>
        <v>5.1947039253499999E-3</v>
      </c>
      <c r="D65" s="72">
        <f t="shared" si="6"/>
        <v>1.29867598133739</v>
      </c>
      <c r="E65" s="72"/>
      <c r="F65" s="72"/>
      <c r="G65" s="72"/>
      <c r="H65" s="72"/>
    </row>
    <row r="66" spans="1:10" ht="58" x14ac:dyDescent="0.35">
      <c r="A66" s="4" t="s">
        <v>3265</v>
      </c>
      <c r="B66" s="6"/>
      <c r="C66" s="6"/>
      <c r="D66" s="6"/>
      <c r="E66" s="6"/>
      <c r="F66" s="6"/>
      <c r="G66" s="6"/>
      <c r="H66" s="6"/>
    </row>
    <row r="67" spans="1:10" ht="15" thickBot="1" x14ac:dyDescent="0.4">
      <c r="B67" s="105"/>
      <c r="C67" s="105"/>
      <c r="D67" s="105"/>
      <c r="E67" s="105"/>
      <c r="F67" s="105"/>
      <c r="G67" s="105"/>
      <c r="H67" s="105"/>
    </row>
    <row r="68" spans="1:10" ht="15.5" x14ac:dyDescent="0.35">
      <c r="A68" s="494" t="s">
        <v>568</v>
      </c>
      <c r="B68" s="495"/>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3441</v>
      </c>
    </row>
    <row r="70" spans="1:10" ht="15.5" x14ac:dyDescent="0.35">
      <c r="A70" s="69"/>
      <c r="B70" s="73"/>
      <c r="C70" s="74"/>
      <c r="D70" s="74"/>
      <c r="E70" s="74"/>
      <c r="F70" s="74"/>
      <c r="G70" s="74"/>
      <c r="H70" s="70"/>
      <c r="I70" s="75"/>
      <c r="J70" s="449" t="s">
        <v>509</v>
      </c>
    </row>
    <row r="71" spans="1:10" x14ac:dyDescent="0.35">
      <c r="A71" s="496" t="s">
        <v>510</v>
      </c>
      <c r="B71" s="499" t="s">
        <v>570</v>
      </c>
      <c r="C71" s="500"/>
      <c r="D71" s="499" t="s">
        <v>571</v>
      </c>
      <c r="E71" s="501"/>
      <c r="F71" s="502"/>
      <c r="G71" s="499" t="s">
        <v>572</v>
      </c>
      <c r="H71" s="503"/>
      <c r="I71" s="503"/>
      <c r="J71" s="500"/>
    </row>
    <row r="72" spans="1:10" x14ac:dyDescent="0.35">
      <c r="A72" s="497"/>
      <c r="B72" s="504" t="s">
        <v>573</v>
      </c>
      <c r="C72" s="505"/>
      <c r="D72" s="508" t="s">
        <v>574</v>
      </c>
      <c r="E72" s="504" t="s">
        <v>512</v>
      </c>
      <c r="F72" s="505" t="s">
        <v>513</v>
      </c>
      <c r="G72" s="508" t="s">
        <v>575</v>
      </c>
      <c r="H72" s="508" t="s">
        <v>512</v>
      </c>
      <c r="I72" s="508" t="s">
        <v>513</v>
      </c>
      <c r="J72" s="383" t="s">
        <v>511</v>
      </c>
    </row>
    <row r="73" spans="1:10" x14ac:dyDescent="0.35">
      <c r="A73" s="497"/>
      <c r="B73" s="506"/>
      <c r="C73" s="507"/>
      <c r="D73" s="509"/>
      <c r="E73" s="506"/>
      <c r="F73" s="507"/>
      <c r="G73" s="510"/>
      <c r="H73" s="509"/>
      <c r="I73" s="509"/>
      <c r="J73" s="383" t="s">
        <v>576</v>
      </c>
    </row>
    <row r="74" spans="1:10" ht="15" thickBot="1" x14ac:dyDescent="0.4">
      <c r="A74" s="498"/>
      <c r="B74" s="386" t="s">
        <v>577</v>
      </c>
      <c r="C74" s="76" t="s">
        <v>578</v>
      </c>
      <c r="D74" s="76" t="s">
        <v>579</v>
      </c>
      <c r="E74" s="487" t="s">
        <v>580</v>
      </c>
      <c r="F74" s="488"/>
      <c r="G74" s="487" t="s">
        <v>518</v>
      </c>
      <c r="H74" s="485"/>
      <c r="I74" s="485"/>
      <c r="J74" s="486"/>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3405</v>
      </c>
      <c r="B80" s="403" t="s">
        <v>553</v>
      </c>
      <c r="C80" s="403" t="s">
        <v>582</v>
      </c>
      <c r="D80" s="403" t="s">
        <v>553</v>
      </c>
      <c r="E80" s="403" t="s">
        <v>553</v>
      </c>
      <c r="F80" s="403" t="s">
        <v>553</v>
      </c>
      <c r="G80" s="403" t="s">
        <v>553</v>
      </c>
      <c r="H80" s="403" t="s">
        <v>553</v>
      </c>
      <c r="I80" s="403" t="s">
        <v>553</v>
      </c>
      <c r="J80" s="403" t="s">
        <v>553</v>
      </c>
    </row>
    <row r="81" spans="1:10" x14ac:dyDescent="0.35">
      <c r="A81" s="404" t="s">
        <v>3406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3404</v>
      </c>
      <c r="B86" s="403">
        <v>52888.087323471489</v>
      </c>
      <c r="C86" s="403" t="s">
        <v>582</v>
      </c>
      <c r="D86" s="403">
        <v>8.7168534553273496</v>
      </c>
      <c r="E86" s="403" t="s">
        <v>3277</v>
      </c>
      <c r="F86" s="403" t="s">
        <v>3277</v>
      </c>
      <c r="G86" s="403">
        <v>461.01770673125719</v>
      </c>
      <c r="H86" s="403" t="s">
        <v>3277</v>
      </c>
      <c r="I86" s="403" t="s">
        <v>3277</v>
      </c>
      <c r="J86" s="403" t="s">
        <v>586</v>
      </c>
    </row>
    <row r="87" spans="1:10" x14ac:dyDescent="0.35">
      <c r="A87" s="406" t="s">
        <v>3405</v>
      </c>
      <c r="B87" s="403" t="s">
        <v>553</v>
      </c>
      <c r="C87" s="403" t="s">
        <v>582</v>
      </c>
      <c r="D87" s="403" t="s">
        <v>553</v>
      </c>
      <c r="E87" s="403" t="s">
        <v>553</v>
      </c>
      <c r="F87" s="403" t="s">
        <v>553</v>
      </c>
      <c r="G87" s="403" t="s">
        <v>553</v>
      </c>
      <c r="H87" s="403" t="s">
        <v>553</v>
      </c>
      <c r="I87" s="403" t="s">
        <v>553</v>
      </c>
      <c r="J87" s="403" t="s">
        <v>553</v>
      </c>
    </row>
    <row r="88" spans="1:10" x14ac:dyDescent="0.35">
      <c r="A88" s="406" t="s">
        <v>3406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3407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3405</v>
      </c>
      <c r="B94" s="403" t="s">
        <v>553</v>
      </c>
      <c r="C94" s="403" t="s">
        <v>582</v>
      </c>
      <c r="D94" s="403" t="s">
        <v>553</v>
      </c>
      <c r="E94" s="403" t="s">
        <v>553</v>
      </c>
      <c r="F94" s="403" t="s">
        <v>553</v>
      </c>
      <c r="G94" s="403" t="s">
        <v>553</v>
      </c>
      <c r="H94" s="403" t="s">
        <v>553</v>
      </c>
      <c r="I94" s="403" t="s">
        <v>553</v>
      </c>
      <c r="J94" s="403" t="s">
        <v>553</v>
      </c>
    </row>
    <row r="95" spans="1:10" x14ac:dyDescent="0.35">
      <c r="A95" s="406" t="s">
        <v>3406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3278</v>
      </c>
      <c r="C103" s="403" t="s">
        <v>582</v>
      </c>
      <c r="D103" s="398" t="s">
        <v>196</v>
      </c>
      <c r="E103" s="398" t="s">
        <v>196</v>
      </c>
      <c r="F103" s="398" t="s">
        <v>196</v>
      </c>
      <c r="G103" s="403" t="s">
        <v>3278</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3278</v>
      </c>
      <c r="C110" s="403" t="s">
        <v>582</v>
      </c>
      <c r="D110" s="398" t="s">
        <v>196</v>
      </c>
      <c r="E110" s="398" t="s">
        <v>196</v>
      </c>
      <c r="F110" s="398" t="s">
        <v>196</v>
      </c>
      <c r="G110" s="403" t="s">
        <v>598</v>
      </c>
      <c r="H110" s="403" t="s">
        <v>3278</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3406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3408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3406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3409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3409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3409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3409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3409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3409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3409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3404</v>
      </c>
      <c r="B214" s="403" t="s">
        <v>598</v>
      </c>
      <c r="C214" s="403" t="s">
        <v>582</v>
      </c>
      <c r="D214" s="403" t="s">
        <v>598</v>
      </c>
      <c r="E214" s="403" t="s">
        <v>3277</v>
      </c>
      <c r="F214" s="403" t="s">
        <v>3277</v>
      </c>
      <c r="G214" s="403" t="s">
        <v>598</v>
      </c>
      <c r="H214" s="403" t="s">
        <v>3277</v>
      </c>
      <c r="I214" s="403" t="s">
        <v>3277</v>
      </c>
    </row>
    <row r="215" spans="1:10" x14ac:dyDescent="0.35">
      <c r="A215" s="404" t="s">
        <v>3406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3406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3416</v>
      </c>
      <c r="B227" s="403" t="s">
        <v>598</v>
      </c>
      <c r="C227" s="403" t="s">
        <v>582</v>
      </c>
      <c r="D227" s="398" t="s">
        <v>196</v>
      </c>
      <c r="E227" s="398" t="s">
        <v>196</v>
      </c>
      <c r="F227" s="398" t="s">
        <v>196</v>
      </c>
      <c r="G227" s="403" t="s">
        <v>598</v>
      </c>
      <c r="H227" s="403" t="s">
        <v>3277</v>
      </c>
      <c r="I227" s="403" t="s">
        <v>3277</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3406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3416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3406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3416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3417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3406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3416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3406</v>
      </c>
      <c r="B262" s="393" t="s">
        <v>526</v>
      </c>
      <c r="C262" s="403" t="s">
        <v>582</v>
      </c>
      <c r="D262" s="403" t="s">
        <v>526</v>
      </c>
      <c r="E262" s="403" t="s">
        <v>551</v>
      </c>
      <c r="F262" s="403" t="s">
        <v>551</v>
      </c>
      <c r="G262" s="393" t="s">
        <v>526</v>
      </c>
      <c r="H262" s="393" t="s">
        <v>551</v>
      </c>
      <c r="I262" s="393" t="s">
        <v>551</v>
      </c>
    </row>
    <row r="263" spans="1:9" x14ac:dyDescent="0.35">
      <c r="A263" s="404" t="s">
        <v>3416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3406</v>
      </c>
      <c r="B277" s="393" t="s">
        <v>526</v>
      </c>
      <c r="C277" s="403" t="s">
        <v>582</v>
      </c>
      <c r="D277" s="403" t="s">
        <v>526</v>
      </c>
      <c r="E277" s="403" t="s">
        <v>551</v>
      </c>
      <c r="F277" s="403" t="s">
        <v>551</v>
      </c>
      <c r="G277" s="393" t="s">
        <v>526</v>
      </c>
      <c r="H277" s="393" t="s">
        <v>551</v>
      </c>
      <c r="I277" s="393" t="s">
        <v>551</v>
      </c>
    </row>
    <row r="278" spans="1:10" x14ac:dyDescent="0.35">
      <c r="A278" s="404" t="s">
        <v>3418</v>
      </c>
      <c r="B278" s="403" t="s">
        <v>526</v>
      </c>
      <c r="C278" s="403" t="s">
        <v>582</v>
      </c>
      <c r="D278" s="398" t="s">
        <v>196</v>
      </c>
      <c r="E278" s="398" t="s">
        <v>196</v>
      </c>
      <c r="F278" s="398" t="s">
        <v>196</v>
      </c>
      <c r="G278" s="403" t="s">
        <v>526</v>
      </c>
      <c r="H278" s="403" t="s">
        <v>524</v>
      </c>
      <c r="I278" s="403" t="s">
        <v>524</v>
      </c>
    </row>
    <row r="279" spans="1:10" x14ac:dyDescent="0.35">
      <c r="A279" s="80" t="s">
        <v>3419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3406</v>
      </c>
      <c r="B285" s="393" t="s">
        <v>526</v>
      </c>
      <c r="C285" s="403" t="s">
        <v>582</v>
      </c>
      <c r="D285" s="403" t="s">
        <v>526</v>
      </c>
      <c r="E285" s="403" t="s">
        <v>551</v>
      </c>
      <c r="F285" s="403" t="s">
        <v>551</v>
      </c>
      <c r="G285" s="393" t="s">
        <v>526</v>
      </c>
      <c r="H285" s="393" t="s">
        <v>551</v>
      </c>
      <c r="I285" s="393" t="s">
        <v>551</v>
      </c>
      <c r="J285" s="78" t="s">
        <v>524</v>
      </c>
    </row>
    <row r="286" spans="1:10" x14ac:dyDescent="0.35">
      <c r="A286" s="404" t="s">
        <v>3421</v>
      </c>
      <c r="B286" s="403" t="s">
        <v>553</v>
      </c>
      <c r="C286" s="403" t="s">
        <v>582</v>
      </c>
      <c r="D286" s="398" t="s">
        <v>196</v>
      </c>
      <c r="E286" s="398" t="s">
        <v>196</v>
      </c>
      <c r="F286" s="398" t="s">
        <v>196</v>
      </c>
      <c r="G286" s="403" t="s">
        <v>553</v>
      </c>
      <c r="H286" s="403" t="s">
        <v>524</v>
      </c>
      <c r="I286" s="403" t="s">
        <v>524</v>
      </c>
      <c r="J286" s="78" t="s">
        <v>524</v>
      </c>
    </row>
    <row r="287" spans="1:10" x14ac:dyDescent="0.35">
      <c r="A287" s="80" t="s">
        <v>3422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3409</v>
      </c>
      <c r="B291" s="403" t="s">
        <v>598</v>
      </c>
      <c r="C291" s="403" t="s">
        <v>582</v>
      </c>
      <c r="D291" s="403" t="s">
        <v>598</v>
      </c>
      <c r="E291" s="403" t="s">
        <v>553</v>
      </c>
      <c r="F291" s="403" t="s">
        <v>553</v>
      </c>
      <c r="G291" s="403" t="s">
        <v>598</v>
      </c>
      <c r="H291" s="403" t="s">
        <v>553</v>
      </c>
      <c r="I291" s="403" t="s">
        <v>553</v>
      </c>
      <c r="J291" s="78" t="s">
        <v>524</v>
      </c>
    </row>
    <row r="292" spans="1:10" x14ac:dyDescent="0.35">
      <c r="A292" s="412" t="s">
        <v>3411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3409</v>
      </c>
      <c r="B297" s="393" t="s">
        <v>526</v>
      </c>
      <c r="C297" s="403" t="s">
        <v>582</v>
      </c>
      <c r="D297" s="403" t="s">
        <v>526</v>
      </c>
      <c r="E297" s="403" t="s">
        <v>553</v>
      </c>
      <c r="F297" s="403" t="s">
        <v>553</v>
      </c>
      <c r="G297" s="393" t="s">
        <v>526</v>
      </c>
      <c r="H297" s="393" t="s">
        <v>553</v>
      </c>
      <c r="I297" s="393" t="s">
        <v>553</v>
      </c>
      <c r="J297" s="78" t="s">
        <v>524</v>
      </c>
    </row>
    <row r="298" spans="1:10" x14ac:dyDescent="0.35">
      <c r="A298" s="412" t="s">
        <v>3411</v>
      </c>
      <c r="B298" s="393" t="s">
        <v>526</v>
      </c>
      <c r="C298" s="403" t="s">
        <v>582</v>
      </c>
      <c r="D298" s="403" t="s">
        <v>526</v>
      </c>
      <c r="E298" s="403" t="s">
        <v>553</v>
      </c>
      <c r="F298" s="403" t="s">
        <v>553</v>
      </c>
      <c r="G298" s="393" t="s">
        <v>526</v>
      </c>
      <c r="H298" s="393" t="s">
        <v>553</v>
      </c>
      <c r="I298" s="393" t="s">
        <v>553</v>
      </c>
      <c r="J298" s="78" t="s">
        <v>524</v>
      </c>
    </row>
    <row r="299" spans="1:10" x14ac:dyDescent="0.35">
      <c r="A299" s="419" t="s">
        <v>3423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3406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3406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3406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3406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3406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3277</v>
      </c>
      <c r="I356" s="403" t="s">
        <v>3277</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3406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3416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3277</v>
      </c>
      <c r="I364" s="403" t="s">
        <v>3277</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3406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3406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3426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4" t="s">
        <v>643</v>
      </c>
      <c r="B409" s="484"/>
      <c r="C409" s="484"/>
      <c r="D409" s="484"/>
      <c r="E409" s="484"/>
      <c r="F409" s="484"/>
      <c r="G409" s="484"/>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8" t="s">
        <v>518</v>
      </c>
      <c r="C414" s="478"/>
      <c r="D414" s="479"/>
      <c r="E414" s="477" t="s">
        <v>651</v>
      </c>
      <c r="F414" s="478"/>
      <c r="G414" s="479"/>
      <c r="H414" s="477" t="s">
        <v>518</v>
      </c>
      <c r="I414" s="485"/>
      <c r="J414" s="485"/>
      <c r="K414" s="485"/>
      <c r="L414" s="485"/>
      <c r="M414" s="486"/>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3427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3428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3429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3277</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6"/>
      <c r="B471" s="477" t="s">
        <v>3279</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3279</v>
      </c>
      <c r="X471" s="478"/>
      <c r="Y471" s="478"/>
      <c r="Z471" s="478"/>
      <c r="AA471" s="478"/>
      <c r="AB471" s="478"/>
      <c r="AC471" s="479"/>
      <c r="AD471" s="384"/>
      <c r="AE471" s="384"/>
      <c r="AF471" s="468" t="s">
        <v>731</v>
      </c>
      <c r="AG471" s="469"/>
      <c r="AH471" s="334" t="s">
        <v>651</v>
      </c>
      <c r="AI471" s="385" t="s">
        <v>3279</v>
      </c>
      <c r="AJ471" s="335" t="s">
        <v>3279</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3272</v>
      </c>
      <c r="E482" s="389" t="s">
        <v>3272</v>
      </c>
      <c r="F482" s="389" t="s">
        <v>3272</v>
      </c>
      <c r="G482" s="389" t="s">
        <v>623</v>
      </c>
      <c r="H482" s="389" t="s">
        <v>622</v>
      </c>
      <c r="I482" s="389" t="s">
        <v>623</v>
      </c>
      <c r="J482" s="389" t="s">
        <v>3272</v>
      </c>
      <c r="K482" s="389" t="s">
        <v>623</v>
      </c>
      <c r="L482" s="389" t="s">
        <v>3272</v>
      </c>
      <c r="M482" s="389" t="s">
        <v>623</v>
      </c>
      <c r="N482" s="389" t="s">
        <v>623</v>
      </c>
      <c r="O482" s="389" t="s">
        <v>623</v>
      </c>
      <c r="P482" s="389" t="s">
        <v>623</v>
      </c>
      <c r="Q482" s="389" t="s">
        <v>3272</v>
      </c>
      <c r="R482" s="389" t="s">
        <v>623</v>
      </c>
      <c r="S482" s="389" t="s">
        <v>3272</v>
      </c>
      <c r="T482" s="389" t="s">
        <v>3272</v>
      </c>
      <c r="U482" s="389">
        <v>1.84005186808937</v>
      </c>
      <c r="V482" s="398" t="s">
        <v>196</v>
      </c>
      <c r="W482" s="389">
        <v>146.16040121254008</v>
      </c>
      <c r="X482" s="389">
        <v>161.67811829648733</v>
      </c>
      <c r="Y482" s="389">
        <v>8.9719417447910903</v>
      </c>
      <c r="Z482" s="389" t="s">
        <v>623</v>
      </c>
      <c r="AA482" s="389">
        <v>11.42114438969833</v>
      </c>
      <c r="AB482" s="389" t="s">
        <v>623</v>
      </c>
      <c r="AC482" s="389" t="s">
        <v>3272</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3429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3277</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3272</v>
      </c>
      <c r="E505" s="389" t="s">
        <v>3272</v>
      </c>
      <c r="F505" s="389" t="s">
        <v>3272</v>
      </c>
      <c r="G505" s="389" t="s">
        <v>623</v>
      </c>
      <c r="H505" s="389" t="s">
        <v>622</v>
      </c>
      <c r="I505" s="389" t="s">
        <v>623</v>
      </c>
      <c r="J505" s="389" t="s">
        <v>3272</v>
      </c>
      <c r="K505" s="389" t="s">
        <v>623</v>
      </c>
      <c r="L505" s="389" t="s">
        <v>3272</v>
      </c>
      <c r="M505" s="389" t="s">
        <v>623</v>
      </c>
      <c r="N505" s="389" t="s">
        <v>623</v>
      </c>
      <c r="O505" s="389" t="s">
        <v>623</v>
      </c>
      <c r="P505" s="389" t="s">
        <v>623</v>
      </c>
      <c r="Q505" s="389" t="s">
        <v>3272</v>
      </c>
      <c r="R505" s="389" t="s">
        <v>623</v>
      </c>
      <c r="S505" s="389" t="s">
        <v>3272</v>
      </c>
      <c r="T505" s="389" t="s">
        <v>3272</v>
      </c>
      <c r="U505" s="389">
        <v>1.84005186808937</v>
      </c>
      <c r="V505" s="398" t="s">
        <v>196</v>
      </c>
      <c r="W505" s="389">
        <v>1080.1253649606713</v>
      </c>
      <c r="X505" s="389">
        <v>1972.4730432171457</v>
      </c>
      <c r="Y505" s="389">
        <v>79.222245606505325</v>
      </c>
      <c r="Z505" s="389" t="s">
        <v>623</v>
      </c>
      <c r="AA505" s="389">
        <v>117.63778721389281</v>
      </c>
      <c r="AB505" s="389" t="s">
        <v>623</v>
      </c>
      <c r="AC505" s="389" t="s">
        <v>3272</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8" t="s">
        <v>518</v>
      </c>
      <c r="C518" s="478"/>
      <c r="D518" s="478"/>
      <c r="E518" s="478"/>
      <c r="F518" s="478"/>
      <c r="G518" s="479"/>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3280</v>
      </c>
      <c r="B541" s="398" t="s">
        <v>196</v>
      </c>
      <c r="C541" s="389">
        <v>178.70274178817721</v>
      </c>
      <c r="D541" s="398"/>
      <c r="E541" s="398" t="s">
        <v>196</v>
      </c>
      <c r="F541" s="398" t="s">
        <v>196</v>
      </c>
      <c r="G541" s="398"/>
    </row>
    <row r="542" spans="1:7" x14ac:dyDescent="0.35">
      <c r="A542" s="439" t="s">
        <v>3281</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3436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3280</v>
      </c>
      <c r="B575" s="398" t="s">
        <v>196</v>
      </c>
      <c r="C575" s="389">
        <v>7.2448214116877399</v>
      </c>
      <c r="D575" s="389" t="s">
        <v>526</v>
      </c>
      <c r="E575" s="398" t="s">
        <v>196</v>
      </c>
      <c r="F575" s="398" t="s">
        <v>196</v>
      </c>
      <c r="G575" s="393" t="s">
        <v>524</v>
      </c>
    </row>
    <row r="576" spans="1:7" x14ac:dyDescent="0.35">
      <c r="A576" s="439" t="s">
        <v>3281</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3437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70" t="s">
        <v>510</v>
      </c>
      <c r="B604" s="94" t="s">
        <v>799</v>
      </c>
      <c r="C604" s="94" t="s">
        <v>800</v>
      </c>
      <c r="D604" s="94" t="s">
        <v>801</v>
      </c>
      <c r="E604" s="94" t="s">
        <v>649</v>
      </c>
      <c r="F604" s="94" t="s">
        <v>515</v>
      </c>
      <c r="G604" s="94" t="s">
        <v>516</v>
      </c>
    </row>
    <row r="605" spans="1:7" ht="15" thickBot="1" x14ac:dyDescent="0.4">
      <c r="A605" s="471"/>
      <c r="B605" s="472" t="s">
        <v>518</v>
      </c>
      <c r="C605" s="473"/>
      <c r="D605" s="473"/>
      <c r="E605" s="473"/>
      <c r="F605" s="473"/>
      <c r="G605" s="474"/>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3272</v>
      </c>
      <c r="E609" s="393" t="s">
        <v>524</v>
      </c>
      <c r="F609" s="393" t="s">
        <v>524</v>
      </c>
      <c r="G609" s="393" t="s">
        <v>524</v>
      </c>
    </row>
    <row r="610" spans="1:7" x14ac:dyDescent="0.35">
      <c r="A610" s="97" t="s">
        <v>806</v>
      </c>
      <c r="B610" s="389">
        <v>23157.998294787925</v>
      </c>
      <c r="C610" s="389" t="s">
        <v>3282</v>
      </c>
      <c r="D610" s="389" t="s">
        <v>3282</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3282</v>
      </c>
      <c r="C626" s="389" t="s">
        <v>547</v>
      </c>
      <c r="D626" s="389">
        <v>2.41583792</v>
      </c>
      <c r="E626" s="389" t="s">
        <v>524</v>
      </c>
      <c r="F626" s="389" t="s">
        <v>524</v>
      </c>
      <c r="G626" s="389" t="s">
        <v>524</v>
      </c>
    </row>
    <row r="627" spans="1:8" x14ac:dyDescent="0.35">
      <c r="A627" s="431" t="s">
        <v>823</v>
      </c>
      <c r="B627" s="389" t="s">
        <v>3282</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0" t="s">
        <v>825</v>
      </c>
      <c r="B632" s="480"/>
      <c r="C632" s="311"/>
      <c r="D632" s="311"/>
      <c r="E632" s="311"/>
      <c r="F632" s="311"/>
      <c r="G632" s="311"/>
      <c r="H632" s="454" t="s">
        <v>508</v>
      </c>
    </row>
    <row r="633" spans="1:8" ht="15.5" x14ac:dyDescent="0.35">
      <c r="A633" s="326" t="s">
        <v>697</v>
      </c>
      <c r="B633" s="308"/>
      <c r="C633" s="311"/>
      <c r="D633" s="311"/>
      <c r="E633" s="311"/>
      <c r="F633" s="311"/>
      <c r="G633" s="311"/>
      <c r="H633" s="454" t="s">
        <v>3441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3" t="s">
        <v>826</v>
      </c>
      <c r="B636" s="345" t="s">
        <v>827</v>
      </c>
      <c r="C636" s="346" t="s">
        <v>512</v>
      </c>
      <c r="D636" s="346" t="s">
        <v>513</v>
      </c>
      <c r="E636" s="346" t="s">
        <v>649</v>
      </c>
      <c r="F636" s="347" t="s">
        <v>515</v>
      </c>
      <c r="G636" s="348" t="s">
        <v>516</v>
      </c>
      <c r="H636" s="347" t="s">
        <v>650</v>
      </c>
    </row>
    <row r="637" spans="1:8" ht="15" thickBot="1" x14ac:dyDescent="0.4">
      <c r="A637" s="464"/>
      <c r="B637" s="465" t="s">
        <v>518</v>
      </c>
      <c r="C637" s="466"/>
      <c r="D637" s="466"/>
      <c r="E637" s="466"/>
      <c r="F637" s="466"/>
      <c r="G637" s="466"/>
      <c r="H637" s="467"/>
    </row>
    <row r="638" spans="1:8" ht="15" thickTop="1" x14ac:dyDescent="0.35">
      <c r="A638" s="349" t="s">
        <v>828</v>
      </c>
      <c r="B638" s="389" t="s">
        <v>3277</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3438</v>
      </c>
      <c r="B652" s="398" t="s">
        <v>196</v>
      </c>
      <c r="C652" s="389" t="s">
        <v>526</v>
      </c>
      <c r="D652" s="389" t="s">
        <v>526</v>
      </c>
      <c r="E652" s="389" t="s">
        <v>526</v>
      </c>
      <c r="F652" s="389" t="s">
        <v>526</v>
      </c>
      <c r="G652" s="389" t="s">
        <v>526</v>
      </c>
      <c r="H652" s="398" t="s">
        <v>196</v>
      </c>
    </row>
    <row r="653" spans="1:8" x14ac:dyDescent="0.35">
      <c r="A653" s="350" t="s">
        <v>3439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3442</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161</v>
      </c>
      <c r="B2" s="516"/>
      <c r="C2" s="516"/>
      <c r="D2" s="516"/>
      <c r="E2" s="516"/>
    </row>
    <row r="19" spans="1:5" x14ac:dyDescent="0.35">
      <c r="A19" s="8" t="s">
        <v>162</v>
      </c>
    </row>
    <row r="20" spans="1:5" x14ac:dyDescent="0.35">
      <c r="A20" s="8">
        <v>155400</v>
      </c>
      <c r="B20" s="8" t="s">
        <v>163</v>
      </c>
    </row>
    <row r="21" spans="1:5" x14ac:dyDescent="0.35">
      <c r="A21" s="516" t="s">
        <v>164</v>
      </c>
      <c r="B21" s="516"/>
      <c r="C21" s="516"/>
      <c r="D21" s="516"/>
      <c r="E21" s="516"/>
    </row>
    <row r="38" spans="1:5" x14ac:dyDescent="0.35">
      <c r="A38" s="8" t="s">
        <v>162</v>
      </c>
    </row>
    <row r="39" spans="1:5" x14ac:dyDescent="0.35">
      <c r="A39" s="8">
        <v>100800</v>
      </c>
      <c r="B39" s="8" t="s">
        <v>163</v>
      </c>
    </row>
    <row r="40" spans="1:5" x14ac:dyDescent="0.35">
      <c r="A40" s="516" t="s">
        <v>165</v>
      </c>
      <c r="B40" s="516"/>
      <c r="C40" s="516"/>
      <c r="D40" s="516"/>
      <c r="E40" s="516"/>
    </row>
    <row r="57" spans="1:5" ht="15" thickBot="1" x14ac:dyDescent="0.4">
      <c r="A57" s="8" t="s">
        <v>162</v>
      </c>
    </row>
    <row r="58" spans="1:5" ht="15" thickBot="1" x14ac:dyDescent="0.4">
      <c r="A58" s="10">
        <v>194000</v>
      </c>
      <c r="B58" s="8" t="s">
        <v>166</v>
      </c>
    </row>
    <row r="60" spans="1:5" x14ac:dyDescent="0.35">
      <c r="A60" s="515" t="s">
        <v>167</v>
      </c>
      <c r="B60" s="515"/>
      <c r="C60" s="515"/>
      <c r="D60" s="515"/>
      <c r="E60" s="515"/>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5" t="s">
        <v>168</v>
      </c>
      <c r="B89" s="515"/>
      <c r="C89" s="515"/>
      <c r="D89" s="515"/>
      <c r="E89" s="515"/>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5" t="s">
        <v>169</v>
      </c>
      <c r="B98" s="515"/>
      <c r="C98" s="515"/>
      <c r="D98" s="515"/>
      <c r="E98" s="515"/>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5" t="s">
        <v>171</v>
      </c>
      <c r="B109" s="515"/>
      <c r="C109" s="515"/>
      <c r="D109" s="515"/>
      <c r="E109" s="515"/>
    </row>
    <row r="110" spans="1:5" ht="15" thickBot="1" x14ac:dyDescent="0.4"/>
    <row r="111" spans="1:5" ht="15" thickBot="1" x14ac:dyDescent="0.4">
      <c r="A111" s="18">
        <f>A122</f>
        <v>0.20481927710843381</v>
      </c>
      <c r="B111" s="8" t="s">
        <v>406</v>
      </c>
    </row>
    <row r="113" spans="1:12" x14ac:dyDescent="0.35">
      <c r="A113" s="515" t="s">
        <v>170</v>
      </c>
      <c r="B113" s="515"/>
      <c r="C113" s="515"/>
      <c r="D113" s="515"/>
      <c r="E113" s="515"/>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5" t="s">
        <v>407</v>
      </c>
      <c r="B124" s="515"/>
      <c r="C124" s="515"/>
      <c r="D124" s="515"/>
      <c r="E124" s="515"/>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5" t="s">
        <v>101</v>
      </c>
      <c r="B134" s="515"/>
      <c r="C134" s="515"/>
      <c r="D134" s="515"/>
      <c r="E134" s="515"/>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174</v>
      </c>
      <c r="B165" s="515"/>
      <c r="C165" s="515"/>
      <c r="D165" s="515"/>
      <c r="E165" s="515"/>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5" t="s">
        <v>414</v>
      </c>
      <c r="B169" s="515"/>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5" t="s">
        <v>181</v>
      </c>
      <c r="B174" s="515"/>
      <c r="C174" s="515"/>
      <c r="D174" s="515"/>
      <c r="E174" s="515"/>
    </row>
    <row r="175" spans="1:7" ht="15" thickBot="1" x14ac:dyDescent="0.4">
      <c r="A175" s="22" t="s">
        <v>424</v>
      </c>
      <c r="B175" s="44">
        <v>0.1246</v>
      </c>
    </row>
    <row r="176" spans="1:7" ht="15" thickBot="1" x14ac:dyDescent="0.4">
      <c r="A176" s="22" t="s">
        <v>419</v>
      </c>
      <c r="B176" s="43">
        <f>1-B175</f>
        <v>0.87539999999999996</v>
      </c>
    </row>
    <row r="178" spans="1:5" x14ac:dyDescent="0.35">
      <c r="A178" s="515" t="s">
        <v>177</v>
      </c>
      <c r="B178" s="515"/>
      <c r="C178" s="515"/>
      <c r="D178" s="515"/>
      <c r="E178" s="515"/>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5" t="s">
        <v>179</v>
      </c>
      <c r="B183" s="515"/>
      <c r="C183" s="515"/>
      <c r="D183" s="515"/>
      <c r="E183" s="515"/>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5" t="s">
        <v>191</v>
      </c>
      <c r="B191" s="515"/>
      <c r="C191" s="515"/>
      <c r="D191" s="515"/>
      <c r="E191" s="515"/>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3108</v>
      </c>
    </row>
    <row r="201" spans="1:9" x14ac:dyDescent="0.35">
      <c r="A201" s="283" t="s">
        <v>3129</v>
      </c>
      <c r="B201" s="511" t="s">
        <v>3112</v>
      </c>
      <c r="C201" s="511"/>
      <c r="D201" s="511"/>
      <c r="E201" s="511"/>
      <c r="F201" s="511"/>
      <c r="G201" s="511"/>
      <c r="H201" s="511"/>
      <c r="I201" s="511"/>
    </row>
    <row r="202" spans="1:9" x14ac:dyDescent="0.35">
      <c r="A202" s="186" t="s">
        <v>3113</v>
      </c>
      <c r="B202" s="186" t="s">
        <v>3114</v>
      </c>
      <c r="C202" s="186" t="s">
        <v>3115</v>
      </c>
      <c r="D202" s="186" t="s">
        <v>3116</v>
      </c>
      <c r="E202" s="186" t="s">
        <v>2388</v>
      </c>
      <c r="F202" s="186" t="s">
        <v>87</v>
      </c>
      <c r="G202" s="186" t="s">
        <v>3117</v>
      </c>
      <c r="H202" s="186" t="s">
        <v>3118</v>
      </c>
      <c r="I202" s="186" t="s">
        <v>3119</v>
      </c>
    </row>
    <row r="203" spans="1:9" x14ac:dyDescent="0.35">
      <c r="A203" s="186" t="s">
        <v>3120</v>
      </c>
      <c r="B203" s="194">
        <v>0</v>
      </c>
      <c r="C203" s="194">
        <v>6</v>
      </c>
      <c r="D203" s="194">
        <v>9</v>
      </c>
      <c r="E203" s="194">
        <v>25</v>
      </c>
      <c r="F203" s="194">
        <v>21</v>
      </c>
      <c r="G203" s="194">
        <v>215</v>
      </c>
      <c r="H203" s="194">
        <v>81</v>
      </c>
      <c r="I203" s="194">
        <v>134</v>
      </c>
    </row>
    <row r="204" spans="1:9" x14ac:dyDescent="0.35">
      <c r="A204" s="186" t="s">
        <v>3121</v>
      </c>
      <c r="B204" s="194">
        <v>4</v>
      </c>
      <c r="C204" s="194">
        <v>3</v>
      </c>
      <c r="D204" s="194">
        <v>15</v>
      </c>
      <c r="E204" s="194">
        <v>40</v>
      </c>
      <c r="F204" s="194">
        <v>43</v>
      </c>
      <c r="G204" s="194">
        <v>163</v>
      </c>
      <c r="H204" s="194">
        <v>56</v>
      </c>
      <c r="I204" s="194">
        <v>94</v>
      </c>
    </row>
    <row r="205" spans="1:9" ht="15" thickBot="1" x14ac:dyDescent="0.4">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3123</v>
      </c>
      <c r="B206" s="18">
        <f>SUM(G205:H205)/SUM(G203:H203)</f>
        <v>-0.26013513513513514</v>
      </c>
    </row>
    <row r="207" spans="1:9" ht="15" thickBot="1" x14ac:dyDescent="0.4">
      <c r="A207" s="262" t="s">
        <v>3124</v>
      </c>
      <c r="B207" s="18">
        <f>I205/I203</f>
        <v>-0.29850746268656714</v>
      </c>
    </row>
    <row r="209" spans="1:9" x14ac:dyDescent="0.35">
      <c r="A209" s="283" t="s">
        <v>3130</v>
      </c>
      <c r="B209" s="511" t="s">
        <v>3112</v>
      </c>
      <c r="C209" s="511"/>
      <c r="D209" s="511"/>
      <c r="E209" s="511"/>
      <c r="F209" s="511"/>
      <c r="G209" s="511"/>
      <c r="H209" s="511"/>
      <c r="I209" s="511"/>
    </row>
    <row r="210" spans="1:9" x14ac:dyDescent="0.35">
      <c r="A210" s="186" t="s">
        <v>3113</v>
      </c>
      <c r="B210" s="186" t="s">
        <v>3114</v>
      </c>
      <c r="C210" s="186" t="s">
        <v>3115</v>
      </c>
      <c r="D210" s="186" t="s">
        <v>3116</v>
      </c>
      <c r="E210" s="186" t="s">
        <v>2388</v>
      </c>
      <c r="F210" s="186" t="s">
        <v>87</v>
      </c>
      <c r="G210" s="186" t="s">
        <v>3117</v>
      </c>
      <c r="H210" s="186" t="s">
        <v>3118</v>
      </c>
      <c r="I210" s="186" t="s">
        <v>3119</v>
      </c>
    </row>
    <row r="211" spans="1:9" x14ac:dyDescent="0.35">
      <c r="A211" s="186" t="s">
        <v>3120</v>
      </c>
      <c r="B211" s="194">
        <v>0</v>
      </c>
      <c r="C211" s="194">
        <v>17</v>
      </c>
      <c r="D211" s="194">
        <v>18</v>
      </c>
      <c r="E211" s="194">
        <v>22</v>
      </c>
      <c r="F211" s="194">
        <v>12</v>
      </c>
      <c r="G211" s="194">
        <v>73</v>
      </c>
      <c r="H211" s="194">
        <v>21</v>
      </c>
      <c r="I211" s="194">
        <v>21</v>
      </c>
    </row>
    <row r="212" spans="1:9" x14ac:dyDescent="0.35">
      <c r="A212" s="186" t="s">
        <v>3121</v>
      </c>
      <c r="B212" s="194">
        <v>0</v>
      </c>
      <c r="C212" s="194">
        <v>15</v>
      </c>
      <c r="D212" s="194">
        <v>22</v>
      </c>
      <c r="E212" s="194">
        <v>39</v>
      </c>
      <c r="F212" s="194">
        <v>23</v>
      </c>
      <c r="G212" s="194">
        <v>51</v>
      </c>
      <c r="H212" s="194">
        <v>17</v>
      </c>
      <c r="I212" s="194">
        <v>19</v>
      </c>
    </row>
    <row r="213" spans="1:9" ht="15" thickBot="1" x14ac:dyDescent="0.4">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3123</v>
      </c>
      <c r="B214" s="18">
        <f>SUM(G213:H213)/SUM(G211:H211)</f>
        <v>-0.27659574468085107</v>
      </c>
    </row>
    <row r="215" spans="1:9" ht="15" thickBot="1" x14ac:dyDescent="0.4">
      <c r="A215" s="262" t="s">
        <v>3124</v>
      </c>
      <c r="B215" s="18">
        <f>I213/I211</f>
        <v>-9.5238095238095233E-2</v>
      </c>
    </row>
    <row r="217" spans="1:9" x14ac:dyDescent="0.35">
      <c r="A217" s="282" t="s">
        <v>3131</v>
      </c>
      <c r="B217" s="511" t="s">
        <v>3112</v>
      </c>
      <c r="C217" s="511"/>
      <c r="D217" s="511"/>
      <c r="E217" s="511"/>
    </row>
    <row r="218" spans="1:9" x14ac:dyDescent="0.35">
      <c r="A218" s="186" t="s">
        <v>3113</v>
      </c>
      <c r="B218" s="186" t="s">
        <v>3125</v>
      </c>
      <c r="C218" s="186" t="s">
        <v>3126</v>
      </c>
      <c r="D218" s="186" t="s">
        <v>3127</v>
      </c>
      <c r="E218" s="186" t="s">
        <v>87</v>
      </c>
    </row>
    <row r="219" spans="1:9" x14ac:dyDescent="0.35">
      <c r="A219" s="186" t="s">
        <v>3120</v>
      </c>
      <c r="B219" s="194">
        <v>112</v>
      </c>
      <c r="C219" s="194">
        <v>16</v>
      </c>
      <c r="D219" s="194">
        <v>9</v>
      </c>
      <c r="E219" s="194">
        <v>134</v>
      </c>
    </row>
    <row r="220" spans="1:9" x14ac:dyDescent="0.35">
      <c r="A220" s="186" t="s">
        <v>3121</v>
      </c>
      <c r="B220" s="194">
        <v>87</v>
      </c>
      <c r="C220" s="194">
        <v>17</v>
      </c>
      <c r="D220" s="194">
        <v>9</v>
      </c>
      <c r="E220" s="194">
        <v>151</v>
      </c>
    </row>
    <row r="221" spans="1:9" ht="15" thickBot="1" x14ac:dyDescent="0.4">
      <c r="A221" s="48" t="s">
        <v>3122</v>
      </c>
      <c r="B221" s="8">
        <f>B220-B219</f>
        <v>-25</v>
      </c>
      <c r="C221" s="8">
        <f t="shared" ref="C221:E221" si="9">C220-C219</f>
        <v>1</v>
      </c>
      <c r="D221" s="8">
        <f t="shared" si="9"/>
        <v>0</v>
      </c>
      <c r="E221" s="8">
        <f t="shared" si="9"/>
        <v>17</v>
      </c>
    </row>
    <row r="222" spans="1:9" ht="15" thickBot="1" x14ac:dyDescent="0.4">
      <c r="A222" s="262" t="s">
        <v>3128</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2022-06-15T17:54:58Z</dcterms:modified>
</cp:coreProperties>
</file>