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715A455A-8743-4BBE-862C-E696A2055FF0}" xr6:coauthVersionLast="47" xr6:coauthVersionMax="47" xr10:uidLastSave="{00000000-0000-0000-0000-000000000000}"/>
  <bookViews>
    <workbookView xWindow="10" yWindow="0" windowWidth="19180" windowHeight="1137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23" i="1" l="1"/>
  <c r="Q823" i="1"/>
  <c r="P823" i="1"/>
  <c r="O823" i="1"/>
  <c r="N823" i="1"/>
  <c r="M823" i="1"/>
  <c r="L823" i="1"/>
  <c r="K823" i="1"/>
  <c r="J823" i="1"/>
  <c r="A1066" i="1" l="1"/>
  <c r="A1065" i="1"/>
  <c r="A1058" i="1"/>
  <c r="A1057" i="1"/>
  <c r="A1050" i="1"/>
  <c r="A1049" i="1"/>
  <c r="A1042" i="1"/>
  <c r="A1041" i="1"/>
  <c r="A1034" i="1"/>
  <c r="A1033" i="1"/>
  <c r="A1026" i="1"/>
  <c r="A1025" i="1"/>
  <c r="A1018" i="1"/>
  <c r="A1017" i="1"/>
  <c r="A1010" i="1"/>
  <c r="A1009" i="1"/>
  <c r="A1002" i="1"/>
  <c r="A1001" i="1"/>
  <c r="A994" i="1"/>
  <c r="A993" i="1"/>
  <c r="A986" i="1"/>
  <c r="A985" i="1"/>
  <c r="A978" i="1"/>
  <c r="A977" i="1"/>
  <c r="A970" i="1"/>
  <c r="A969" i="1"/>
  <c r="A962" i="1"/>
  <c r="A961" i="1"/>
  <c r="A954" i="1"/>
  <c r="A953" i="1"/>
  <c r="A946" i="1"/>
  <c r="A945" i="1"/>
  <c r="A938" i="1"/>
  <c r="A937" i="1"/>
  <c r="A930" i="1"/>
  <c r="A929" i="1"/>
  <c r="A922" i="1"/>
  <c r="A921" i="1"/>
  <c r="A914" i="1"/>
  <c r="A913" i="1"/>
  <c r="A906" i="1"/>
  <c r="A905" i="1"/>
  <c r="A898" i="1"/>
  <c r="A897" i="1"/>
  <c r="A890" i="1"/>
  <c r="A889" i="1"/>
  <c r="A882" i="1"/>
  <c r="A881" i="1"/>
  <c r="A878" i="1"/>
  <c r="A874" i="1"/>
  <c r="A873" i="1"/>
  <c r="A870" i="1"/>
  <c r="A866" i="1"/>
  <c r="A865" i="1"/>
  <c r="A862" i="1"/>
  <c r="A858" i="1"/>
  <c r="A857" i="1"/>
  <c r="A854" i="1"/>
  <c r="A850" i="1"/>
  <c r="A849" i="1"/>
  <c r="A846" i="1"/>
  <c r="A842" i="1"/>
  <c r="A841" i="1"/>
  <c r="A838" i="1"/>
  <c r="A834" i="1"/>
  <c r="A833" i="1"/>
  <c r="A830" i="1"/>
  <c r="A826" i="1"/>
  <c r="B825" i="1"/>
  <c r="A825"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C845" i="1"/>
  <c r="C844" i="1"/>
  <c r="A844" i="1" s="1"/>
  <c r="C843" i="1"/>
  <c r="B843" i="1" s="1"/>
  <c r="C842" i="1"/>
  <c r="B842" i="1" s="1"/>
  <c r="C841" i="1"/>
  <c r="B841" i="1" s="1"/>
  <c r="C840" i="1"/>
  <c r="C839" i="1"/>
  <c r="C838" i="1"/>
  <c r="C837" i="1"/>
  <c r="B837" i="1" s="1"/>
  <c r="C836" i="1"/>
  <c r="A836" i="1" s="1"/>
  <c r="C835" i="1"/>
  <c r="B835" i="1" s="1"/>
  <c r="C834" i="1"/>
  <c r="B834" i="1" s="1"/>
  <c r="C833" i="1"/>
  <c r="B833" i="1" s="1"/>
  <c r="C832" i="1"/>
  <c r="C831" i="1"/>
  <c r="C830" i="1"/>
  <c r="C829" i="1"/>
  <c r="B829" i="1" s="1"/>
  <c r="C828" i="1"/>
  <c r="A828" i="1" s="1"/>
  <c r="C827" i="1"/>
  <c r="B827" i="1" s="1"/>
  <c r="C826" i="1"/>
  <c r="B826" i="1" s="1"/>
  <c r="C825" i="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Q845" i="1" l="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1" i="8" l="1"/>
  <c r="H117" i="8" s="1"/>
  <c r="I111" i="8"/>
  <c r="I117" i="8" s="1"/>
  <c r="H112" i="8"/>
  <c r="H118" i="8" s="1"/>
  <c r="I112" i="8"/>
  <c r="I118" i="8" s="1"/>
  <c r="H113" i="8"/>
  <c r="H119" i="8" s="1"/>
  <c r="I113" i="8"/>
  <c r="I119" i="8" s="1"/>
  <c r="H114" i="8"/>
  <c r="H120" i="8" s="1"/>
  <c r="I114" i="8"/>
  <c r="I120" i="8" s="1"/>
  <c r="I110" i="8"/>
  <c r="I116" i="8" s="1"/>
  <c r="H110" i="8"/>
  <c r="H116"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6" i="8"/>
  <c r="G117" i="8"/>
  <c r="G118" i="8"/>
  <c r="G119" i="8"/>
  <c r="G120" i="8"/>
  <c r="H115" i="8"/>
  <c r="I115" i="8"/>
  <c r="G115" i="8"/>
  <c r="F115" i="8"/>
  <c r="F113" i="8"/>
  <c r="B17" i="18"/>
  <c r="F120"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4" i="8"/>
  <c r="F116" i="8"/>
  <c r="F109" i="8"/>
  <c r="F117" i="8"/>
  <c r="F110" i="8"/>
  <c r="F118" i="8"/>
  <c r="F111" i="8"/>
  <c r="F119" i="8"/>
  <c r="F112"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6" i="8" s="1"/>
  <c r="B7" i="18"/>
  <c r="F34" i="8" s="1"/>
  <c r="B5" i="18"/>
  <c r="F9" i="8" s="1"/>
  <c r="B51" i="18"/>
  <c r="I45" i="19" s="1"/>
  <c r="O512" i="1" s="1"/>
  <c r="B50" i="18"/>
  <c r="I82"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8" i="8"/>
  <c r="M12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2" i="8"/>
  <c r="F175" i="8"/>
  <c r="F163" i="8"/>
  <c r="F156" i="8"/>
  <c r="F204" i="8"/>
  <c r="F169" i="8"/>
  <c r="F142" i="8"/>
  <c r="F139" i="8"/>
  <c r="F140" i="8"/>
  <c r="F199" i="8"/>
  <c r="F211" i="8"/>
  <c r="F159" i="8"/>
  <c r="F145" i="8"/>
  <c r="F167" i="8"/>
  <c r="F146" i="8"/>
  <c r="F187" i="8"/>
  <c r="F127" i="8"/>
  <c r="F158" i="8"/>
  <c r="F178" i="8"/>
  <c r="F100" i="8"/>
  <c r="F184" i="8"/>
  <c r="F143" i="8"/>
  <c r="F177"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6" i="8"/>
  <c r="F23" i="8"/>
  <c r="F176" i="8"/>
  <c r="F85" i="8"/>
  <c r="F141" i="8"/>
  <c r="F144"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<sst xmlns="http://schemas.openxmlformats.org/spreadsheetml/2006/main" count="18707" uniqueCount="3814">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</sst>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4">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1" fontId="11" fillId="0" borderId="0" xfId="1" applyNumberFormat="1" applyFont="1" applyAlignmen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xf numFmtId="0" fontId="0" fillId="0" borderId="0" xfId="0" applyFont="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7" zoomScale="120" zoomScaleNormal="12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137</v>
      </c>
    </row>
    <row r="5" spans="1:2" x14ac:dyDescent="0.35">
      <c r="A5" t="s">
        <v>107</v>
      </c>
    </row>
    <row r="6" spans="1:2" x14ac:dyDescent="0.35">
      <c r="A6" t="s">
        <v>104</v>
      </c>
    </row>
    <row r="8" spans="1:2" x14ac:dyDescent="0.35">
      <c r="A8" t="s">
        <v>105</v>
      </c>
    </row>
    <row r="9" spans="1:2" x14ac:dyDescent="0.35">
      <c r="A9" t="s">
        <v>106</v>
      </c>
    </row>
    <row r="10" spans="1:2" x14ac:dyDescent="0.35">
      <c r="A10" s="41" t="s">
        <v>2764</v>
      </c>
    </row>
    <row r="11" spans="1:2" x14ac:dyDescent="0.35">
      <c r="A11" s="41"/>
    </row>
    <row r="12" spans="1:2" x14ac:dyDescent="0.35">
      <c r="A12" t="s">
        <v>108</v>
      </c>
    </row>
    <row r="13" spans="1:2" x14ac:dyDescent="0.35">
      <c r="A13" t="s">
        <v>109</v>
      </c>
    </row>
    <row r="14" spans="1:2" x14ac:dyDescent="0.35">
      <c r="A14" t="s">
        <v>110</v>
      </c>
    </row>
    <row r="16" spans="1:2" x14ac:dyDescent="0.35">
      <c r="A16" s="42" t="s">
        <v>2852</v>
      </c>
      <c r="B16" s="159"/>
    </row>
    <row r="17" spans="1:3" x14ac:dyDescent="0.35">
      <c r="A17" t="s">
        <v>2835</v>
      </c>
      <c r="B17" s="20">
        <f>MAX(PolicyLevers!H:H)</f>
        <v>2709</v>
      </c>
    </row>
    <row r="18" spans="1:3" x14ac:dyDescent="0.35">
      <c r="A18" t="s">
        <v>2851</v>
      </c>
      <c r="B18" s="20" t="str" cm="1">
        <f t="array" ref="B18">IF(MIN(IF(COUNTIF(PolicyLevers!$H$2:$H$1965,PolicyLevers!$H$2:$H$1965)&gt;1,PolicyLevers!$H$2:$H$1965, ""))=0,"No duplicate ID numbers",MIN(IF(COUNTIF(PolicyLevers!$H$2:$H$1965,PolicyLevers!$H$2:$H$1965)&gt;1,PolicyLevers!$H$2:$H$1965, "")))</f>
        <v>No duplicate ID numbers</v>
      </c>
    </row>
    <row r="19" spans="1:3" ht="29" x14ac:dyDescent="0.35">
      <c r="A19" s="1" t="s">
        <v>2977</v>
      </c>
      <c r="B19" s="20" t="str" cm="1">
        <f t="array" ref="B19">IF(MIN(IF((NOT(ISNUMBER(PolicyLevers!$H$2:$H$1965)))*(ISTEXT(PolicyLevers!$I$2:$I$1965)),ROW(PolicyLevers!$H$2:$H$1965)))=0,"No missing ID numbers",MIN(IF((NOT(ISNUMBER(PolicyLevers!$H$2:$H$1965)))*(ISTEXT(PolicyLevers!$I$2:$I$1965)),ROW(PolicyLevers!$H$2:$H$1965))))</f>
        <v>No missing ID numbers</v>
      </c>
    </row>
    <row r="21" spans="1:3" x14ac:dyDescent="0.35">
      <c r="A21" s="42" t="s">
        <v>3217</v>
      </c>
      <c r="B21" s="159"/>
    </row>
    <row r="22" spans="1:3" x14ac:dyDescent="0.35">
      <c r="A22" t="s">
        <v>3211</v>
      </c>
    </row>
    <row r="23" spans="1:3" x14ac:dyDescent="0.35">
      <c r="A23" t="s">
        <v>3212</v>
      </c>
    </row>
    <row r="24" spans="1:3" x14ac:dyDescent="0.35">
      <c r="A24" t="s">
        <v>3213</v>
      </c>
    </row>
    <row r="25" spans="1:3" x14ac:dyDescent="0.35">
      <c r="A25" t="s">
        <v>3214</v>
      </c>
    </row>
    <row r="27" spans="1:3" x14ac:dyDescent="0.35">
      <c r="A27" s="42" t="s">
        <v>3215</v>
      </c>
      <c r="B27" s="159"/>
      <c r="C27" s="159"/>
    </row>
    <row r="28" spans="1:3" x14ac:dyDescent="0.35">
      <c r="A28" t="s">
        <v>2845</v>
      </c>
    </row>
    <row r="29" spans="1:3" x14ac:dyDescent="0.35">
      <c r="A29" t="s">
        <v>2831</v>
      </c>
    </row>
    <row r="30" spans="1:3" x14ac:dyDescent="0.35">
      <c r="A30" t="s">
        <v>2832</v>
      </c>
    </row>
    <row r="31" spans="1:3" x14ac:dyDescent="0.35">
      <c r="A31" t="s">
        <v>2833</v>
      </c>
    </row>
    <row r="32" spans="1:3" x14ac:dyDescent="0.35">
      <c r="A32" t="s">
        <v>2834</v>
      </c>
    </row>
    <row r="34" spans="1:2" x14ac:dyDescent="0.35">
      <c r="A34" t="s">
        <v>2846</v>
      </c>
    </row>
    <row r="35" spans="1:2" x14ac:dyDescent="0.35">
      <c r="A35" t="s">
        <v>2829</v>
      </c>
    </row>
    <row r="36" spans="1:2" x14ac:dyDescent="0.35">
      <c r="A36" t="s">
        <v>2830</v>
      </c>
    </row>
    <row r="38" spans="1:2" x14ac:dyDescent="0.35">
      <c r="A38" t="s">
        <v>2847</v>
      </c>
    </row>
    <row r="39" spans="1:2" x14ac:dyDescent="0.35">
      <c r="A39" t="s">
        <v>2836</v>
      </c>
    </row>
    <row r="40" spans="1:2" x14ac:dyDescent="0.35">
      <c r="A40" t="s">
        <v>2837</v>
      </c>
    </row>
    <row r="42" spans="1:2" x14ac:dyDescent="0.35">
      <c r="A42" t="s">
        <v>2848</v>
      </c>
    </row>
    <row r="43" spans="1:2" x14ac:dyDescent="0.35">
      <c r="A43" t="s">
        <v>2838</v>
      </c>
    </row>
    <row r="44" spans="1:2" x14ac:dyDescent="0.35">
      <c r="A44" t="s">
        <v>2839</v>
      </c>
    </row>
    <row r="46" spans="1:2" x14ac:dyDescent="0.35">
      <c r="A46" s="42" t="s">
        <v>3216</v>
      </c>
      <c r="B46" s="159"/>
    </row>
    <row r="47" spans="1:2" x14ac:dyDescent="0.35">
      <c r="A47" t="s">
        <v>2840</v>
      </c>
    </row>
    <row r="48" spans="1:2" x14ac:dyDescent="0.35">
      <c r="A48" t="s">
        <v>2841</v>
      </c>
    </row>
    <row r="50" spans="1:1" x14ac:dyDescent="0.35">
      <c r="A50" t="s">
        <v>2842</v>
      </c>
    </row>
    <row r="51" spans="1:1" x14ac:dyDescent="0.35">
      <c r="A51" t="s">
        <v>2849</v>
      </c>
    </row>
    <row r="52" spans="1:1" x14ac:dyDescent="0.35">
      <c r="A52" t="s">
        <v>2843</v>
      </c>
    </row>
    <row r="53" spans="1:1" x14ac:dyDescent="0.35">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tabSelected="1" zoomScale="90" zoomScaleNormal="90" workbookViewId="0">
      <pane ySplit="3" topLeftCell="A51" activePane="bottomLeft" state="frozen"/>
      <selection pane="bottomLeft" activeCell="J54" sqref="J54"/>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3189</v>
      </c>
      <c r="M1"/>
    </row>
    <row r="2" spans="1:14" x14ac:dyDescent="0.35">
      <c r="A2" s="16" t="s">
        <v>3190</v>
      </c>
      <c r="M2"/>
    </row>
    <row r="3" spans="1:14" x14ac:dyDescent="0.3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35">
      <c r="A4" s="317" t="s">
        <v>4</v>
      </c>
      <c r="B4" s="317" t="s">
        <v>2387</v>
      </c>
      <c r="C4" t="s">
        <v>2382</v>
      </c>
      <c r="D4" s="317" t="s">
        <v>2381</v>
      </c>
      <c r="E4" s="317" t="s">
        <v>2383</v>
      </c>
      <c r="F4" s="386">
        <v>0</v>
      </c>
      <c r="G4" s="386">
        <v>1</v>
      </c>
      <c r="H4" s="386">
        <v>0.02</v>
      </c>
      <c r="I4" s="317" t="s">
        <v>2384</v>
      </c>
      <c r="J4" s="370" t="s">
        <v>3459</v>
      </c>
      <c r="K4" s="387" t="s">
        <v>2386</v>
      </c>
      <c r="L4" s="317" t="s">
        <v>2385</v>
      </c>
    </row>
    <row r="5" spans="1:14" x14ac:dyDescent="0.35">
      <c r="A5" s="317" t="s">
        <v>4</v>
      </c>
      <c r="B5" s="317" t="s">
        <v>2452</v>
      </c>
      <c r="C5" t="s">
        <v>3468</v>
      </c>
      <c r="D5" s="317" t="s">
        <v>2453</v>
      </c>
      <c r="E5" s="317" t="s">
        <v>2454</v>
      </c>
      <c r="F5" s="389">
        <v>0</v>
      </c>
      <c r="G5" s="390">
        <v>3</v>
      </c>
      <c r="H5" s="390">
        <v>0.1</v>
      </c>
      <c r="I5" s="317" t="s">
        <v>3470</v>
      </c>
      <c r="J5" s="314" t="s">
        <v>3694</v>
      </c>
      <c r="K5" s="317"/>
      <c r="L5" s="317" t="s">
        <v>2696</v>
      </c>
      <c r="M5" s="388" t="s">
        <v>3208</v>
      </c>
    </row>
    <row r="6" spans="1:14" x14ac:dyDescent="0.35">
      <c r="A6" s="317" t="s">
        <v>4</v>
      </c>
      <c r="B6" s="317" t="s">
        <v>3465</v>
      </c>
      <c r="C6" t="s">
        <v>3466</v>
      </c>
      <c r="D6" s="317" t="s">
        <v>2456</v>
      </c>
      <c r="E6" t="s">
        <v>3469</v>
      </c>
      <c r="F6" s="391">
        <v>0</v>
      </c>
      <c r="G6" s="391">
        <v>1</v>
      </c>
      <c r="H6" s="391">
        <v>0.02</v>
      </c>
      <c r="I6" s="370" t="s">
        <v>2451</v>
      </c>
      <c r="J6" s="370" t="s">
        <v>3467</v>
      </c>
      <c r="K6" s="387"/>
      <c r="L6" s="387" t="s">
        <v>2697</v>
      </c>
      <c r="M6" s="392" t="s">
        <v>2455</v>
      </c>
    </row>
    <row r="7" spans="1:14" x14ac:dyDescent="0.35">
      <c r="A7" s="317" t="s">
        <v>4</v>
      </c>
      <c r="B7" s="317" t="s">
        <v>3442</v>
      </c>
      <c r="C7" t="s">
        <v>3444</v>
      </c>
      <c r="D7" s="317" t="s">
        <v>3446</v>
      </c>
      <c r="E7" t="s">
        <v>3447</v>
      </c>
      <c r="F7" s="393">
        <v>0</v>
      </c>
      <c r="G7" s="393">
        <v>50000</v>
      </c>
      <c r="H7" s="393">
        <v>100</v>
      </c>
      <c r="I7" s="393" t="s">
        <v>3449</v>
      </c>
      <c r="J7" s="394" t="s">
        <v>3695</v>
      </c>
      <c r="K7" s="387" t="s">
        <v>459</v>
      </c>
      <c r="L7" s="387" t="s">
        <v>460</v>
      </c>
      <c r="M7" s="392" t="s">
        <v>461</v>
      </c>
    </row>
    <row r="8" spans="1:14" x14ac:dyDescent="0.35">
      <c r="A8" s="317" t="s">
        <v>4</v>
      </c>
      <c r="B8" s="317" t="s">
        <v>3443</v>
      </c>
      <c r="C8" t="s">
        <v>3445</v>
      </c>
      <c r="D8" s="317" t="s">
        <v>3446</v>
      </c>
      <c r="E8" t="s">
        <v>3448</v>
      </c>
      <c r="F8" s="393">
        <v>0</v>
      </c>
      <c r="G8" s="393">
        <v>50000</v>
      </c>
      <c r="H8" s="393">
        <v>100</v>
      </c>
      <c r="I8" s="393" t="s">
        <v>3449</v>
      </c>
      <c r="J8" s="394" t="s">
        <v>3696</v>
      </c>
      <c r="K8" s="387" t="s">
        <v>459</v>
      </c>
      <c r="L8" s="387" t="s">
        <v>460</v>
      </c>
      <c r="M8" s="392"/>
    </row>
    <row r="9" spans="1:14" x14ac:dyDescent="0.35">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x14ac:dyDescent="0.35">
      <c r="A10" t="s">
        <v>4</v>
      </c>
      <c r="B10" t="s">
        <v>5</v>
      </c>
      <c r="C10" t="s">
        <v>298</v>
      </c>
      <c r="D10" s="20" t="s">
        <v>344</v>
      </c>
      <c r="E10" t="s">
        <v>2298</v>
      </c>
      <c r="F10" s="395">
        <v>0</v>
      </c>
      <c r="G10" s="395">
        <f>ROUND(MaxBoundCalculations!B88,1)</f>
        <v>1</v>
      </c>
      <c r="H10" s="395">
        <v>0.01</v>
      </c>
      <c r="I10" s="370" t="s">
        <v>112</v>
      </c>
      <c r="J10" s="370" t="s">
        <v>3460</v>
      </c>
      <c r="K10" s="370" t="s">
        <v>192</v>
      </c>
      <c r="L10" s="314" t="s">
        <v>193</v>
      </c>
      <c r="M10" s="396" t="s">
        <v>3192</v>
      </c>
      <c r="N10" s="370" t="s">
        <v>3193</v>
      </c>
    </row>
    <row r="11" spans="1:14" x14ac:dyDescent="0.35">
      <c r="A11" s="317" t="s">
        <v>4</v>
      </c>
      <c r="B11" s="317" t="s">
        <v>464</v>
      </c>
      <c r="C11" t="s">
        <v>465</v>
      </c>
      <c r="D11" s="317" t="s">
        <v>464</v>
      </c>
      <c r="E11" t="s">
        <v>2297</v>
      </c>
      <c r="F11" s="386">
        <v>0</v>
      </c>
      <c r="G11" s="386">
        <v>1</v>
      </c>
      <c r="H11" s="386">
        <v>0.01</v>
      </c>
      <c r="I11" s="314" t="s">
        <v>466</v>
      </c>
      <c r="J11" s="370" t="s">
        <v>3697</v>
      </c>
      <c r="K11" s="370" t="s">
        <v>467</v>
      </c>
      <c r="L11" s="314" t="s">
        <v>468</v>
      </c>
      <c r="M11" s="397" t="s">
        <v>469</v>
      </c>
    </row>
    <row r="12" spans="1:14" x14ac:dyDescent="0.35">
      <c r="A12" s="317" t="s">
        <v>4</v>
      </c>
      <c r="B12" s="317" t="s">
        <v>3684</v>
      </c>
      <c r="C12" t="s">
        <v>3685</v>
      </c>
      <c r="D12" s="317" t="s">
        <v>464</v>
      </c>
      <c r="E12" t="s">
        <v>3686</v>
      </c>
      <c r="F12" s="398">
        <v>0</v>
      </c>
      <c r="G12" s="398">
        <v>1</v>
      </c>
      <c r="H12" s="398">
        <v>1</v>
      </c>
      <c r="I12" s="370" t="s">
        <v>29</v>
      </c>
      <c r="J12" s="370" t="s">
        <v>3687</v>
      </c>
      <c r="K12" s="370" t="s">
        <v>467</v>
      </c>
      <c r="L12" s="314" t="s">
        <v>468</v>
      </c>
      <c r="M12" s="397" t="s">
        <v>469</v>
      </c>
    </row>
    <row r="13" spans="1:14" x14ac:dyDescent="0.35">
      <c r="A13" t="s">
        <v>4</v>
      </c>
      <c r="B13" t="s">
        <v>2988</v>
      </c>
      <c r="C13" t="s">
        <v>2989</v>
      </c>
      <c r="D13" t="s">
        <v>2988</v>
      </c>
      <c r="E13" t="s">
        <v>2990</v>
      </c>
      <c r="F13" s="13">
        <v>0</v>
      </c>
      <c r="G13" s="13">
        <f>-ROUND(MaxBoundCalculations!$B$206,2)</f>
        <v>0.26</v>
      </c>
      <c r="H13" s="13">
        <v>0.01</v>
      </c>
      <c r="I13" s="370" t="s">
        <v>2991</v>
      </c>
      <c r="J13" s="370" t="s">
        <v>3456</v>
      </c>
      <c r="K13" s="370" t="s">
        <v>194</v>
      </c>
      <c r="L13" s="314" t="s">
        <v>195</v>
      </c>
      <c r="M13" s="399" t="s">
        <v>3207</v>
      </c>
    </row>
    <row r="14" spans="1:14" ht="174" x14ac:dyDescent="0.35">
      <c r="A14" s="317" t="s">
        <v>4</v>
      </c>
      <c r="B14" s="317" t="s">
        <v>3433</v>
      </c>
      <c r="C14" t="s">
        <v>3434</v>
      </c>
      <c r="D14" s="317" t="s">
        <v>3435</v>
      </c>
      <c r="E14" t="s">
        <v>3436</v>
      </c>
      <c r="F14" s="395">
        <v>0</v>
      </c>
      <c r="G14" s="395">
        <v>1</v>
      </c>
      <c r="H14" s="395">
        <v>0.01</v>
      </c>
      <c r="I14" s="370" t="s">
        <v>3693</v>
      </c>
      <c r="J14" s="45" t="s">
        <v>3698</v>
      </c>
      <c r="K14" s="387" t="s">
        <v>462</v>
      </c>
      <c r="L14" s="387" t="s">
        <v>463</v>
      </c>
      <c r="M14" s="388" t="s">
        <v>3191</v>
      </c>
    </row>
    <row r="15" spans="1:14" x14ac:dyDescent="0.35">
      <c r="A15" s="317" t="s">
        <v>4</v>
      </c>
      <c r="B15" s="317" t="s">
        <v>3439</v>
      </c>
      <c r="C15" t="s">
        <v>3440</v>
      </c>
      <c r="D15" s="317" t="s">
        <v>3435</v>
      </c>
      <c r="E15" t="s">
        <v>3437</v>
      </c>
      <c r="F15" s="398">
        <v>0</v>
      </c>
      <c r="G15" s="398">
        <v>1</v>
      </c>
      <c r="H15" s="398">
        <v>1</v>
      </c>
      <c r="I15" s="370" t="s">
        <v>29</v>
      </c>
      <c r="J15" s="370" t="s">
        <v>3438</v>
      </c>
      <c r="K15" s="387"/>
      <c r="L15" s="387"/>
    </row>
    <row r="16" spans="1:14" x14ac:dyDescent="0.35">
      <c r="A16" s="317" t="s">
        <v>4</v>
      </c>
      <c r="B16" s="317" t="s">
        <v>3633</v>
      </c>
      <c r="C16" t="s">
        <v>3634</v>
      </c>
      <c r="D16" s="317" t="s">
        <v>3635</v>
      </c>
      <c r="E16" t="s">
        <v>3636</v>
      </c>
      <c r="F16" s="398">
        <v>0</v>
      </c>
      <c r="G16" s="398">
        <v>50</v>
      </c>
      <c r="H16" s="398">
        <v>1</v>
      </c>
      <c r="I16" s="370" t="s">
        <v>3692</v>
      </c>
      <c r="J16" s="370" t="s">
        <v>3637</v>
      </c>
      <c r="K16" s="387"/>
      <c r="L16" s="387"/>
    </row>
    <row r="17" spans="1:14" x14ac:dyDescent="0.35">
      <c r="A17" t="s">
        <v>71</v>
      </c>
      <c r="B17" t="s">
        <v>15</v>
      </c>
      <c r="C17" t="s">
        <v>2487</v>
      </c>
      <c r="D17" t="s">
        <v>15</v>
      </c>
      <c r="E17" t="s">
        <v>2486</v>
      </c>
      <c r="F17" s="395">
        <v>0</v>
      </c>
      <c r="G17" s="395">
        <v>1</v>
      </c>
      <c r="H17" s="395">
        <v>0.01</v>
      </c>
      <c r="I17" s="370" t="s">
        <v>114</v>
      </c>
      <c r="J17" s="370" t="s">
        <v>3732</v>
      </c>
      <c r="K17" s="370" t="s">
        <v>196</v>
      </c>
      <c r="L17" s="314" t="s">
        <v>197</v>
      </c>
      <c r="M17" s="396" t="s">
        <v>3194</v>
      </c>
    </row>
    <row r="18" spans="1:14" x14ac:dyDescent="0.35">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x14ac:dyDescent="0.35">
      <c r="A19" t="s">
        <v>71</v>
      </c>
      <c r="B19" t="s">
        <v>14</v>
      </c>
      <c r="C19" t="s">
        <v>7</v>
      </c>
      <c r="D19" t="s">
        <v>14</v>
      </c>
      <c r="E19" t="s">
        <v>2295</v>
      </c>
      <c r="F19">
        <v>0</v>
      </c>
      <c r="G19">
        <v>1</v>
      </c>
      <c r="H19">
        <v>1</v>
      </c>
      <c r="I19" s="370" t="s">
        <v>29</v>
      </c>
      <c r="J19" s="370" t="s">
        <v>2307</v>
      </c>
      <c r="K19" s="370" t="s">
        <v>200</v>
      </c>
      <c r="L19" s="314" t="s">
        <v>201</v>
      </c>
    </row>
    <row r="20" spans="1:14" x14ac:dyDescent="0.3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35">
      <c r="A21" t="s">
        <v>71</v>
      </c>
      <c r="B21" t="s">
        <v>263</v>
      </c>
      <c r="C21" t="s">
        <v>3463</v>
      </c>
      <c r="D21" s="20" t="s">
        <v>345</v>
      </c>
      <c r="E21" t="s">
        <v>2293</v>
      </c>
      <c r="F21">
        <v>0</v>
      </c>
      <c r="G21" s="395">
        <v>0.5</v>
      </c>
      <c r="H21" s="13">
        <v>0.01</v>
      </c>
      <c r="I21" s="370" t="s">
        <v>266</v>
      </c>
      <c r="J21" s="370" t="s">
        <v>3464</v>
      </c>
      <c r="K21" s="370" t="s">
        <v>264</v>
      </c>
      <c r="L21" s="314" t="s">
        <v>265</v>
      </c>
      <c r="M21" s="397" t="s">
        <v>305</v>
      </c>
      <c r="N21" s="401"/>
    </row>
    <row r="22" spans="1:14" x14ac:dyDescent="0.35">
      <c r="A22" t="s">
        <v>71</v>
      </c>
      <c r="B22" t="s">
        <v>3801</v>
      </c>
      <c r="C22" t="s">
        <v>3802</v>
      </c>
      <c r="D22" s="20" t="s">
        <v>345</v>
      </c>
      <c r="E22" t="s">
        <v>3803</v>
      </c>
      <c r="F22">
        <v>0</v>
      </c>
      <c r="G22" s="39">
        <v>600000</v>
      </c>
      <c r="H22" s="39">
        <v>5000</v>
      </c>
      <c r="I22" s="370" t="s">
        <v>3804</v>
      </c>
      <c r="J22" s="370" t="s">
        <v>3813</v>
      </c>
      <c r="K22" s="370"/>
      <c r="L22" s="314"/>
    </row>
    <row r="23" spans="1:14" x14ac:dyDescent="0.35">
      <c r="A23" t="s">
        <v>71</v>
      </c>
      <c r="B23" t="s">
        <v>13</v>
      </c>
      <c r="C23" t="s">
        <v>127</v>
      </c>
      <c r="D23" t="s">
        <v>13</v>
      </c>
      <c r="E23" t="s">
        <v>2292</v>
      </c>
      <c r="F23">
        <v>0</v>
      </c>
      <c r="G23">
        <v>1</v>
      </c>
      <c r="H23">
        <v>1</v>
      </c>
      <c r="I23" s="370" t="s">
        <v>29</v>
      </c>
      <c r="J23" s="370" t="s">
        <v>2944</v>
      </c>
      <c r="K23" s="370" t="s">
        <v>202</v>
      </c>
      <c r="L23" s="314" t="s">
        <v>203</v>
      </c>
      <c r="M23" s="397" t="s">
        <v>74</v>
      </c>
      <c r="N23" s="401"/>
    </row>
    <row r="24" spans="1:14" x14ac:dyDescent="0.35">
      <c r="A24" t="s">
        <v>71</v>
      </c>
      <c r="B24" t="s">
        <v>2461</v>
      </c>
      <c r="C24" t="s">
        <v>2460</v>
      </c>
      <c r="D24" t="s">
        <v>16</v>
      </c>
      <c r="E24" t="s">
        <v>2291</v>
      </c>
      <c r="F24" s="395">
        <v>0</v>
      </c>
      <c r="G24" s="395">
        <v>0.5</v>
      </c>
      <c r="H24" s="395">
        <v>0.01</v>
      </c>
      <c r="I24" s="370" t="s">
        <v>2462</v>
      </c>
      <c r="J24" s="370" t="s">
        <v>3699</v>
      </c>
      <c r="K24" s="370" t="s">
        <v>204</v>
      </c>
      <c r="L24" s="314" t="s">
        <v>205</v>
      </c>
      <c r="M24" s="396" t="s">
        <v>151</v>
      </c>
    </row>
    <row r="25" spans="1:14" x14ac:dyDescent="0.35">
      <c r="A25" t="s">
        <v>71</v>
      </c>
      <c r="B25" t="s">
        <v>12</v>
      </c>
      <c r="C25" t="s">
        <v>6</v>
      </c>
      <c r="D25" t="s">
        <v>12</v>
      </c>
      <c r="E25" t="s">
        <v>2290</v>
      </c>
      <c r="F25">
        <v>0</v>
      </c>
      <c r="G25">
        <v>1</v>
      </c>
      <c r="H25">
        <v>1</v>
      </c>
      <c r="I25" s="370" t="s">
        <v>29</v>
      </c>
      <c r="J25" s="370" t="s">
        <v>3196</v>
      </c>
      <c r="K25" s="370" t="s">
        <v>206</v>
      </c>
      <c r="L25" s="314" t="s">
        <v>207</v>
      </c>
    </row>
    <row r="26" spans="1:14" x14ac:dyDescent="0.35">
      <c r="A26" s="317" t="s">
        <v>8</v>
      </c>
      <c r="B26" s="317" t="s">
        <v>328</v>
      </c>
      <c r="C26" t="s">
        <v>329</v>
      </c>
      <c r="D26" s="317" t="s">
        <v>328</v>
      </c>
      <c r="E26" t="s">
        <v>2289</v>
      </c>
      <c r="F26" s="317">
        <v>0</v>
      </c>
      <c r="G26" s="317">
        <v>1</v>
      </c>
      <c r="H26" s="317">
        <v>1</v>
      </c>
      <c r="I26" s="314" t="s">
        <v>29</v>
      </c>
      <c r="J26" s="370" t="s">
        <v>3197</v>
      </c>
      <c r="K26" s="370" t="s">
        <v>330</v>
      </c>
      <c r="L26" s="314" t="s">
        <v>331</v>
      </c>
    </row>
    <row r="27" spans="1:14" x14ac:dyDescent="0.35">
      <c r="A27" s="317" t="s">
        <v>8</v>
      </c>
      <c r="B27" s="317" t="s">
        <v>3805</v>
      </c>
      <c r="C27" t="s">
        <v>3806</v>
      </c>
      <c r="D27" s="317" t="s">
        <v>3805</v>
      </c>
      <c r="E27" t="s">
        <v>3807</v>
      </c>
      <c r="F27" s="317">
        <v>0</v>
      </c>
      <c r="G27" s="317">
        <v>1</v>
      </c>
      <c r="H27" s="317">
        <v>1</v>
      </c>
      <c r="I27" s="314" t="s">
        <v>29</v>
      </c>
      <c r="J27" s="370" t="s">
        <v>3808</v>
      </c>
      <c r="K27" s="370"/>
      <c r="L27" s="314"/>
    </row>
    <row r="28" spans="1:14" x14ac:dyDescent="0.35">
      <c r="A28" t="s">
        <v>8</v>
      </c>
      <c r="B28" s="370" t="s">
        <v>3127</v>
      </c>
      <c r="C28" t="s">
        <v>2741</v>
      </c>
      <c r="D28" s="370" t="s">
        <v>3127</v>
      </c>
      <c r="E28" t="s">
        <v>2280</v>
      </c>
      <c r="F28" s="395">
        <v>0</v>
      </c>
      <c r="G28" s="13">
        <v>1</v>
      </c>
      <c r="H28" s="13">
        <v>0.01</v>
      </c>
      <c r="I28" s="370" t="s">
        <v>34</v>
      </c>
      <c r="J28" s="370" t="s">
        <v>3735</v>
      </c>
      <c r="K28" s="370" t="s">
        <v>2448</v>
      </c>
      <c r="L28" s="314" t="s">
        <v>2449</v>
      </c>
      <c r="M28" s="397" t="s">
        <v>149</v>
      </c>
    </row>
    <row r="29" spans="1:14" x14ac:dyDescent="0.35">
      <c r="A29" t="s">
        <v>8</v>
      </c>
      <c r="B29" s="370" t="s">
        <v>3549</v>
      </c>
      <c r="C29" t="s">
        <v>3550</v>
      </c>
      <c r="D29" s="184"/>
      <c r="E29" s="184"/>
      <c r="F29" s="317">
        <v>0</v>
      </c>
      <c r="G29" s="317">
        <v>1</v>
      </c>
      <c r="H29" s="317">
        <v>1</v>
      </c>
      <c r="I29" s="314" t="s">
        <v>29</v>
      </c>
      <c r="J29" s="370" t="s">
        <v>3551</v>
      </c>
      <c r="K29" s="370"/>
      <c r="L29" s="314"/>
      <c r="M29" s="397"/>
    </row>
    <row r="30" spans="1:14" x14ac:dyDescent="0.35">
      <c r="A30" t="s">
        <v>8</v>
      </c>
      <c r="B30" s="370" t="s">
        <v>3791</v>
      </c>
      <c r="C30" t="s">
        <v>3793</v>
      </c>
      <c r="D30" s="370" t="s">
        <v>3127</v>
      </c>
      <c r="E30" t="s">
        <v>3789</v>
      </c>
      <c r="F30" s="317">
        <v>0</v>
      </c>
      <c r="G30" s="317">
        <v>1</v>
      </c>
      <c r="H30" s="317">
        <v>1</v>
      </c>
      <c r="I30" s="317" t="s">
        <v>29</v>
      </c>
      <c r="J30" s="370" t="s">
        <v>3790</v>
      </c>
      <c r="K30" s="370"/>
      <c r="L30" s="314"/>
      <c r="M30" s="397"/>
    </row>
    <row r="31" spans="1:14" x14ac:dyDescent="0.35">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x14ac:dyDescent="0.35">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x14ac:dyDescent="0.35">
      <c r="A33" t="s">
        <v>8</v>
      </c>
      <c r="B33" t="s">
        <v>302</v>
      </c>
      <c r="C33" t="s">
        <v>301</v>
      </c>
      <c r="D33" t="s">
        <v>302</v>
      </c>
      <c r="E33" t="s">
        <v>2286</v>
      </c>
      <c r="F33">
        <v>0</v>
      </c>
      <c r="G33">
        <v>1</v>
      </c>
      <c r="H33">
        <v>1</v>
      </c>
      <c r="I33" s="370" t="s">
        <v>29</v>
      </c>
    </row>
    <row r="34" spans="1:14" x14ac:dyDescent="0.35">
      <c r="A34" t="s">
        <v>8</v>
      </c>
      <c r="B34" t="s">
        <v>3486</v>
      </c>
      <c r="C34" t="s">
        <v>3487</v>
      </c>
      <c r="D34" t="s">
        <v>3488</v>
      </c>
      <c r="E34" t="s">
        <v>3653</v>
      </c>
      <c r="F34" s="317">
        <v>0</v>
      </c>
      <c r="G34" s="405">
        <v>1</v>
      </c>
      <c r="H34" s="317">
        <v>1</v>
      </c>
      <c r="I34" s="317" t="s">
        <v>3489</v>
      </c>
      <c r="J34" s="370" t="s">
        <v>3490</v>
      </c>
      <c r="K34" s="370"/>
      <c r="L34" s="314"/>
      <c r="M34" s="41" t="s">
        <v>3491</v>
      </c>
    </row>
    <row r="35" spans="1:14" x14ac:dyDescent="0.35">
      <c r="A35" t="s">
        <v>8</v>
      </c>
      <c r="B35" t="s">
        <v>17</v>
      </c>
      <c r="C35" t="s">
        <v>27</v>
      </c>
      <c r="D35" t="s">
        <v>17</v>
      </c>
      <c r="E35" t="s">
        <v>2285</v>
      </c>
      <c r="F35" s="395">
        <v>0</v>
      </c>
      <c r="G35" s="13">
        <v>1</v>
      </c>
      <c r="H35" s="13">
        <v>0.01</v>
      </c>
      <c r="I35" s="370" t="s">
        <v>33</v>
      </c>
      <c r="J35" s="370" t="s">
        <v>3700</v>
      </c>
      <c r="K35" s="370" t="s">
        <v>208</v>
      </c>
      <c r="L35" s="314" t="s">
        <v>209</v>
      </c>
      <c r="M35" s="396" t="s">
        <v>151</v>
      </c>
    </row>
    <row r="36" spans="1:14" x14ac:dyDescent="0.35">
      <c r="A36" t="s">
        <v>8</v>
      </c>
      <c r="B36" t="s">
        <v>129</v>
      </c>
      <c r="C36" t="s">
        <v>128</v>
      </c>
      <c r="D36" t="s">
        <v>129</v>
      </c>
      <c r="E36" t="s">
        <v>2284</v>
      </c>
      <c r="F36" s="39">
        <v>0</v>
      </c>
      <c r="G36" s="39">
        <v>25000</v>
      </c>
      <c r="H36" s="39">
        <v>500</v>
      </c>
      <c r="I36" s="370" t="s">
        <v>186</v>
      </c>
      <c r="J36" s="370" t="s">
        <v>3733</v>
      </c>
      <c r="K36" s="370" t="s">
        <v>210</v>
      </c>
      <c r="L36" s="314" t="s">
        <v>211</v>
      </c>
      <c r="M36" s="396" t="s">
        <v>148</v>
      </c>
      <c r="N36" s="370" t="s">
        <v>187</v>
      </c>
    </row>
    <row r="37" spans="1:14" x14ac:dyDescent="0.35">
      <c r="A37" t="s">
        <v>8</v>
      </c>
      <c r="B37" t="s">
        <v>3020</v>
      </c>
      <c r="C37" t="s">
        <v>3021</v>
      </c>
      <c r="D37" t="s">
        <v>3020</v>
      </c>
      <c r="E37" s="184"/>
      <c r="F37">
        <v>0</v>
      </c>
      <c r="G37">
        <v>1</v>
      </c>
      <c r="H37">
        <v>1</v>
      </c>
      <c r="I37" s="370" t="s">
        <v>29</v>
      </c>
      <c r="J37" s="394" t="s">
        <v>3198</v>
      </c>
    </row>
    <row r="38" spans="1:14" x14ac:dyDescent="0.35">
      <c r="A38" t="s">
        <v>8</v>
      </c>
      <c r="B38" t="s">
        <v>59</v>
      </c>
      <c r="C38" t="s">
        <v>130</v>
      </c>
      <c r="D38" t="s">
        <v>59</v>
      </c>
      <c r="E38" s="184"/>
      <c r="F38">
        <v>0</v>
      </c>
      <c r="G38">
        <v>1</v>
      </c>
      <c r="H38">
        <v>1</v>
      </c>
      <c r="I38" s="370" t="s">
        <v>29</v>
      </c>
      <c r="J38" s="394" t="s">
        <v>3751</v>
      </c>
    </row>
    <row r="39" spans="1:14" x14ac:dyDescent="0.35">
      <c r="A39" t="s">
        <v>8</v>
      </c>
      <c r="B39" t="s">
        <v>3748</v>
      </c>
      <c r="C39" t="s">
        <v>3749</v>
      </c>
      <c r="D39" t="s">
        <v>3748</v>
      </c>
      <c r="E39" s="184"/>
      <c r="F39">
        <v>0</v>
      </c>
      <c r="G39">
        <v>1</v>
      </c>
      <c r="H39">
        <v>1</v>
      </c>
      <c r="I39" s="370" t="s">
        <v>29</v>
      </c>
      <c r="J39" s="394" t="s">
        <v>3750</v>
      </c>
    </row>
    <row r="40" spans="1:14" x14ac:dyDescent="0.35">
      <c r="A40" t="s">
        <v>8</v>
      </c>
      <c r="B40" t="s">
        <v>357</v>
      </c>
      <c r="C40" t="s">
        <v>358</v>
      </c>
      <c r="D40" t="s">
        <v>357</v>
      </c>
      <c r="E40" t="s">
        <v>2283</v>
      </c>
      <c r="F40">
        <v>0</v>
      </c>
      <c r="G40">
        <v>1</v>
      </c>
      <c r="H40">
        <v>1</v>
      </c>
      <c r="I40" s="370" t="s">
        <v>29</v>
      </c>
      <c r="J40" s="370"/>
    </row>
    <row r="41" spans="1:14" x14ac:dyDescent="0.35">
      <c r="A41" s="317" t="s">
        <v>8</v>
      </c>
      <c r="B41" s="317" t="s">
        <v>254</v>
      </c>
      <c r="C41" t="s">
        <v>255</v>
      </c>
      <c r="D41" s="317" t="s">
        <v>254</v>
      </c>
      <c r="E41" t="s">
        <v>2282</v>
      </c>
      <c r="F41" s="386">
        <v>0</v>
      </c>
      <c r="G41" s="386">
        <v>0.6</v>
      </c>
      <c r="H41" s="386">
        <v>0.01</v>
      </c>
      <c r="I41" s="314" t="s">
        <v>256</v>
      </c>
      <c r="J41" s="370" t="s">
        <v>3505</v>
      </c>
      <c r="K41" s="314" t="s">
        <v>2243</v>
      </c>
      <c r="L41" s="314" t="s">
        <v>257</v>
      </c>
      <c r="M41" s="396" t="s">
        <v>3206</v>
      </c>
    </row>
    <row r="42" spans="1:14" x14ac:dyDescent="0.35">
      <c r="A42" s="317" t="s">
        <v>8</v>
      </c>
      <c r="B42" s="319" t="s">
        <v>2322</v>
      </c>
      <c r="C42" t="s">
        <v>2323</v>
      </c>
      <c r="D42" s="319" t="s">
        <v>2322</v>
      </c>
      <c r="E42" s="317" t="s">
        <v>2324</v>
      </c>
      <c r="F42" s="386">
        <v>0</v>
      </c>
      <c r="G42" s="386">
        <v>0.9</v>
      </c>
      <c r="H42" s="386">
        <v>0.01</v>
      </c>
      <c r="I42" s="314" t="s">
        <v>2325</v>
      </c>
      <c r="J42" s="370" t="s">
        <v>3199</v>
      </c>
      <c r="K42" s="314" t="s">
        <v>2378</v>
      </c>
      <c r="L42" s="314" t="s">
        <v>2377</v>
      </c>
    </row>
    <row r="43" spans="1:14" x14ac:dyDescent="0.35">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x14ac:dyDescent="0.35">
      <c r="A44" s="317" t="s">
        <v>8</v>
      </c>
      <c r="B44" t="s">
        <v>2787</v>
      </c>
      <c r="C44" t="s">
        <v>2789</v>
      </c>
      <c r="D44" t="s">
        <v>2787</v>
      </c>
      <c r="E44" t="s">
        <v>2790</v>
      </c>
      <c r="F44" s="386">
        <v>0</v>
      </c>
      <c r="G44" s="386">
        <v>0.95</v>
      </c>
      <c r="H44" s="386">
        <v>0.01</v>
      </c>
      <c r="I44" s="314" t="s">
        <v>2791</v>
      </c>
      <c r="J44" s="370" t="s">
        <v>3736</v>
      </c>
      <c r="K44" s="370" t="s">
        <v>212</v>
      </c>
      <c r="L44" s="314"/>
      <c r="M44" s="396" t="s">
        <v>3205</v>
      </c>
    </row>
    <row r="45" spans="1:14" x14ac:dyDescent="0.35">
      <c r="A45" t="s">
        <v>8</v>
      </c>
      <c r="B45" t="s">
        <v>18</v>
      </c>
      <c r="C45" t="s">
        <v>131</v>
      </c>
      <c r="D45" t="s">
        <v>18</v>
      </c>
      <c r="E45" t="s">
        <v>2788</v>
      </c>
      <c r="F45" s="317">
        <v>0</v>
      </c>
      <c r="G45" s="317">
        <v>60</v>
      </c>
      <c r="H45" s="317">
        <v>1</v>
      </c>
      <c r="I45" s="317" t="str">
        <f>UnitControlCenter!$B$51</f>
        <v>$/MWh</v>
      </c>
      <c r="J45" s="370" t="s">
        <v>3737</v>
      </c>
      <c r="K45" s="370" t="s">
        <v>212</v>
      </c>
      <c r="L45" s="314" t="s">
        <v>213</v>
      </c>
      <c r="M45" s="396" t="s">
        <v>150</v>
      </c>
    </row>
    <row r="46" spans="1:14" x14ac:dyDescent="0.35">
      <c r="A46" t="s">
        <v>8</v>
      </c>
      <c r="B46" t="s">
        <v>3579</v>
      </c>
      <c r="C46" t="s">
        <v>3580</v>
      </c>
      <c r="D46" t="s">
        <v>3581</v>
      </c>
      <c r="E46" t="s">
        <v>3582</v>
      </c>
      <c r="F46" s="395">
        <v>0</v>
      </c>
      <c r="G46" s="13">
        <v>1</v>
      </c>
      <c r="H46" s="13">
        <v>0.01</v>
      </c>
      <c r="I46" s="317" t="s">
        <v>3583</v>
      </c>
      <c r="J46" s="370" t="s">
        <v>3584</v>
      </c>
      <c r="K46" s="370"/>
      <c r="L46" s="314"/>
      <c r="M46" s="396"/>
    </row>
    <row r="47" spans="1:14" x14ac:dyDescent="0.35">
      <c r="A47" t="s">
        <v>8</v>
      </c>
      <c r="B47" t="s">
        <v>3640</v>
      </c>
      <c r="C47" t="s">
        <v>3638</v>
      </c>
      <c r="D47" t="s">
        <v>3639</v>
      </c>
      <c r="E47" t="s">
        <v>3643</v>
      </c>
      <c r="F47" s="402">
        <v>0</v>
      </c>
      <c r="G47">
        <v>100</v>
      </c>
      <c r="H47">
        <v>5</v>
      </c>
      <c r="I47" s="317" t="s">
        <v>3647</v>
      </c>
      <c r="J47" s="370" t="s">
        <v>3645</v>
      </c>
      <c r="K47" s="370"/>
      <c r="L47" s="314"/>
      <c r="M47" s="396"/>
    </row>
    <row r="48" spans="1:14" x14ac:dyDescent="0.35">
      <c r="A48" t="s">
        <v>8</v>
      </c>
      <c r="B48" t="s">
        <v>3641</v>
      </c>
      <c r="C48" t="s">
        <v>3642</v>
      </c>
      <c r="D48" t="s">
        <v>3639</v>
      </c>
      <c r="E48" t="s">
        <v>3644</v>
      </c>
      <c r="F48" s="395">
        <v>0</v>
      </c>
      <c r="G48" s="13">
        <v>1</v>
      </c>
      <c r="H48" s="13">
        <v>0.01</v>
      </c>
      <c r="I48" s="317" t="s">
        <v>3646</v>
      </c>
      <c r="J48" s="370" t="s">
        <v>3723</v>
      </c>
      <c r="K48" s="370"/>
      <c r="L48" s="314"/>
      <c r="M48" s="396"/>
    </row>
    <row r="49" spans="1:14" x14ac:dyDescent="0.35">
      <c r="A49" t="s">
        <v>8</v>
      </c>
      <c r="B49" t="s">
        <v>3648</v>
      </c>
      <c r="C49" t="s">
        <v>3649</v>
      </c>
      <c r="D49" t="s">
        <v>3648</v>
      </c>
      <c r="E49" t="s">
        <v>3650</v>
      </c>
      <c r="F49" s="402">
        <v>0</v>
      </c>
      <c r="G49">
        <v>100</v>
      </c>
      <c r="H49">
        <v>5</v>
      </c>
      <c r="I49" s="317" t="s">
        <v>3651</v>
      </c>
      <c r="J49" s="370" t="s">
        <v>3652</v>
      </c>
      <c r="K49" s="370"/>
      <c r="L49" s="314"/>
      <c r="M49" s="396"/>
    </row>
    <row r="50" spans="1:14" x14ac:dyDescent="0.35">
      <c r="A50" t="s">
        <v>9</v>
      </c>
      <c r="B50" t="s">
        <v>3226</v>
      </c>
      <c r="C50" t="s">
        <v>3187</v>
      </c>
      <c r="D50" t="s">
        <v>3226</v>
      </c>
      <c r="E50" t="s">
        <v>3188</v>
      </c>
      <c r="F50" s="386">
        <v>0</v>
      </c>
      <c r="G50" s="386">
        <v>0.5</v>
      </c>
      <c r="H50" s="386">
        <v>0.01</v>
      </c>
      <c r="I50" s="314" t="s">
        <v>3186</v>
      </c>
      <c r="J50" s="370" t="s">
        <v>3227</v>
      </c>
    </row>
    <row r="51" spans="1:14" x14ac:dyDescent="0.35">
      <c r="A51" t="s">
        <v>9</v>
      </c>
      <c r="B51" t="s">
        <v>26</v>
      </c>
      <c r="C51" t="s">
        <v>3023</v>
      </c>
      <c r="D51" t="s">
        <v>3024</v>
      </c>
      <c r="E51" t="s">
        <v>3022</v>
      </c>
      <c r="F51" s="395">
        <v>0</v>
      </c>
      <c r="G51" s="13">
        <v>1</v>
      </c>
      <c r="H51" s="13">
        <v>0.01</v>
      </c>
      <c r="I51" s="370" t="s">
        <v>2814</v>
      </c>
      <c r="J51" s="370" t="s">
        <v>3025</v>
      </c>
      <c r="K51" s="370" t="s">
        <v>239</v>
      </c>
      <c r="L51" s="314" t="s">
        <v>240</v>
      </c>
    </row>
    <row r="52" spans="1:14" x14ac:dyDescent="0.35">
      <c r="A52" t="s">
        <v>9</v>
      </c>
      <c r="B52" t="s">
        <v>20</v>
      </c>
      <c r="C52" t="s">
        <v>2769</v>
      </c>
      <c r="D52" t="s">
        <v>20</v>
      </c>
      <c r="E52" t="s">
        <v>2770</v>
      </c>
      <c r="F52" s="395">
        <v>0</v>
      </c>
      <c r="G52" s="13">
        <v>1</v>
      </c>
      <c r="H52" s="13">
        <v>0.01</v>
      </c>
      <c r="I52" s="370" t="s">
        <v>33</v>
      </c>
      <c r="J52" s="370" t="s">
        <v>2390</v>
      </c>
      <c r="K52" s="370" t="s">
        <v>214</v>
      </c>
      <c r="L52" s="314" t="s">
        <v>215</v>
      </c>
      <c r="M52" s="396" t="s">
        <v>2391</v>
      </c>
    </row>
    <row r="53" spans="1:14" x14ac:dyDescent="0.35">
      <c r="A53" t="s">
        <v>9</v>
      </c>
      <c r="B53" t="s">
        <v>24</v>
      </c>
      <c r="C53" t="s">
        <v>282</v>
      </c>
      <c r="D53" t="s">
        <v>24</v>
      </c>
      <c r="E53" t="s">
        <v>2279</v>
      </c>
      <c r="F53" s="395">
        <v>0</v>
      </c>
      <c r="G53" s="13">
        <v>1</v>
      </c>
      <c r="H53" s="13">
        <v>0.01</v>
      </c>
      <c r="I53" s="370" t="s">
        <v>33</v>
      </c>
      <c r="J53" s="370" t="s">
        <v>2302</v>
      </c>
      <c r="K53" s="370" t="s">
        <v>216</v>
      </c>
      <c r="L53" s="314" t="s">
        <v>217</v>
      </c>
      <c r="M53" s="396" t="s">
        <v>151</v>
      </c>
    </row>
    <row r="54" spans="1:14" x14ac:dyDescent="0.35">
      <c r="A54" t="s">
        <v>9</v>
      </c>
      <c r="B54" t="s">
        <v>22</v>
      </c>
      <c r="C54" t="s">
        <v>58</v>
      </c>
      <c r="D54" t="s">
        <v>22</v>
      </c>
      <c r="E54" t="s">
        <v>2278</v>
      </c>
      <c r="F54" s="395">
        <v>0</v>
      </c>
      <c r="G54" s="13">
        <v>1</v>
      </c>
      <c r="H54" s="13">
        <v>0.01</v>
      </c>
      <c r="I54" s="370" t="s">
        <v>33</v>
      </c>
      <c r="J54" s="370" t="s">
        <v>2303</v>
      </c>
      <c r="K54" s="370" t="s">
        <v>218</v>
      </c>
      <c r="L54" s="314" t="s">
        <v>219</v>
      </c>
      <c r="M54" s="396" t="s">
        <v>151</v>
      </c>
    </row>
    <row r="55" spans="1:14" x14ac:dyDescent="0.35">
      <c r="A55" t="s">
        <v>9</v>
      </c>
      <c r="B55" t="s">
        <v>101</v>
      </c>
      <c r="C55" t="s">
        <v>283</v>
      </c>
      <c r="D55" t="s">
        <v>101</v>
      </c>
      <c r="E55" t="s">
        <v>2277</v>
      </c>
      <c r="F55" s="13">
        <v>0</v>
      </c>
      <c r="G55" s="13">
        <v>0.25</v>
      </c>
      <c r="H55" s="13">
        <v>0.01</v>
      </c>
      <c r="I55" s="370" t="s">
        <v>30</v>
      </c>
      <c r="J55" s="370" t="s">
        <v>3029</v>
      </c>
      <c r="K55" s="370" t="s">
        <v>220</v>
      </c>
      <c r="L55" s="314" t="s">
        <v>221</v>
      </c>
      <c r="M55" s="397" t="s">
        <v>2256</v>
      </c>
      <c r="N55" s="314" t="s">
        <v>2256</v>
      </c>
    </row>
    <row r="56" spans="1:14" x14ac:dyDescent="0.35">
      <c r="A56" t="s">
        <v>9</v>
      </c>
      <c r="B56" t="s">
        <v>23</v>
      </c>
      <c r="C56" t="s">
        <v>284</v>
      </c>
      <c r="D56" t="s">
        <v>23</v>
      </c>
      <c r="E56" t="s">
        <v>2276</v>
      </c>
      <c r="F56" s="395">
        <v>0</v>
      </c>
      <c r="G56" s="13">
        <v>1</v>
      </c>
      <c r="H56" s="13">
        <v>0.01</v>
      </c>
      <c r="I56" s="370" t="s">
        <v>33</v>
      </c>
      <c r="J56" s="370" t="s">
        <v>2304</v>
      </c>
      <c r="K56" s="370" t="s">
        <v>222</v>
      </c>
      <c r="L56" s="314" t="s">
        <v>223</v>
      </c>
      <c r="M56" s="396" t="s">
        <v>151</v>
      </c>
    </row>
    <row r="57" spans="1:14" x14ac:dyDescent="0.35">
      <c r="A57" t="s">
        <v>9</v>
      </c>
      <c r="B57" t="s">
        <v>3541</v>
      </c>
      <c r="C57" t="s">
        <v>3543</v>
      </c>
      <c r="D57" t="s">
        <v>3541</v>
      </c>
      <c r="E57" t="s">
        <v>3545</v>
      </c>
      <c r="F57" s="395">
        <v>0</v>
      </c>
      <c r="G57" s="395">
        <v>1</v>
      </c>
      <c r="H57" s="13">
        <v>0.01</v>
      </c>
      <c r="I57" s="370" t="s">
        <v>2411</v>
      </c>
      <c r="J57" s="370" t="s">
        <v>3548</v>
      </c>
      <c r="K57" s="370" t="s">
        <v>224</v>
      </c>
      <c r="L57" s="314" t="s">
        <v>2703</v>
      </c>
      <c r="M57" s="396"/>
    </row>
    <row r="58" spans="1:14" x14ac:dyDescent="0.35">
      <c r="A58" s="317" t="s">
        <v>9</v>
      </c>
      <c r="B58" s="317" t="s">
        <v>2774</v>
      </c>
      <c r="C58" t="s">
        <v>2777</v>
      </c>
      <c r="D58" s="317" t="s">
        <v>2781</v>
      </c>
      <c r="E58" s="317" t="s">
        <v>2782</v>
      </c>
      <c r="F58" s="391">
        <v>0</v>
      </c>
      <c r="G58" s="386">
        <v>1</v>
      </c>
      <c r="H58" s="386">
        <v>0.01</v>
      </c>
      <c r="I58" s="314" t="s">
        <v>33</v>
      </c>
      <c r="J58" s="314" t="s">
        <v>3727</v>
      </c>
      <c r="K58" s="314" t="s">
        <v>2258</v>
      </c>
      <c r="L58" s="314" t="s">
        <v>2259</v>
      </c>
      <c r="M58" s="397" t="s">
        <v>151</v>
      </c>
    </row>
    <row r="59" spans="1:14" x14ac:dyDescent="0.35">
      <c r="A59" s="317" t="s">
        <v>9</v>
      </c>
      <c r="B59" s="317" t="s">
        <v>2775</v>
      </c>
      <c r="C59" t="s">
        <v>2778</v>
      </c>
      <c r="D59" s="317" t="s">
        <v>2781</v>
      </c>
      <c r="E59" s="317" t="s">
        <v>2783</v>
      </c>
      <c r="F59" s="391">
        <v>0</v>
      </c>
      <c r="G59" s="386">
        <v>1</v>
      </c>
      <c r="H59" s="386">
        <v>0.01</v>
      </c>
      <c r="I59" s="314" t="s">
        <v>33</v>
      </c>
      <c r="J59" s="314" t="s">
        <v>3728</v>
      </c>
      <c r="K59" s="314" t="s">
        <v>2258</v>
      </c>
      <c r="L59" s="314" t="s">
        <v>2259</v>
      </c>
      <c r="M59" s="397"/>
    </row>
    <row r="60" spans="1:14" x14ac:dyDescent="0.35">
      <c r="A60" s="317" t="s">
        <v>9</v>
      </c>
      <c r="B60" s="317" t="s">
        <v>2776</v>
      </c>
      <c r="C60" t="s">
        <v>2779</v>
      </c>
      <c r="D60" s="317" t="s">
        <v>2781</v>
      </c>
      <c r="E60" s="317" t="s">
        <v>2784</v>
      </c>
      <c r="F60" s="391">
        <v>0</v>
      </c>
      <c r="G60" s="386">
        <v>1</v>
      </c>
      <c r="H60" s="386">
        <v>0.01</v>
      </c>
      <c r="I60" s="314" t="s">
        <v>33</v>
      </c>
      <c r="J60" s="314" t="s">
        <v>3729</v>
      </c>
      <c r="K60" s="314" t="s">
        <v>2258</v>
      </c>
      <c r="L60" s="314" t="s">
        <v>2259</v>
      </c>
      <c r="M60" s="397"/>
    </row>
    <row r="61" spans="1:14" x14ac:dyDescent="0.35">
      <c r="A61" s="317" t="s">
        <v>9</v>
      </c>
      <c r="B61" s="317" t="s">
        <v>2786</v>
      </c>
      <c r="C61" t="s">
        <v>2780</v>
      </c>
      <c r="D61" s="317" t="s">
        <v>2781</v>
      </c>
      <c r="E61" s="317" t="s">
        <v>2785</v>
      </c>
      <c r="F61" s="391">
        <v>0</v>
      </c>
      <c r="G61" s="386">
        <v>1</v>
      </c>
      <c r="H61" s="386">
        <v>0.01</v>
      </c>
      <c r="I61" s="314" t="s">
        <v>33</v>
      </c>
      <c r="J61" s="314" t="s">
        <v>3730</v>
      </c>
      <c r="K61" s="314" t="s">
        <v>2258</v>
      </c>
      <c r="L61" s="314" t="s">
        <v>2259</v>
      </c>
      <c r="M61" s="397"/>
    </row>
    <row r="62" spans="1:14" x14ac:dyDescent="0.35">
      <c r="A62" s="463" t="s">
        <v>9</v>
      </c>
      <c r="B62" s="463" t="s">
        <v>3809</v>
      </c>
      <c r="C62" t="s">
        <v>3810</v>
      </c>
      <c r="D62" s="463" t="s">
        <v>3809</v>
      </c>
      <c r="E62" s="317" t="s">
        <v>3811</v>
      </c>
      <c r="F62" s="391">
        <v>0</v>
      </c>
      <c r="G62" s="386">
        <v>1</v>
      </c>
      <c r="H62" s="386">
        <v>0.01</v>
      </c>
      <c r="I62" s="314" t="s">
        <v>33</v>
      </c>
      <c r="J62" s="314" t="s">
        <v>3812</v>
      </c>
      <c r="K62" s="314"/>
      <c r="L62" s="314"/>
      <c r="M62" s="397"/>
    </row>
    <row r="63" spans="1:14" x14ac:dyDescent="0.35">
      <c r="A63" t="s">
        <v>9</v>
      </c>
      <c r="B63" t="s">
        <v>3542</v>
      </c>
      <c r="C63" t="s">
        <v>3544</v>
      </c>
      <c r="D63" t="s">
        <v>3542</v>
      </c>
      <c r="E63" t="s">
        <v>3546</v>
      </c>
      <c r="F63" s="395">
        <v>0</v>
      </c>
      <c r="G63" s="395">
        <v>1</v>
      </c>
      <c r="H63" s="13">
        <v>0.01</v>
      </c>
      <c r="I63" s="370" t="s">
        <v>2411</v>
      </c>
      <c r="J63" s="370" t="s">
        <v>3547</v>
      </c>
      <c r="K63" s="370" t="s">
        <v>224</v>
      </c>
      <c r="L63" s="314" t="s">
        <v>2703</v>
      </c>
      <c r="M63" s="396"/>
    </row>
    <row r="64" spans="1:14" x14ac:dyDescent="0.35">
      <c r="A64" t="s">
        <v>9</v>
      </c>
      <c r="B64" t="s">
        <v>2436</v>
      </c>
      <c r="C64" t="s">
        <v>2435</v>
      </c>
      <c r="D64" t="s">
        <v>2436</v>
      </c>
      <c r="E64" t="s">
        <v>2438</v>
      </c>
      <c r="F64" s="395">
        <v>0</v>
      </c>
      <c r="G64" s="13">
        <v>1</v>
      </c>
      <c r="H64" s="13">
        <v>0.01</v>
      </c>
      <c r="I64" s="370" t="s">
        <v>2439</v>
      </c>
      <c r="J64" s="370" t="s">
        <v>3200</v>
      </c>
      <c r="K64" s="370"/>
      <c r="L64" s="314" t="s">
        <v>2698</v>
      </c>
      <c r="M64" s="396" t="s">
        <v>3204</v>
      </c>
    </row>
    <row r="65" spans="1:14" x14ac:dyDescent="0.35">
      <c r="A65" t="s">
        <v>9</v>
      </c>
      <c r="B65" t="s">
        <v>21</v>
      </c>
      <c r="C65" t="s">
        <v>285</v>
      </c>
      <c r="D65" s="20" t="s">
        <v>348</v>
      </c>
      <c r="E65" t="s">
        <v>2275</v>
      </c>
      <c r="F65" s="395">
        <v>0</v>
      </c>
      <c r="G65" s="13">
        <v>1</v>
      </c>
      <c r="H65" s="13">
        <v>0.01</v>
      </c>
      <c r="I65" s="370" t="s">
        <v>33</v>
      </c>
      <c r="J65" s="370" t="s">
        <v>3725</v>
      </c>
      <c r="K65" s="370" t="s">
        <v>225</v>
      </c>
      <c r="L65" s="314" t="s">
        <v>226</v>
      </c>
      <c r="M65" s="396"/>
    </row>
    <row r="66" spans="1:14" x14ac:dyDescent="0.35">
      <c r="A66" t="s">
        <v>9</v>
      </c>
      <c r="B66" t="s">
        <v>19</v>
      </c>
      <c r="C66" t="s">
        <v>286</v>
      </c>
      <c r="D66" s="20" t="s">
        <v>348</v>
      </c>
      <c r="E66" t="s">
        <v>2274</v>
      </c>
      <c r="F66" s="395">
        <v>0</v>
      </c>
      <c r="G66" s="13">
        <v>1</v>
      </c>
      <c r="H66" s="13">
        <v>0.01</v>
      </c>
      <c r="I66" s="370" t="s">
        <v>33</v>
      </c>
      <c r="J66" s="370" t="s">
        <v>3726</v>
      </c>
      <c r="K66" s="370" t="s">
        <v>227</v>
      </c>
      <c r="L66" s="314" t="s">
        <v>228</v>
      </c>
      <c r="M66" s="396"/>
    </row>
    <row r="67" spans="1:14" x14ac:dyDescent="0.35">
      <c r="A67" t="s">
        <v>9</v>
      </c>
      <c r="B67" t="s">
        <v>3234</v>
      </c>
      <c r="C67" t="s">
        <v>3235</v>
      </c>
      <c r="D67" t="s">
        <v>3234</v>
      </c>
      <c r="E67" t="s">
        <v>3236</v>
      </c>
      <c r="F67" s="395">
        <v>0</v>
      </c>
      <c r="G67" s="13">
        <v>1</v>
      </c>
      <c r="H67" s="13">
        <v>0.01</v>
      </c>
      <c r="I67" s="370" t="s">
        <v>33</v>
      </c>
      <c r="J67" s="370" t="s">
        <v>3731</v>
      </c>
      <c r="K67" s="370"/>
      <c r="L67" s="314"/>
      <c r="M67" s="396"/>
    </row>
    <row r="68" spans="1:14" x14ac:dyDescent="0.35">
      <c r="A68" t="s">
        <v>9</v>
      </c>
      <c r="B68" t="s">
        <v>2491</v>
      </c>
      <c r="C68" t="s">
        <v>2492</v>
      </c>
      <c r="D68" t="s">
        <v>2492</v>
      </c>
      <c r="E68" t="s">
        <v>2493</v>
      </c>
      <c r="F68" s="395">
        <v>0</v>
      </c>
      <c r="G68" s="13">
        <v>1</v>
      </c>
      <c r="H68" s="13">
        <v>0.01</v>
      </c>
      <c r="I68" s="370" t="s">
        <v>2494</v>
      </c>
      <c r="J68" s="370" t="s">
        <v>3734</v>
      </c>
      <c r="K68" s="370"/>
      <c r="L68" s="314" t="s">
        <v>2699</v>
      </c>
      <c r="M68" s="396" t="s">
        <v>151</v>
      </c>
    </row>
    <row r="69" spans="1:14" x14ac:dyDescent="0.35">
      <c r="A69" t="s">
        <v>133</v>
      </c>
      <c r="B69" t="s">
        <v>135</v>
      </c>
      <c r="C69" t="s">
        <v>430</v>
      </c>
      <c r="D69" t="s">
        <v>135</v>
      </c>
      <c r="E69" t="s">
        <v>2273</v>
      </c>
      <c r="F69" s="395">
        <v>0</v>
      </c>
      <c r="G69" s="13">
        <v>1</v>
      </c>
      <c r="H69" s="13">
        <v>0.01</v>
      </c>
      <c r="I69" s="370" t="s">
        <v>33</v>
      </c>
      <c r="J69" s="370" t="s">
        <v>3763</v>
      </c>
      <c r="K69" s="370" t="s">
        <v>229</v>
      </c>
      <c r="L69" s="314" t="s">
        <v>230</v>
      </c>
      <c r="M69" s="396" t="s">
        <v>151</v>
      </c>
      <c r="N69" s="370" t="s">
        <v>184</v>
      </c>
    </row>
    <row r="70" spans="1:14" x14ac:dyDescent="0.35">
      <c r="A70" t="s">
        <v>133</v>
      </c>
      <c r="B70" t="s">
        <v>258</v>
      </c>
      <c r="C70" t="s">
        <v>437</v>
      </c>
      <c r="D70" t="s">
        <v>258</v>
      </c>
      <c r="E70" t="s">
        <v>2272</v>
      </c>
      <c r="F70" s="395">
        <v>0</v>
      </c>
      <c r="G70" s="13">
        <v>1</v>
      </c>
      <c r="H70" s="13">
        <v>0.01</v>
      </c>
      <c r="I70" s="370" t="s">
        <v>33</v>
      </c>
      <c r="J70" s="370" t="s">
        <v>3299</v>
      </c>
      <c r="K70" s="370" t="s">
        <v>312</v>
      </c>
      <c r="L70" s="314" t="s">
        <v>313</v>
      </c>
      <c r="M70" s="396"/>
      <c r="N70" s="370"/>
    </row>
    <row r="71" spans="1:14" x14ac:dyDescent="0.35">
      <c r="A71" t="s">
        <v>133</v>
      </c>
      <c r="B71" t="s">
        <v>3419</v>
      </c>
      <c r="C71" t="s">
        <v>434</v>
      </c>
      <c r="D71" t="s">
        <v>3419</v>
      </c>
      <c r="E71" t="s">
        <v>2271</v>
      </c>
      <c r="F71" s="395">
        <v>0</v>
      </c>
      <c r="G71" s="13">
        <v>1</v>
      </c>
      <c r="H71" s="13">
        <v>0.01</v>
      </c>
      <c r="I71" s="370" t="s">
        <v>33</v>
      </c>
      <c r="J71" s="370" t="s">
        <v>3420</v>
      </c>
      <c r="K71" s="370"/>
      <c r="L71" s="314" t="s">
        <v>2704</v>
      </c>
      <c r="M71" s="396" t="s">
        <v>3421</v>
      </c>
      <c r="N71" s="370"/>
    </row>
    <row r="72" spans="1:14" x14ac:dyDescent="0.35">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x14ac:dyDescent="0.35">
      <c r="A73" t="s">
        <v>133</v>
      </c>
      <c r="B73" t="s">
        <v>2771</v>
      </c>
      <c r="C73" t="s">
        <v>2772</v>
      </c>
      <c r="D73" t="s">
        <v>2771</v>
      </c>
      <c r="E73" t="s">
        <v>2773</v>
      </c>
      <c r="F73" s="395">
        <v>0</v>
      </c>
      <c r="G73" s="13">
        <v>1</v>
      </c>
      <c r="H73" s="13">
        <v>0.01</v>
      </c>
      <c r="I73" s="370" t="s">
        <v>33</v>
      </c>
      <c r="J73" s="370" t="s">
        <v>3765</v>
      </c>
      <c r="K73" s="370" t="s">
        <v>233</v>
      </c>
      <c r="L73" s="314" t="s">
        <v>234</v>
      </c>
      <c r="M73" s="396" t="s">
        <v>151</v>
      </c>
      <c r="N73" s="370"/>
    </row>
    <row r="74" spans="1:14" x14ac:dyDescent="0.35">
      <c r="A74" t="s">
        <v>133</v>
      </c>
      <c r="B74" t="s">
        <v>3422</v>
      </c>
      <c r="C74" t="s">
        <v>3344</v>
      </c>
      <c r="D74" t="s">
        <v>3422</v>
      </c>
      <c r="E74" t="s">
        <v>3345</v>
      </c>
      <c r="F74" s="395">
        <v>0</v>
      </c>
      <c r="G74" s="13">
        <v>1</v>
      </c>
      <c r="H74" s="13">
        <v>0.01</v>
      </c>
      <c r="I74" s="370" t="s">
        <v>33</v>
      </c>
      <c r="J74" s="370" t="s">
        <v>3423</v>
      </c>
      <c r="K74" s="370"/>
      <c r="L74" s="314"/>
      <c r="M74" s="396"/>
      <c r="N74" s="370"/>
    </row>
    <row r="75" spans="1:14" x14ac:dyDescent="0.35">
      <c r="A75" t="s">
        <v>133</v>
      </c>
      <c r="B75" t="s">
        <v>136</v>
      </c>
      <c r="C75" t="s">
        <v>432</v>
      </c>
      <c r="D75" t="s">
        <v>136</v>
      </c>
      <c r="E75" t="s">
        <v>2269</v>
      </c>
      <c r="F75" s="395">
        <v>0</v>
      </c>
      <c r="G75" s="13">
        <v>1</v>
      </c>
      <c r="H75" s="13">
        <v>0.01</v>
      </c>
      <c r="I75" s="370" t="s">
        <v>33</v>
      </c>
      <c r="J75" s="370" t="s">
        <v>3764</v>
      </c>
      <c r="K75" s="370" t="s">
        <v>235</v>
      </c>
      <c r="L75" s="314" t="s">
        <v>236</v>
      </c>
      <c r="M75" s="396" t="s">
        <v>151</v>
      </c>
      <c r="N75" s="370"/>
    </row>
    <row r="76" spans="1:14" x14ac:dyDescent="0.35">
      <c r="A76" t="s">
        <v>133</v>
      </c>
      <c r="B76" t="s">
        <v>134</v>
      </c>
      <c r="C76" t="s">
        <v>2804</v>
      </c>
      <c r="D76" t="s">
        <v>134</v>
      </c>
      <c r="E76" t="s">
        <v>2268</v>
      </c>
      <c r="F76" s="395">
        <v>0</v>
      </c>
      <c r="G76" s="13">
        <v>1</v>
      </c>
      <c r="H76" s="13">
        <v>0.01</v>
      </c>
      <c r="I76" s="370" t="s">
        <v>33</v>
      </c>
      <c r="J76" s="370" t="s">
        <v>3766</v>
      </c>
      <c r="K76" s="370" t="s">
        <v>237</v>
      </c>
      <c r="L76" s="314" t="s">
        <v>238</v>
      </c>
      <c r="M76" s="396" t="s">
        <v>151</v>
      </c>
      <c r="N76" s="370"/>
    </row>
    <row r="77" spans="1:14" x14ac:dyDescent="0.35">
      <c r="A77" t="s">
        <v>133</v>
      </c>
      <c r="B77" t="s">
        <v>3416</v>
      </c>
      <c r="C77" t="s">
        <v>433</v>
      </c>
      <c r="D77" t="s">
        <v>3416</v>
      </c>
      <c r="E77" t="s">
        <v>2267</v>
      </c>
      <c r="F77" s="395">
        <v>0</v>
      </c>
      <c r="G77" s="13">
        <v>1</v>
      </c>
      <c r="H77" s="13">
        <v>0.01</v>
      </c>
      <c r="I77" s="370" t="s">
        <v>33</v>
      </c>
      <c r="J77" s="370" t="s">
        <v>3417</v>
      </c>
      <c r="K77" s="370"/>
      <c r="L77" s="314" t="s">
        <v>2705</v>
      </c>
      <c r="M77" s="396" t="s">
        <v>3418</v>
      </c>
      <c r="N77" s="370"/>
    </row>
    <row r="78" spans="1:14" x14ac:dyDescent="0.35">
      <c r="A78" t="s">
        <v>133</v>
      </c>
      <c r="B78" t="s">
        <v>2440</v>
      </c>
      <c r="C78" t="s">
        <v>2441</v>
      </c>
      <c r="D78" t="s">
        <v>2440</v>
      </c>
      <c r="E78" t="s">
        <v>2442</v>
      </c>
      <c r="F78" s="395">
        <v>0</v>
      </c>
      <c r="G78" s="13">
        <v>1</v>
      </c>
      <c r="H78" s="13">
        <v>0.01</v>
      </c>
      <c r="I78" s="370" t="s">
        <v>2443</v>
      </c>
      <c r="J78" s="370" t="s">
        <v>3237</v>
      </c>
      <c r="K78" s="370"/>
      <c r="L78" s="314" t="s">
        <v>2700</v>
      </c>
      <c r="M78" s="388" t="s">
        <v>2444</v>
      </c>
      <c r="N78" s="370"/>
    </row>
    <row r="79" spans="1:14" x14ac:dyDescent="0.35">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x14ac:dyDescent="0.35">
      <c r="A80" s="317" t="s">
        <v>2477</v>
      </c>
      <c r="B80" s="317" t="s">
        <v>3797</v>
      </c>
      <c r="C80" t="s">
        <v>2740</v>
      </c>
      <c r="D80" s="317" t="s">
        <v>349</v>
      </c>
      <c r="E80" t="s">
        <v>2738</v>
      </c>
      <c r="F80" s="386">
        <v>0</v>
      </c>
      <c r="G80" s="386">
        <v>1</v>
      </c>
      <c r="H80" s="386">
        <v>0.01</v>
      </c>
      <c r="I80" s="370" t="s">
        <v>2739</v>
      </c>
      <c r="J80" s="314" t="s">
        <v>3738</v>
      </c>
      <c r="K80" s="314" t="s">
        <v>342</v>
      </c>
      <c r="L80" s="314" t="s">
        <v>2701</v>
      </c>
      <c r="M80" s="396" t="s">
        <v>151</v>
      </c>
      <c r="N80" s="314"/>
    </row>
    <row r="81" spans="1:14" x14ac:dyDescent="0.35">
      <c r="A81" s="317" t="s">
        <v>2477</v>
      </c>
      <c r="B81" s="317" t="s">
        <v>2478</v>
      </c>
      <c r="C81" t="s">
        <v>2479</v>
      </c>
      <c r="D81" s="317" t="s">
        <v>2482</v>
      </c>
      <c r="E81" t="s">
        <v>2483</v>
      </c>
      <c r="F81" s="386">
        <v>0</v>
      </c>
      <c r="G81" s="386">
        <v>1</v>
      </c>
      <c r="H81" s="386">
        <v>0.01</v>
      </c>
      <c r="I81" s="370" t="s">
        <v>2484</v>
      </c>
      <c r="J81" s="314" t="s">
        <v>2485</v>
      </c>
      <c r="K81" s="314"/>
      <c r="L81" s="314" t="s">
        <v>2702</v>
      </c>
      <c r="M81" s="396"/>
      <c r="N81" s="314"/>
    </row>
    <row r="82" spans="1:14" x14ac:dyDescent="0.35">
      <c r="A82" t="s">
        <v>10</v>
      </c>
      <c r="B82" t="s">
        <v>3126</v>
      </c>
      <c r="C82" t="s">
        <v>2412</v>
      </c>
      <c r="D82" t="s">
        <v>3126</v>
      </c>
      <c r="E82" t="s">
        <v>2265</v>
      </c>
      <c r="F82">
        <v>0</v>
      </c>
      <c r="G82">
        <v>300</v>
      </c>
      <c r="H82">
        <v>5</v>
      </c>
      <c r="I82" s="184" t="str">
        <f>UnitControlCenter!$B$50</f>
        <v>$/metric ton CO2e</v>
      </c>
      <c r="J82" s="370" t="s">
        <v>3724</v>
      </c>
      <c r="K82" s="370" t="s">
        <v>241</v>
      </c>
      <c r="L82" s="314" t="s">
        <v>242</v>
      </c>
      <c r="M82" s="397" t="s">
        <v>2388</v>
      </c>
      <c r="N82" s="314" t="s">
        <v>397</v>
      </c>
    </row>
    <row r="83" spans="1:14" x14ac:dyDescent="0.35">
      <c r="A83" t="s">
        <v>10</v>
      </c>
      <c r="B83" t="s">
        <v>25</v>
      </c>
      <c r="C83" t="s">
        <v>139</v>
      </c>
      <c r="D83" t="s">
        <v>25</v>
      </c>
      <c r="E83" t="s">
        <v>2264</v>
      </c>
      <c r="F83" s="386">
        <v>0</v>
      </c>
      <c r="G83" s="386">
        <v>1</v>
      </c>
      <c r="H83" s="386">
        <v>0.01</v>
      </c>
      <c r="I83" s="370" t="s">
        <v>141</v>
      </c>
      <c r="J83" s="370" t="s">
        <v>3201</v>
      </c>
      <c r="K83" s="314" t="s">
        <v>245</v>
      </c>
      <c r="L83" s="314" t="s">
        <v>246</v>
      </c>
      <c r="M83" s="396" t="s">
        <v>151</v>
      </c>
    </row>
    <row r="84" spans="1:14" x14ac:dyDescent="0.35">
      <c r="A84" s="317" t="s">
        <v>10</v>
      </c>
      <c r="B84" s="317" t="s">
        <v>2445</v>
      </c>
      <c r="C84" t="s">
        <v>2446</v>
      </c>
      <c r="D84" s="184"/>
      <c r="E84" s="317" t="s">
        <v>2447</v>
      </c>
      <c r="F84">
        <v>0</v>
      </c>
      <c r="G84">
        <v>1</v>
      </c>
      <c r="H84">
        <v>1</v>
      </c>
      <c r="I84" s="370" t="s">
        <v>29</v>
      </c>
      <c r="J84" s="370" t="s">
        <v>3329</v>
      </c>
      <c r="K84" s="370" t="s">
        <v>241</v>
      </c>
      <c r="L84" s="314" t="s">
        <v>242</v>
      </c>
    </row>
    <row r="85" spans="1:14" x14ac:dyDescent="0.35">
      <c r="A85" s="317" t="s">
        <v>10</v>
      </c>
      <c r="B85" s="317" t="s">
        <v>2976</v>
      </c>
      <c r="C85" t="s">
        <v>3371</v>
      </c>
      <c r="D85" s="184"/>
      <c r="E85" s="317" t="s">
        <v>3373</v>
      </c>
      <c r="F85">
        <v>0</v>
      </c>
      <c r="G85">
        <v>1</v>
      </c>
      <c r="H85">
        <v>1</v>
      </c>
      <c r="I85" s="370" t="s">
        <v>29</v>
      </c>
      <c r="J85" s="370" t="s">
        <v>3370</v>
      </c>
      <c r="K85" s="370" t="s">
        <v>241</v>
      </c>
      <c r="L85" s="314" t="s">
        <v>242</v>
      </c>
    </row>
    <row r="86" spans="1:14" x14ac:dyDescent="0.35">
      <c r="A86" s="317" t="s">
        <v>10</v>
      </c>
      <c r="B86" t="s">
        <v>3328</v>
      </c>
      <c r="C86" t="s">
        <v>3372</v>
      </c>
      <c r="D86" s="184"/>
      <c r="E86" s="184"/>
      <c r="F86">
        <v>0</v>
      </c>
      <c r="G86">
        <v>1</v>
      </c>
      <c r="H86">
        <v>1</v>
      </c>
      <c r="I86" s="370" t="s">
        <v>29</v>
      </c>
      <c r="J86" t="s">
        <v>3426</v>
      </c>
      <c r="K86" s="370" t="s">
        <v>241</v>
      </c>
      <c r="L86" s="314" t="s">
        <v>242</v>
      </c>
    </row>
    <row r="87" spans="1:14" x14ac:dyDescent="0.35">
      <c r="A87" s="317" t="s">
        <v>10</v>
      </c>
      <c r="B87" s="317" t="s">
        <v>2715</v>
      </c>
      <c r="C87" t="s">
        <v>2714</v>
      </c>
      <c r="D87" s="317" t="s">
        <v>2715</v>
      </c>
      <c r="E87" t="s">
        <v>2716</v>
      </c>
      <c r="F87">
        <v>0</v>
      </c>
      <c r="G87">
        <v>1</v>
      </c>
      <c r="H87">
        <v>1</v>
      </c>
      <c r="I87" s="370" t="s">
        <v>29</v>
      </c>
      <c r="J87" s="314"/>
    </row>
    <row r="88" spans="1:14" x14ac:dyDescent="0.35">
      <c r="A88" s="317" t="s">
        <v>10</v>
      </c>
      <c r="B88" s="317" t="s">
        <v>2757</v>
      </c>
      <c r="C88" t="s">
        <v>2757</v>
      </c>
      <c r="D88" s="317" t="s">
        <v>2757</v>
      </c>
      <c r="E88" s="317" t="s">
        <v>2758</v>
      </c>
      <c r="F88" s="386">
        <v>0</v>
      </c>
      <c r="G88" s="386">
        <v>1</v>
      </c>
      <c r="H88" s="386">
        <v>0.01</v>
      </c>
      <c r="I88" s="370" t="s">
        <v>2759</v>
      </c>
      <c r="J88" s="370" t="s">
        <v>3202</v>
      </c>
      <c r="K88" s="314" t="s">
        <v>2911</v>
      </c>
    </row>
    <row r="89" spans="1:14" x14ac:dyDescent="0.35">
      <c r="A89" t="s">
        <v>10</v>
      </c>
      <c r="B89" t="s">
        <v>3275</v>
      </c>
      <c r="C89" t="s">
        <v>3274</v>
      </c>
      <c r="D89" t="s">
        <v>3275</v>
      </c>
      <c r="E89" t="s">
        <v>2263</v>
      </c>
      <c r="F89" s="395">
        <v>-0.9</v>
      </c>
      <c r="G89" s="395">
        <v>0.9</v>
      </c>
      <c r="H89" s="386">
        <v>0.01</v>
      </c>
      <c r="I89" s="370" t="s">
        <v>142</v>
      </c>
      <c r="J89" s="370" t="s">
        <v>3276</v>
      </c>
      <c r="K89" s="314" t="s">
        <v>247</v>
      </c>
      <c r="L89" s="314" t="s">
        <v>248</v>
      </c>
      <c r="M89" s="397" t="s">
        <v>152</v>
      </c>
    </row>
    <row r="90" spans="1:14" x14ac:dyDescent="0.35">
      <c r="A90" t="s">
        <v>10</v>
      </c>
      <c r="B90" t="s">
        <v>3739</v>
      </c>
      <c r="C90" t="s">
        <v>3742</v>
      </c>
      <c r="D90" s="184"/>
      <c r="E90" s="184"/>
      <c r="F90">
        <v>0</v>
      </c>
      <c r="G90">
        <v>1</v>
      </c>
      <c r="H90">
        <v>1</v>
      </c>
      <c r="I90" s="370" t="s">
        <v>29</v>
      </c>
      <c r="J90" t="s">
        <v>3745</v>
      </c>
    </row>
    <row r="91" spans="1:14" x14ac:dyDescent="0.35">
      <c r="A91" t="s">
        <v>10</v>
      </c>
      <c r="B91" t="s">
        <v>3740</v>
      </c>
      <c r="C91" t="s">
        <v>3743</v>
      </c>
      <c r="D91" s="184"/>
      <c r="E91" s="184"/>
      <c r="F91">
        <v>0</v>
      </c>
      <c r="G91">
        <v>1</v>
      </c>
      <c r="H91">
        <v>1</v>
      </c>
      <c r="I91" s="370" t="s">
        <v>29</v>
      </c>
      <c r="J91" t="s">
        <v>3746</v>
      </c>
    </row>
    <row r="92" spans="1:14" x14ac:dyDescent="0.35">
      <c r="A92" t="s">
        <v>10</v>
      </c>
      <c r="B92" t="s">
        <v>3741</v>
      </c>
      <c r="C92" t="s">
        <v>3744</v>
      </c>
      <c r="D92" s="184"/>
      <c r="E92" s="184"/>
      <c r="F92">
        <v>0</v>
      </c>
      <c r="G92">
        <v>1</v>
      </c>
      <c r="H92">
        <v>1</v>
      </c>
      <c r="I92" s="370" t="s">
        <v>29</v>
      </c>
      <c r="J92" t="s">
        <v>3747</v>
      </c>
    </row>
    <row r="93" spans="1:14" x14ac:dyDescent="0.35">
      <c r="A93" t="s">
        <v>2660</v>
      </c>
      <c r="B93" s="184" t="s">
        <v>314</v>
      </c>
      <c r="C93" t="s">
        <v>288</v>
      </c>
      <c r="D93" t="s">
        <v>350</v>
      </c>
      <c r="E93" t="s">
        <v>2262</v>
      </c>
      <c r="F93" s="13">
        <v>0</v>
      </c>
      <c r="G93" s="13">
        <v>0.4</v>
      </c>
      <c r="H93" s="395">
        <v>0.01</v>
      </c>
      <c r="I93" s="370" t="s">
        <v>31</v>
      </c>
      <c r="J93" s="370" t="s">
        <v>3203</v>
      </c>
      <c r="K93" s="370" t="s">
        <v>249</v>
      </c>
      <c r="L93" s="314" t="s">
        <v>250</v>
      </c>
      <c r="M93" s="396"/>
    </row>
    <row r="94" spans="1:14" x14ac:dyDescent="0.35">
      <c r="A94" s="254" t="str">
        <f>A$93</f>
        <v>Research and Development</v>
      </c>
      <c r="B94" s="254" t="str">
        <f t="shared" ref="B94:B97" si="0">B$93</f>
        <v>Capital Cost Reduction</v>
      </c>
      <c r="C94" t="s">
        <v>289</v>
      </c>
      <c r="D94" s="254" t="str">
        <f t="shared" ref="D94:L97" si="1">D$93</f>
        <v>R&amp;D Capital Cost Reductions</v>
      </c>
      <c r="E94" t="s">
        <v>3218</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x14ac:dyDescent="0.35">
      <c r="A95" s="254" t="str">
        <f t="shared" ref="A95:A97" si="2">A$93</f>
        <v>Research and Development</v>
      </c>
      <c r="B95" s="254" t="str">
        <f t="shared" si="0"/>
        <v>Capital Cost Reduction</v>
      </c>
      <c r="C95" t="s">
        <v>290</v>
      </c>
      <c r="D95" s="254" t="str">
        <f t="shared" si="1"/>
        <v>R&amp;D Capital Cost Reductions</v>
      </c>
      <c r="E95" t="s">
        <v>3219</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35">
      <c r="A96" s="254" t="str">
        <f t="shared" si="2"/>
        <v>Research and Development</v>
      </c>
      <c r="B96" s="254" t="str">
        <f t="shared" si="0"/>
        <v>Capital Cost Reduction</v>
      </c>
      <c r="C96" t="s">
        <v>291</v>
      </c>
      <c r="D96" s="254" t="str">
        <f t="shared" si="1"/>
        <v>R&amp;D Capital Cost Reductions</v>
      </c>
      <c r="E96" t="s">
        <v>3220</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35">
      <c r="A97" s="254" t="str">
        <f t="shared" si="2"/>
        <v>Research and Development</v>
      </c>
      <c r="B97" s="254" t="str">
        <f t="shared" si="0"/>
        <v>Capital Cost Reduction</v>
      </c>
      <c r="C97" s="317" t="s">
        <v>292</v>
      </c>
      <c r="D97" s="254" t="str">
        <f t="shared" si="1"/>
        <v>R&amp;D Capital Cost Reductions</v>
      </c>
      <c r="E97" t="s">
        <v>3221</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x14ac:dyDescent="0.35">
      <c r="A98" s="317" t="s">
        <v>2660</v>
      </c>
      <c r="B98" s="317" t="s">
        <v>2802</v>
      </c>
      <c r="C98" t="s">
        <v>2803</v>
      </c>
      <c r="D98" s="317" t="s">
        <v>3800</v>
      </c>
      <c r="E98" s="391" t="s">
        <v>2805</v>
      </c>
      <c r="F98" s="13">
        <v>0</v>
      </c>
      <c r="G98" s="13">
        <v>1</v>
      </c>
      <c r="H98" s="395">
        <v>0.01</v>
      </c>
      <c r="I98" s="370" t="s">
        <v>33</v>
      </c>
      <c r="J98" s="370" t="s">
        <v>3394</v>
      </c>
      <c r="K98" s="314" t="s">
        <v>2808</v>
      </c>
      <c r="L98" s="314" t="s">
        <v>2807</v>
      </c>
      <c r="M98" s="397" t="s">
        <v>2806</v>
      </c>
    </row>
    <row r="99" spans="1:13" x14ac:dyDescent="0.35">
      <c r="A99" s="317" t="s">
        <v>2660</v>
      </c>
      <c r="B99" s="317" t="s">
        <v>3784</v>
      </c>
      <c r="C99" t="s">
        <v>3785</v>
      </c>
      <c r="D99" s="317" t="s">
        <v>3800</v>
      </c>
      <c r="E99" s="391" t="s">
        <v>3786</v>
      </c>
      <c r="F99" s="13">
        <v>0</v>
      </c>
      <c r="G99" s="13">
        <v>1</v>
      </c>
      <c r="H99" s="395">
        <v>0.01</v>
      </c>
      <c r="I99" s="370" t="s">
        <v>33</v>
      </c>
      <c r="J99" s="370" t="s">
        <v>3788</v>
      </c>
      <c r="K99" s="314"/>
      <c r="L99" s="314"/>
      <c r="M99" s="397" t="s">
        <v>3787</v>
      </c>
    </row>
    <row r="100" spans="1:13" x14ac:dyDescent="0.35">
      <c r="A100" t="s">
        <v>2660</v>
      </c>
      <c r="B100" s="184" t="s">
        <v>327</v>
      </c>
      <c r="C100" t="s">
        <v>293</v>
      </c>
      <c r="D100" t="s">
        <v>351</v>
      </c>
      <c r="E100" t="s">
        <v>2261</v>
      </c>
      <c r="F100" s="13">
        <v>0</v>
      </c>
      <c r="G100" s="13">
        <v>0.4</v>
      </c>
      <c r="H100" s="395">
        <v>0.01</v>
      </c>
      <c r="I100" s="370" t="s">
        <v>32</v>
      </c>
      <c r="J100" s="370" t="s">
        <v>3209</v>
      </c>
      <c r="K100" s="370" t="s">
        <v>249</v>
      </c>
      <c r="L100" s="314" t="s">
        <v>250</v>
      </c>
    </row>
    <row r="101" spans="1:13" x14ac:dyDescent="0.35">
      <c r="A101" s="254" t="str">
        <f>A$100</f>
        <v>Research and Development</v>
      </c>
      <c r="B101" s="254" t="str">
        <f>B$100</f>
        <v>Fuel Use Reduction</v>
      </c>
      <c r="C101" t="s">
        <v>294</v>
      </c>
      <c r="D101" s="254" t="str">
        <f t="shared" ref="D101:L104" si="3">D$100</f>
        <v>R&amp;D Fuel Use Reductions</v>
      </c>
      <c r="E101" t="s">
        <v>3222</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35">
      <c r="A102" s="254" t="str">
        <f t="shared" ref="A102:B104" si="4">A$100</f>
        <v>Research and Development</v>
      </c>
      <c r="B102" s="254" t="str">
        <f t="shared" si="4"/>
        <v>Fuel Use Reduction</v>
      </c>
      <c r="C102" t="s">
        <v>295</v>
      </c>
      <c r="D102" s="254" t="str">
        <f t="shared" si="3"/>
        <v>R&amp;D Fuel Use Reductions</v>
      </c>
      <c r="E102" t="s">
        <v>3223</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35">
      <c r="A103" s="254" t="str">
        <f t="shared" si="4"/>
        <v>Research and Development</v>
      </c>
      <c r="B103" s="254" t="str">
        <f t="shared" si="4"/>
        <v>Fuel Use Reduction</v>
      </c>
      <c r="C103" t="s">
        <v>296</v>
      </c>
      <c r="D103" s="254" t="str">
        <f t="shared" si="3"/>
        <v>R&amp;D Fuel Use Reductions</v>
      </c>
      <c r="E103" t="s">
        <v>3224</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35">
      <c r="A104" s="254" t="str">
        <f t="shared" si="4"/>
        <v>Research and Development</v>
      </c>
      <c r="B104" s="254" t="str">
        <f t="shared" si="4"/>
        <v>Fuel Use Reduction</v>
      </c>
      <c r="C104" t="s">
        <v>297</v>
      </c>
      <c r="D104" s="254" t="str">
        <f t="shared" si="3"/>
        <v>R&amp;D Fuel Use Reductions</v>
      </c>
      <c r="E104" t="s">
        <v>3225</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x14ac:dyDescent="0.35">
      <c r="A105" t="s">
        <v>2946</v>
      </c>
      <c r="B105" t="s">
        <v>2947</v>
      </c>
      <c r="C105" t="s">
        <v>2954</v>
      </c>
      <c r="D105" s="184"/>
      <c r="E105" t="s">
        <v>2979</v>
      </c>
      <c r="F105">
        <v>0</v>
      </c>
      <c r="G105">
        <v>10</v>
      </c>
      <c r="H105">
        <v>1</v>
      </c>
      <c r="I105" t="s">
        <v>2924</v>
      </c>
      <c r="J105" t="s">
        <v>3210</v>
      </c>
      <c r="K105" t="s">
        <v>2925</v>
      </c>
    </row>
    <row r="106" spans="1:13" x14ac:dyDescent="0.35">
      <c r="A106" t="s">
        <v>2946</v>
      </c>
      <c r="B106" t="s">
        <v>2948</v>
      </c>
      <c r="C106" t="s">
        <v>2955</v>
      </c>
      <c r="D106" s="184"/>
      <c r="E106" t="s">
        <v>2980</v>
      </c>
      <c r="F106">
        <v>0</v>
      </c>
      <c r="G106">
        <v>10</v>
      </c>
      <c r="H106">
        <v>1</v>
      </c>
      <c r="I106" t="s">
        <v>2924</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x14ac:dyDescent="0.35">
      <c r="A107" t="s">
        <v>2946</v>
      </c>
      <c r="B107" t="s">
        <v>3446</v>
      </c>
      <c r="C107" t="s">
        <v>3626</v>
      </c>
      <c r="D107" s="184"/>
      <c r="E107" t="s">
        <v>2981</v>
      </c>
      <c r="F107">
        <v>0</v>
      </c>
      <c r="G107">
        <v>10</v>
      </c>
      <c r="H107">
        <v>1</v>
      </c>
      <c r="I107" t="s">
        <v>2924</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2946</v>
      </c>
      <c r="B108" t="s">
        <v>3627</v>
      </c>
      <c r="C108" t="s">
        <v>3628</v>
      </c>
      <c r="D108" s="184"/>
      <c r="E108" t="s">
        <v>3629</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2946</v>
      </c>
      <c r="B109" t="s">
        <v>2949</v>
      </c>
      <c r="C109" t="s">
        <v>2956</v>
      </c>
      <c r="D109" s="184"/>
      <c r="E109" t="s">
        <v>2982</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2946</v>
      </c>
      <c r="B110" t="s">
        <v>2950</v>
      </c>
      <c r="C110" t="s">
        <v>2957</v>
      </c>
      <c r="D110" s="184"/>
      <c r="E110" t="s">
        <v>2983</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2946</v>
      </c>
      <c r="B111" t="s">
        <v>263</v>
      </c>
      <c r="C111" t="s">
        <v>2958</v>
      </c>
      <c r="D111" s="184"/>
      <c r="E111" t="s">
        <v>2984</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35">
      <c r="A112" t="s">
        <v>2946</v>
      </c>
      <c r="B112" t="s">
        <v>2951</v>
      </c>
      <c r="C112" t="s">
        <v>2959</v>
      </c>
      <c r="D112" s="184"/>
      <c r="E112" t="s">
        <v>2985</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35">
      <c r="A113" t="s">
        <v>2946</v>
      </c>
      <c r="B113" t="s">
        <v>3630</v>
      </c>
      <c r="C113" t="s">
        <v>3631</v>
      </c>
      <c r="D113" s="184"/>
      <c r="E113" t="s">
        <v>3632</v>
      </c>
      <c r="F113">
        <v>0</v>
      </c>
      <c r="G113">
        <v>10</v>
      </c>
      <c r="H113">
        <v>1</v>
      </c>
      <c r="I113" t="s">
        <v>2924</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35">
      <c r="A114" t="s">
        <v>2946</v>
      </c>
      <c r="B114" t="s">
        <v>2952</v>
      </c>
      <c r="C114" t="s">
        <v>2960</v>
      </c>
      <c r="D114" s="184"/>
      <c r="E114" t="s">
        <v>2986</v>
      </c>
      <c r="F114">
        <v>0</v>
      </c>
      <c r="G114">
        <v>10</v>
      </c>
      <c r="H114">
        <v>1</v>
      </c>
      <c r="I114" t="s">
        <v>2924</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35">
      <c r="A115" t="s">
        <v>2946</v>
      </c>
      <c r="B115" t="s">
        <v>2953</v>
      </c>
      <c r="C115" t="s">
        <v>2961</v>
      </c>
      <c r="D115" s="184"/>
      <c r="E115" t="s">
        <v>2987</v>
      </c>
      <c r="F115">
        <v>0</v>
      </c>
      <c r="G115">
        <v>10</v>
      </c>
      <c r="H115">
        <v>1</v>
      </c>
      <c r="I115" t="s">
        <v>2924</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x14ac:dyDescent="0.35">
      <c r="A116" t="s">
        <v>2823</v>
      </c>
      <c r="B116" t="s">
        <v>2824</v>
      </c>
      <c r="C116" t="s">
        <v>3424</v>
      </c>
      <c r="D116" s="184"/>
      <c r="E116" t="s">
        <v>2825</v>
      </c>
      <c r="F116">
        <v>0</v>
      </c>
      <c r="G116">
        <v>1</v>
      </c>
      <c r="H116">
        <v>1</v>
      </c>
      <c r="I116" s="370" t="s">
        <v>29</v>
      </c>
      <c r="J116" t="s">
        <v>3425</v>
      </c>
      <c r="M116" s="404"/>
    </row>
    <row r="117" spans="1:13" x14ac:dyDescent="0.35">
      <c r="A117" t="s">
        <v>2823</v>
      </c>
      <c r="B117" t="s">
        <v>3288</v>
      </c>
      <c r="C117" t="s">
        <v>3286</v>
      </c>
      <c r="D117" s="184"/>
      <c r="E117" s="184"/>
      <c r="F117">
        <v>0</v>
      </c>
      <c r="G117">
        <v>1</v>
      </c>
      <c r="H117">
        <v>1</v>
      </c>
      <c r="I117" s="370" t="s">
        <v>29</v>
      </c>
      <c r="J117" t="s">
        <v>3287</v>
      </c>
    </row>
  </sheetData>
  <phoneticPr fontId="112"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topLeftCell="G1" zoomScale="70" zoomScaleNormal="70" workbookViewId="0">
      <pane ySplit="1" topLeftCell="A1063" activePane="bottomLeft" state="frozen"/>
      <selection pane="bottomLeft" activeCell="H1072" sqref="H1072"/>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113.269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3461</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3461</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3461</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3461</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3461</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3461</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3461</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3461</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3461</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3461</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3457</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3457</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3457</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3457</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3457</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3457</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3457</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3457</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3457</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3457</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3444</v>
      </c>
      <c r="D63" s="45" t="s">
        <v>37</v>
      </c>
      <c r="E63" s="45" t="s">
        <v>2245</v>
      </c>
      <c r="F63" s="2" t="s">
        <v>3298</v>
      </c>
      <c r="G63" s="45" t="s">
        <v>3450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3445</v>
      </c>
      <c r="D105" s="45" t="s">
        <v>37</v>
      </c>
      <c r="E105" s="45" t="s">
        <v>2245</v>
      </c>
      <c r="F105" s="2" t="s">
        <v>3462</v>
      </c>
      <c r="G105" s="45" t="s">
        <v>3450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3462</v>
      </c>
      <c r="G106" s="2" t="s">
        <v>3451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3462</v>
      </c>
      <c r="G107" s="2" t="s">
        <v>3452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3462</v>
      </c>
      <c r="G108" s="2" t="s">
        <v>3453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3462</v>
      </c>
      <c r="G109" s="2" t="s">
        <v>3454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3462</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3462</v>
      </c>
      <c r="G111" s="2" t="s">
        <v>3455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3458</v>
      </c>
      <c r="G112" s="45" t="s">
        <v>3450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3458</v>
      </c>
      <c r="G113" s="2" t="s">
        <v>3451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3458</v>
      </c>
      <c r="G114" s="2" t="s">
        <v>3452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3458</v>
      </c>
      <c r="G115" s="2" t="s">
        <v>3453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3458</v>
      </c>
      <c r="G116" s="2" t="s">
        <v>3454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3458</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3458</v>
      </c>
      <c r="G118" s="2" t="s">
        <v>3455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3434</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3463</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3802</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3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3493</v>
      </c>
      <c r="E240" s="45"/>
      <c r="F240" s="6" t="s">
        <v>3429</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3494</v>
      </c>
      <c r="E241" s="45"/>
      <c r="F241" s="6" t="s">
        <v>3430</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3504</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2749</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2750</v>
      </c>
      <c r="E254" s="45"/>
      <c r="F254" s="6" t="s">
        <v>2593</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2751</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3492</v>
      </c>
      <c r="E256" s="45"/>
      <c r="F256" s="6" t="s">
        <v>3499</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3495</v>
      </c>
      <c r="E257" s="45"/>
      <c r="F257" s="6" t="s">
        <v>3500</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3496</v>
      </c>
      <c r="E258" s="45"/>
      <c r="F258" s="6" t="s">
        <v>3501</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3497</v>
      </c>
      <c r="E259" s="45"/>
      <c r="F259" s="6" t="s">
        <v>3502</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3498</v>
      </c>
      <c r="E260" s="45"/>
      <c r="F260" s="6" t="s">
        <v>3503</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3587</v>
      </c>
      <c r="E261" s="45"/>
      <c r="F261" s="6" t="s">
        <v>3585</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3588</v>
      </c>
      <c r="E262" s="45"/>
      <c r="F262" s="6" t="s">
        <v>3586</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3806</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3493</v>
      </c>
      <c r="E264" s="45"/>
      <c r="F264" s="6" t="s">
        <v>3429</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3494</v>
      </c>
      <c r="E265" s="45"/>
      <c r="F265" s="6" t="s">
        <v>3430</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3504</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2749</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2750</v>
      </c>
      <c r="E278" s="45"/>
      <c r="F278" s="6" t="s">
        <v>2593</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2751</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3492</v>
      </c>
      <c r="E280" s="45"/>
      <c r="F280" s="6" t="s">
        <v>3499</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3495</v>
      </c>
      <c r="E281" s="45"/>
      <c r="F281" s="6" t="s">
        <v>3500</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3496</v>
      </c>
      <c r="E282" s="45"/>
      <c r="F282" s="6" t="s">
        <v>3501</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3497</v>
      </c>
      <c r="E283" s="45"/>
      <c r="F283" s="6" t="s">
        <v>3502</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3498</v>
      </c>
      <c r="E284" s="45"/>
      <c r="F284" s="6" t="s">
        <v>3503</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3587</v>
      </c>
      <c r="E285" s="45"/>
      <c r="F285" s="6" t="s">
        <v>3585</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3588</v>
      </c>
      <c r="E286" s="45"/>
      <c r="F286" s="6" t="s">
        <v>3586</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2741</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29"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3550</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3793</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3493</v>
      </c>
      <c r="E292" s="45"/>
      <c r="F292" s="6" t="s">
        <v>3429</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3494</v>
      </c>
      <c r="E293" s="45"/>
      <c r="F293" s="6" t="s">
        <v>3430</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3504</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2749</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2750</v>
      </c>
      <c r="E306" s="45"/>
      <c r="F306" s="6" t="s">
        <v>2593</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2751</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3492</v>
      </c>
      <c r="E308" s="45"/>
      <c r="F308" s="6" t="s">
        <v>3499</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3495</v>
      </c>
      <c r="E309" s="45"/>
      <c r="F309" s="6" t="s">
        <v>3500</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3496</v>
      </c>
      <c r="E310" s="45"/>
      <c r="F310" s="6" t="s">
        <v>3501</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3497</v>
      </c>
      <c r="E311" s="45"/>
      <c r="F311" s="6" t="s">
        <v>3502</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3498</v>
      </c>
      <c r="E312" s="45"/>
      <c r="F312" s="6" t="s">
        <v>3503</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3587</v>
      </c>
      <c r="E313" s="45"/>
      <c r="F313" s="6" t="s">
        <v>3585</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3588</v>
      </c>
      <c r="E314" s="45"/>
      <c r="F314" s="6" t="s">
        <v>3586</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3487</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3493</v>
      </c>
      <c r="E317" s="45"/>
      <c r="F317" s="6" t="s">
        <v>3429</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3494</v>
      </c>
      <c r="E318" s="45"/>
      <c r="F318" s="6" t="s">
        <v>3430</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3504</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2749</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2750</v>
      </c>
      <c r="E331" s="45"/>
      <c r="F331" s="6" t="s">
        <v>2593</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2751</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3492</v>
      </c>
      <c r="E333" s="45"/>
      <c r="F333" s="6" t="s">
        <v>3499</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3495</v>
      </c>
      <c r="E334" s="45"/>
      <c r="F334" s="6" t="s">
        <v>3500</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3496</v>
      </c>
      <c r="E335" s="45"/>
      <c r="F335" s="6" t="s">
        <v>3501</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3497</v>
      </c>
      <c r="E336" s="45"/>
      <c r="F336" s="6" t="s">
        <v>3502</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3498</v>
      </c>
      <c r="E337" s="45"/>
      <c r="F337" s="6" t="s">
        <v>3503</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3587</v>
      </c>
      <c r="E338" s="45"/>
      <c r="F338" s="6" t="s">
        <v>3585</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3588</v>
      </c>
      <c r="E339" s="45"/>
      <c r="F339" s="6" t="s">
        <v>3586</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3493</v>
      </c>
      <c r="E342" s="45"/>
      <c r="F342" s="6" t="s">
        <v>3429</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3494</v>
      </c>
      <c r="E343" s="45"/>
      <c r="F343" s="6" t="s">
        <v>3430</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3504</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2749</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2750</v>
      </c>
      <c r="E356" s="45"/>
      <c r="F356" s="6" t="s">
        <v>2593</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2751</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3492</v>
      </c>
      <c r="E358" s="45"/>
      <c r="F358" s="6" t="s">
        <v>3499</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3495</v>
      </c>
      <c r="E359" s="45"/>
      <c r="F359" s="6" t="s">
        <v>3500</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3496</v>
      </c>
      <c r="E360" s="45"/>
      <c r="F360" s="6" t="s">
        <v>3501</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3497</v>
      </c>
      <c r="E361" s="45"/>
      <c r="F361" s="6" t="s">
        <v>3502</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3498</v>
      </c>
      <c r="E362" s="45"/>
      <c r="F362" s="6" t="s">
        <v>3503</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3587</v>
      </c>
      <c r="E363" s="45"/>
      <c r="F363" s="6" t="s">
        <v>3585</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3588</v>
      </c>
      <c r="E364" s="45"/>
      <c r="F364" s="6" t="s">
        <v>3586</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3021</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3493</v>
      </c>
      <c r="E366" s="45"/>
      <c r="F366" s="6" t="s">
        <v>3429</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3494</v>
      </c>
      <c r="E367" s="45"/>
      <c r="F367" s="6" t="s">
        <v>3430</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3504</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2749</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2750</v>
      </c>
      <c r="E380" s="45"/>
      <c r="F380" s="6" t="s">
        <v>2593</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2751</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3492</v>
      </c>
      <c r="E382" s="45"/>
      <c r="F382" s="6" t="s">
        <v>3499</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3495</v>
      </c>
      <c r="E383" s="45"/>
      <c r="F383" s="6" t="s">
        <v>3500</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3496</v>
      </c>
      <c r="E384" s="45"/>
      <c r="F384" s="6" t="s">
        <v>3501</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3497</v>
      </c>
      <c r="E385" s="45"/>
      <c r="F385" s="6" t="s">
        <v>3502</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3498</v>
      </c>
      <c r="E386" s="45"/>
      <c r="F386" s="6" t="s">
        <v>3503</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3587</v>
      </c>
      <c r="E387" s="45"/>
      <c r="F387" s="6" t="s">
        <v>3585</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3588</v>
      </c>
      <c r="E388" s="45"/>
      <c r="F388" s="6" t="s">
        <v>3586</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3493</v>
      </c>
      <c r="E390" s="45"/>
      <c r="F390" s="6" t="s">
        <v>3429</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3494</v>
      </c>
      <c r="E391" s="45"/>
      <c r="F391" s="6" t="s">
        <v>3430</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3504</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2749</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2750</v>
      </c>
      <c r="E404" s="45"/>
      <c r="F404" s="6" t="s">
        <v>2593</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2751</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3492</v>
      </c>
      <c r="E406" s="45"/>
      <c r="F406" s="6" t="s">
        <v>3499</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3495</v>
      </c>
      <c r="E407" s="45"/>
      <c r="F407" s="6" t="s">
        <v>3500</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3496</v>
      </c>
      <c r="E408" s="45"/>
      <c r="F408" s="6" t="s">
        <v>3501</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3497</v>
      </c>
      <c r="E409" s="45"/>
      <c r="F409" s="6" t="s">
        <v>3502</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3498</v>
      </c>
      <c r="E410" s="45"/>
      <c r="F410" s="6" t="s">
        <v>3503</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3587</v>
      </c>
      <c r="E411" s="45"/>
      <c r="F411" s="6" t="s">
        <v>3585</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3588</v>
      </c>
      <c r="E412" s="45"/>
      <c r="F412" s="6" t="s">
        <v>3586</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3749</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3493</v>
      </c>
      <c r="E414" s="45"/>
      <c r="F414" s="6" t="s">
        <v>3429</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3494</v>
      </c>
      <c r="E415" s="45"/>
      <c r="F415" s="6" t="s">
        <v>3430</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3504</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2749</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2750</v>
      </c>
      <c r="E428" s="45"/>
      <c r="F428" s="6" t="s">
        <v>2593</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2751</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3492</v>
      </c>
      <c r="E430" s="45"/>
      <c r="F430" s="6" t="s">
        <v>3499</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3495</v>
      </c>
      <c r="E431" s="45"/>
      <c r="F431" s="6" t="s">
        <v>3500</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3496</v>
      </c>
      <c r="E432" s="45"/>
      <c r="F432" s="6" t="s">
        <v>3501</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3497</v>
      </c>
      <c r="E433" s="45"/>
      <c r="F433" s="6" t="s">
        <v>3502</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3498</v>
      </c>
      <c r="E434" s="45"/>
      <c r="F434" s="6" t="s">
        <v>3503</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3587</v>
      </c>
      <c r="E435" s="45"/>
      <c r="F435" s="6" t="s">
        <v>3585</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3588</v>
      </c>
      <c r="E436" s="45"/>
      <c r="F436" s="6" t="s">
        <v>3586</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3493</v>
      </c>
      <c r="E438" s="45"/>
      <c r="F438" s="6" t="s">
        <v>3429</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3494</v>
      </c>
      <c r="E439" s="45"/>
      <c r="F439" s="6" t="s">
        <v>3430</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3504</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2749</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2750</v>
      </c>
      <c r="E452" s="45"/>
      <c r="F452" s="6" t="s">
        <v>2593</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2751</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3492</v>
      </c>
      <c r="E454" s="45"/>
      <c r="F454" s="6" t="s">
        <v>3499</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3495</v>
      </c>
      <c r="E455" s="45"/>
      <c r="F455" s="6" t="s">
        <v>3500</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3496</v>
      </c>
      <c r="E456" s="45"/>
      <c r="F456" s="6" t="s">
        <v>3501</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3497</v>
      </c>
      <c r="E457" s="45"/>
      <c r="F457" s="6" t="s">
        <v>3502</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3498</v>
      </c>
      <c r="E458" s="45"/>
      <c r="F458" s="6" t="s">
        <v>3503</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3587</v>
      </c>
      <c r="E459" s="45"/>
      <c r="F459" s="6" t="s">
        <v>3585</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3588</v>
      </c>
      <c r="E460" s="45"/>
      <c r="F460" s="6" t="s">
        <v>3586</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2789</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3493</v>
      </c>
      <c r="E466" s="45"/>
      <c r="F466" s="6" t="s">
        <v>3429</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3494</v>
      </c>
      <c r="E467" s="45"/>
      <c r="F467" s="6" t="s">
        <v>3430</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3504</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2749</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2750</v>
      </c>
      <c r="E480" s="45"/>
      <c r="F480" s="6" t="s">
        <v>2593</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2751</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3492</v>
      </c>
      <c r="E482" s="45"/>
      <c r="F482" s="6" t="s">
        <v>3499</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3495</v>
      </c>
      <c r="E483" s="45"/>
      <c r="F483" s="6" t="s">
        <v>3500</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3496</v>
      </c>
      <c r="E484" s="45"/>
      <c r="F484" s="6" t="s">
        <v>3501</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3497</v>
      </c>
      <c r="E485" s="45"/>
      <c r="F485" s="6" t="s">
        <v>3502</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3498</v>
      </c>
      <c r="E486" s="45"/>
      <c r="F486" s="6" t="s">
        <v>3503</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3587</v>
      </c>
      <c r="E487" s="45"/>
      <c r="F487" s="6" t="s">
        <v>3585</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3588</v>
      </c>
      <c r="E488" s="45"/>
      <c r="F488" s="6" t="s">
        <v>3586</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3493</v>
      </c>
      <c r="E490" s="45"/>
      <c r="F490" s="6" t="s">
        <v>3429</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3494</v>
      </c>
      <c r="E491" s="45"/>
      <c r="F491" s="6" t="s">
        <v>3430</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3504</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2749</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2750</v>
      </c>
      <c r="E504" s="45"/>
      <c r="F504" s="6" t="s">
        <v>2593</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2751</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3492</v>
      </c>
      <c r="E506" s="45"/>
      <c r="F506" s="6" t="s">
        <v>3499</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3495</v>
      </c>
      <c r="E507" s="45"/>
      <c r="F507" s="6" t="s">
        <v>3500</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3496</v>
      </c>
      <c r="E508" s="45"/>
      <c r="F508" s="6" t="s">
        <v>3501</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3497</v>
      </c>
      <c r="E509" s="45"/>
      <c r="F509" s="6" t="s">
        <v>3502</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3498</v>
      </c>
      <c r="E510" s="45"/>
      <c r="F510" s="6" t="s">
        <v>3503</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3587</v>
      </c>
      <c r="E511" s="45"/>
      <c r="F511" s="6" t="s">
        <v>3585</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3588</v>
      </c>
      <c r="E512" s="45"/>
      <c r="F512" s="6" t="s">
        <v>3586</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3580</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29"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3638</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3642</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x14ac:dyDescent="0.3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3649</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x14ac:dyDescent="0.3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3493</v>
      </c>
      <c r="F517" s="6" t="s">
        <v>3429</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x14ac:dyDescent="0.3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3494</v>
      </c>
      <c r="F518" s="6" t="s">
        <v>3430</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x14ac:dyDescent="0.3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3504</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x14ac:dyDescent="0.3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x14ac:dyDescent="0.3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x14ac:dyDescent="0.3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x14ac:dyDescent="0.3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x14ac:dyDescent="0.3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x14ac:dyDescent="0.3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x14ac:dyDescent="0.3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x14ac:dyDescent="0.3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x14ac:dyDescent="0.3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x14ac:dyDescent="0.3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x14ac:dyDescent="0.3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2749</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x14ac:dyDescent="0.3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2750</v>
      </c>
      <c r="F531" s="6" t="s">
        <v>2593</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x14ac:dyDescent="0.3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2751</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x14ac:dyDescent="0.3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3492</v>
      </c>
      <c r="F533" s="6" t="s">
        <v>3499</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x14ac:dyDescent="0.3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3495</v>
      </c>
      <c r="F534" s="6" t="s">
        <v>3500</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x14ac:dyDescent="0.3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3496</v>
      </c>
      <c r="F535" s="6" t="s">
        <v>3501</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x14ac:dyDescent="0.3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3497</v>
      </c>
      <c r="F536" s="6" t="s">
        <v>3502</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x14ac:dyDescent="0.3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3498</v>
      </c>
      <c r="F537" s="6" t="s">
        <v>3503</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x14ac:dyDescent="0.3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3587</v>
      </c>
      <c r="F538" s="6" t="s">
        <v>3585</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x14ac:dyDescent="0.3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3588</v>
      </c>
      <c r="F539" s="6" t="s">
        <v>3586</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x14ac:dyDescent="0.3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3187</v>
      </c>
      <c r="D540" s="45" t="s">
        <v>3064</v>
      </c>
      <c r="E540" s="6"/>
      <c r="F540" t="s">
        <v>3089</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3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3065</v>
      </c>
      <c r="E541" s="6"/>
      <c r="F541" t="s">
        <v>2760</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x14ac:dyDescent="0.3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3066</v>
      </c>
      <c r="E542" s="6"/>
      <c r="F542" t="s">
        <v>3030</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x14ac:dyDescent="0.3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3067</v>
      </c>
      <c r="E543" s="6"/>
      <c r="F543" t="s">
        <v>3031</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x14ac:dyDescent="0.3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3068</v>
      </c>
      <c r="E544" s="6"/>
      <c r="F544" t="s">
        <v>3032</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x14ac:dyDescent="0.3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3069</v>
      </c>
      <c r="E545" s="6"/>
      <c r="F545" t="s">
        <v>3033</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x14ac:dyDescent="0.3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3070</v>
      </c>
      <c r="E546" s="6"/>
      <c r="F546" t="s">
        <v>3034</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x14ac:dyDescent="0.3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3071</v>
      </c>
      <c r="E547" s="6"/>
      <c r="F547" t="s">
        <v>3035</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x14ac:dyDescent="0.3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3072</v>
      </c>
      <c r="E548" s="6"/>
      <c r="F548" t="s">
        <v>3036</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x14ac:dyDescent="0.3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3073</v>
      </c>
      <c r="E549" s="6"/>
      <c r="F549" t="s">
        <v>2580</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x14ac:dyDescent="0.3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3074</v>
      </c>
      <c r="E550" s="6"/>
      <c r="F550" t="s">
        <v>3037</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x14ac:dyDescent="0.3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3075</v>
      </c>
      <c r="E551" s="6"/>
      <c r="F551" t="s">
        <v>3038</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3076</v>
      </c>
      <c r="E552" s="6"/>
      <c r="F552" t="s">
        <v>3039</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3077</v>
      </c>
      <c r="E553" s="6"/>
      <c r="F553" t="s">
        <v>2581</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3078</v>
      </c>
      <c r="E554" s="6"/>
      <c r="F554" t="s">
        <v>3040</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3079</v>
      </c>
      <c r="E555" s="6"/>
      <c r="F555" t="s">
        <v>3041</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3080</v>
      </c>
      <c r="E556" s="6"/>
      <c r="F556" t="s">
        <v>3042</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3081</v>
      </c>
      <c r="E557" s="6"/>
      <c r="F557" t="s">
        <v>3043</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3082</v>
      </c>
      <c r="E558" s="6"/>
      <c r="F558" t="s">
        <v>3044</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3083</v>
      </c>
      <c r="E559" s="6"/>
      <c r="F559" t="s">
        <v>3045</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3084</v>
      </c>
      <c r="E560" s="6"/>
      <c r="F560" t="s">
        <v>3046</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3085</v>
      </c>
      <c r="E561" s="6"/>
      <c r="F561" t="s">
        <v>3047</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3086</v>
      </c>
      <c r="E562" s="6"/>
      <c r="F562" t="s">
        <v>3048</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3087</v>
      </c>
      <c r="E563" s="6"/>
      <c r="F563" t="s">
        <v>3090</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3088</v>
      </c>
      <c r="E564" s="6"/>
      <c r="F564" t="s">
        <v>3049</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3023</v>
      </c>
      <c r="D565" s="45" t="s">
        <v>3064</v>
      </c>
      <c r="E565" s="6" t="s">
        <v>3026</v>
      </c>
      <c r="F565" t="s">
        <v>3089</v>
      </c>
      <c r="G565" s="45" t="s">
        <v>3027</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3064</v>
      </c>
      <c r="E566" s="6" t="s">
        <v>2533</v>
      </c>
      <c r="F566" t="s">
        <v>3089</v>
      </c>
      <c r="G566" s="45" t="s">
        <v>3028</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3065</v>
      </c>
      <c r="E567" s="6" t="s">
        <v>3026</v>
      </c>
      <c r="F567" t="s">
        <v>2760</v>
      </c>
      <c r="G567" s="45" t="s">
        <v>3027</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3065</v>
      </c>
      <c r="E568" s="6" t="s">
        <v>2533</v>
      </c>
      <c r="F568" t="s">
        <v>2760</v>
      </c>
      <c r="G568" s="45" t="s">
        <v>3028</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3066</v>
      </c>
      <c r="E569" s="6" t="s">
        <v>3026</v>
      </c>
      <c r="F569" t="s">
        <v>3030</v>
      </c>
      <c r="G569" s="45" t="s">
        <v>3027</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3066</v>
      </c>
      <c r="E570" s="6" t="s">
        <v>2533</v>
      </c>
      <c r="F570" t="s">
        <v>3030</v>
      </c>
      <c r="G570" s="45" t="s">
        <v>3028</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3067</v>
      </c>
      <c r="E571" s="6" t="s">
        <v>3026</v>
      </c>
      <c r="F571" t="s">
        <v>3031</v>
      </c>
      <c r="G571" s="45" t="s">
        <v>3027</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3067</v>
      </c>
      <c r="E572" s="6" t="s">
        <v>2533</v>
      </c>
      <c r="F572" t="s">
        <v>3031</v>
      </c>
      <c r="G572" s="45" t="s">
        <v>3028</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3068</v>
      </c>
      <c r="E573" s="6" t="s">
        <v>3026</v>
      </c>
      <c r="F573" t="s">
        <v>3032</v>
      </c>
      <c r="G573" s="45" t="s">
        <v>3027</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3068</v>
      </c>
      <c r="E574" s="6" t="s">
        <v>2533</v>
      </c>
      <c r="F574" t="s">
        <v>3032</v>
      </c>
      <c r="G574" s="45" t="s">
        <v>3028</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3069</v>
      </c>
      <c r="E575" s="6" t="s">
        <v>3026</v>
      </c>
      <c r="F575" t="s">
        <v>3033</v>
      </c>
      <c r="G575" s="45" t="s">
        <v>3027</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3069</v>
      </c>
      <c r="E576" s="6" t="s">
        <v>2533</v>
      </c>
      <c r="F576" t="s">
        <v>3033</v>
      </c>
      <c r="G576" s="45" t="s">
        <v>3028</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3070</v>
      </c>
      <c r="E577" s="6" t="s">
        <v>3026</v>
      </c>
      <c r="F577" t="s">
        <v>3034</v>
      </c>
      <c r="G577" s="45" t="s">
        <v>3027</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3070</v>
      </c>
      <c r="E578" s="6" t="s">
        <v>2533</v>
      </c>
      <c r="F578" t="s">
        <v>3034</v>
      </c>
      <c r="G578" s="45" t="s">
        <v>3028</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3071</v>
      </c>
      <c r="E579" s="6" t="s">
        <v>3026</v>
      </c>
      <c r="F579" t="s">
        <v>3035</v>
      </c>
      <c r="G579" s="45" t="s">
        <v>3027</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3071</v>
      </c>
      <c r="E580" s="6" t="s">
        <v>2533</v>
      </c>
      <c r="F580" t="s">
        <v>3035</v>
      </c>
      <c r="G580" s="45" t="s">
        <v>3028</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3072</v>
      </c>
      <c r="E581" s="6" t="s">
        <v>3026</v>
      </c>
      <c r="F581" t="s">
        <v>3036</v>
      </c>
      <c r="G581" s="45" t="s">
        <v>3027</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3072</v>
      </c>
      <c r="E582" s="6" t="s">
        <v>2533</v>
      </c>
      <c r="F582" t="s">
        <v>3036</v>
      </c>
      <c r="G582" s="45" t="s">
        <v>3028</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3073</v>
      </c>
      <c r="E583" s="6" t="s">
        <v>3026</v>
      </c>
      <c r="F583" t="s">
        <v>2580</v>
      </c>
      <c r="G583" s="45" t="s">
        <v>3027</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3073</v>
      </c>
      <c r="E584" s="6" t="s">
        <v>2533</v>
      </c>
      <c r="F584" t="s">
        <v>2580</v>
      </c>
      <c r="G584" s="45" t="s">
        <v>3028</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3074</v>
      </c>
      <c r="E585" s="6" t="s">
        <v>3026</v>
      </c>
      <c r="F585" t="s">
        <v>3037</v>
      </c>
      <c r="G585" s="45" t="s">
        <v>3027</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3074</v>
      </c>
      <c r="E586" s="6" t="s">
        <v>2533</v>
      </c>
      <c r="F586" t="s">
        <v>3037</v>
      </c>
      <c r="G586" s="45" t="s">
        <v>3028</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3075</v>
      </c>
      <c r="E587" s="6" t="s">
        <v>3026</v>
      </c>
      <c r="F587" t="s">
        <v>3038</v>
      </c>
      <c r="G587" s="45" t="s">
        <v>3027</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3075</v>
      </c>
      <c r="E588" s="6" t="s">
        <v>2533</v>
      </c>
      <c r="F588" t="s">
        <v>3038</v>
      </c>
      <c r="G588" s="45" t="s">
        <v>3028</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3076</v>
      </c>
      <c r="E589" s="6" t="s">
        <v>3026</v>
      </c>
      <c r="F589" t="s">
        <v>3039</v>
      </c>
      <c r="G589" s="45" t="s">
        <v>3027</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3076</v>
      </c>
      <c r="E590" s="6" t="s">
        <v>2533</v>
      </c>
      <c r="F590" t="s">
        <v>3039</v>
      </c>
      <c r="G590" s="45" t="s">
        <v>3028</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3077</v>
      </c>
      <c r="E591" s="6" t="s">
        <v>3026</v>
      </c>
      <c r="F591" t="s">
        <v>2581</v>
      </c>
      <c r="G591" s="45" t="s">
        <v>3027</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3077</v>
      </c>
      <c r="E592" s="6" t="s">
        <v>2533</v>
      </c>
      <c r="F592" t="s">
        <v>2581</v>
      </c>
      <c r="G592" s="45" t="s">
        <v>3028</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3078</v>
      </c>
      <c r="E593" s="6" t="s">
        <v>3026</v>
      </c>
      <c r="F593" t="s">
        <v>3040</v>
      </c>
      <c r="G593" s="45" t="s">
        <v>3027</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3078</v>
      </c>
      <c r="E594" s="6" t="s">
        <v>2533</v>
      </c>
      <c r="F594" t="s">
        <v>3040</v>
      </c>
      <c r="G594" s="45" t="s">
        <v>3028</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3079</v>
      </c>
      <c r="E595" s="6" t="s">
        <v>3026</v>
      </c>
      <c r="F595" t="s">
        <v>3041</v>
      </c>
      <c r="G595" s="45" t="s">
        <v>3027</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3079</v>
      </c>
      <c r="E596" s="6" t="s">
        <v>2533</v>
      </c>
      <c r="F596" t="s">
        <v>3041</v>
      </c>
      <c r="G596" s="45" t="s">
        <v>3028</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3080</v>
      </c>
      <c r="E597" s="6" t="s">
        <v>3026</v>
      </c>
      <c r="F597" t="s">
        <v>3042</v>
      </c>
      <c r="G597" s="45" t="s">
        <v>3027</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3080</v>
      </c>
      <c r="E598" s="6" t="s">
        <v>2533</v>
      </c>
      <c r="F598" t="s">
        <v>3042</v>
      </c>
      <c r="G598" s="45" t="s">
        <v>3028</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3081</v>
      </c>
      <c r="E599" s="6" t="s">
        <v>3026</v>
      </c>
      <c r="F599" t="s">
        <v>3043</v>
      </c>
      <c r="G599" s="45" t="s">
        <v>3027</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3081</v>
      </c>
      <c r="E600" s="6" t="s">
        <v>2533</v>
      </c>
      <c r="F600" t="s">
        <v>3043</v>
      </c>
      <c r="G600" s="45" t="s">
        <v>3028</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3082</v>
      </c>
      <c r="E601" s="6" t="s">
        <v>3026</v>
      </c>
      <c r="F601" t="s">
        <v>3044</v>
      </c>
      <c r="G601" s="45" t="s">
        <v>3027</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3082</v>
      </c>
      <c r="E602" s="6" t="s">
        <v>2533</v>
      </c>
      <c r="F602" t="s">
        <v>3044</v>
      </c>
      <c r="G602" s="45" t="s">
        <v>3028</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3083</v>
      </c>
      <c r="E603" s="6" t="s">
        <v>3026</v>
      </c>
      <c r="F603" t="s">
        <v>3045</v>
      </c>
      <c r="G603" s="45" t="s">
        <v>3027</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3083</v>
      </c>
      <c r="E604" s="6" t="s">
        <v>2533</v>
      </c>
      <c r="F604" t="s">
        <v>3045</v>
      </c>
      <c r="G604" s="45" t="s">
        <v>3028</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3084</v>
      </c>
      <c r="E605" s="6" t="s">
        <v>3026</v>
      </c>
      <c r="F605" t="s">
        <v>3046</v>
      </c>
      <c r="G605" s="45" t="s">
        <v>3027</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3084</v>
      </c>
      <c r="E606" s="6" t="s">
        <v>2533</v>
      </c>
      <c r="F606" t="s">
        <v>3046</v>
      </c>
      <c r="G606" s="45" t="s">
        <v>3028</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3085</v>
      </c>
      <c r="E607" s="6" t="s">
        <v>3026</v>
      </c>
      <c r="F607" t="s">
        <v>3047</v>
      </c>
      <c r="G607" s="45" t="s">
        <v>3027</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3085</v>
      </c>
      <c r="E608" s="6" t="s">
        <v>2533</v>
      </c>
      <c r="F608" t="s">
        <v>3047</v>
      </c>
      <c r="G608" s="45" t="s">
        <v>3028</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3086</v>
      </c>
      <c r="E609" s="6" t="s">
        <v>3026</v>
      </c>
      <c r="F609" t="s">
        <v>3048</v>
      </c>
      <c r="G609" s="45" t="s">
        <v>3027</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3086</v>
      </c>
      <c r="E610" s="6" t="s">
        <v>2533</v>
      </c>
      <c r="F610" t="s">
        <v>3048</v>
      </c>
      <c r="G610" s="45" t="s">
        <v>3028</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3087</v>
      </c>
      <c r="E611" s="6" t="s">
        <v>3026</v>
      </c>
      <c r="F611" t="s">
        <v>3090</v>
      </c>
      <c r="G611" s="45" t="s">
        <v>3027</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3087</v>
      </c>
      <c r="E612" s="6" t="s">
        <v>2533</v>
      </c>
      <c r="F612" t="s">
        <v>3090</v>
      </c>
      <c r="G612" s="45" t="s">
        <v>3028</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3088</v>
      </c>
      <c r="E613" s="6" t="s">
        <v>3026</v>
      </c>
      <c r="F613" t="s">
        <v>3049</v>
      </c>
      <c r="G613" s="45" t="s">
        <v>3027</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3088</v>
      </c>
      <c r="E614" s="6" t="s">
        <v>2533</v>
      </c>
      <c r="F614" t="s">
        <v>3049</v>
      </c>
      <c r="G614" s="45" t="s">
        <v>3028</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2769</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3543</v>
      </c>
      <c r="D618" s="45" t="s">
        <v>3064</v>
      </c>
      <c r="E618" s="1" t="s">
        <v>3520</v>
      </c>
      <c r="F618" t="s">
        <v>3089</v>
      </c>
      <c r="G618" s="45" t="s">
        <v>3527</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3064</v>
      </c>
      <c r="E619" s="1" t="s">
        <v>3521</v>
      </c>
      <c r="F619" t="s">
        <v>3089</v>
      </c>
      <c r="G619" s="45" t="s">
        <v>3528</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3064</v>
      </c>
      <c r="E620" s="1" t="s">
        <v>3522</v>
      </c>
      <c r="F620" t="s">
        <v>3089</v>
      </c>
      <c r="G620" s="45" t="s">
        <v>3529</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3064</v>
      </c>
      <c r="E621" s="1" t="s">
        <v>3523</v>
      </c>
      <c r="F621" t="s">
        <v>3089</v>
      </c>
      <c r="G621" s="45" t="s">
        <v>3530</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3064</v>
      </c>
      <c r="E622" s="1" t="s">
        <v>3524</v>
      </c>
      <c r="F622" t="s">
        <v>3089</v>
      </c>
      <c r="G622" s="45" t="s">
        <v>3531</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3064</v>
      </c>
      <c r="E623" s="1" t="s">
        <v>3525</v>
      </c>
      <c r="F623" t="s">
        <v>3089</v>
      </c>
      <c r="G623" s="45" t="s">
        <v>3532</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3064</v>
      </c>
      <c r="E624" s="1" t="s">
        <v>3526</v>
      </c>
      <c r="F624" t="s">
        <v>3089</v>
      </c>
      <c r="G624" s="45" t="s">
        <v>3533</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3064</v>
      </c>
      <c r="E625" s="1" t="s">
        <v>3683</v>
      </c>
      <c r="F625" t="s">
        <v>3089</v>
      </c>
      <c r="G625" s="45" t="s">
        <v>3683</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3065</v>
      </c>
      <c r="E626" s="1" t="s">
        <v>3520</v>
      </c>
      <c r="F626" t="s">
        <v>2760</v>
      </c>
      <c r="G626" s="45" t="s">
        <v>3527</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3065</v>
      </c>
      <c r="E627" s="1" t="s">
        <v>3521</v>
      </c>
      <c r="F627" t="s">
        <v>2760</v>
      </c>
      <c r="G627" s="45" t="s">
        <v>3528</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3065</v>
      </c>
      <c r="E628" s="1" t="s">
        <v>3522</v>
      </c>
      <c r="F628" t="s">
        <v>2760</v>
      </c>
      <c r="G628" s="45" t="s">
        <v>3529</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3065</v>
      </c>
      <c r="E629" s="1" t="s">
        <v>3523</v>
      </c>
      <c r="F629" t="s">
        <v>2760</v>
      </c>
      <c r="G629" s="45" t="s">
        <v>3530</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3065</v>
      </c>
      <c r="E630" s="1" t="s">
        <v>3524</v>
      </c>
      <c r="F630" t="s">
        <v>2760</v>
      </c>
      <c r="G630" s="45" t="s">
        <v>3531</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3065</v>
      </c>
      <c r="E631" s="1" t="s">
        <v>3525</v>
      </c>
      <c r="F631" t="s">
        <v>2760</v>
      </c>
      <c r="G631" s="45" t="s">
        <v>3532</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3065</v>
      </c>
      <c r="E632" s="1" t="s">
        <v>3526</v>
      </c>
      <c r="F632" t="s">
        <v>2760</v>
      </c>
      <c r="G632" s="45" t="s">
        <v>3533</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3065</v>
      </c>
      <c r="E633" s="1" t="s">
        <v>3683</v>
      </c>
      <c r="F633" t="s">
        <v>2760</v>
      </c>
      <c r="G633" s="45" t="s">
        <v>3683</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3066</v>
      </c>
      <c r="E634" s="1" t="s">
        <v>3520</v>
      </c>
      <c r="F634" t="s">
        <v>3030</v>
      </c>
      <c r="G634" s="45" t="s">
        <v>3527</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3066</v>
      </c>
      <c r="E635" s="1" t="s">
        <v>3521</v>
      </c>
      <c r="F635" t="s">
        <v>3030</v>
      </c>
      <c r="G635" s="45" t="s">
        <v>3528</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3066</v>
      </c>
      <c r="E636" s="1" t="s">
        <v>3522</v>
      </c>
      <c r="F636" t="s">
        <v>3030</v>
      </c>
      <c r="G636" s="45" t="s">
        <v>3529</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3066</v>
      </c>
      <c r="E637" s="1" t="s">
        <v>3523</v>
      </c>
      <c r="F637" t="s">
        <v>3030</v>
      </c>
      <c r="G637" s="45" t="s">
        <v>3530</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3066</v>
      </c>
      <c r="E638" s="1" t="s">
        <v>3524</v>
      </c>
      <c r="F638" t="s">
        <v>3030</v>
      </c>
      <c r="G638" s="45" t="s">
        <v>3531</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3066</v>
      </c>
      <c r="E639" s="1" t="s">
        <v>3525</v>
      </c>
      <c r="F639" t="s">
        <v>3030</v>
      </c>
      <c r="G639" s="45" t="s">
        <v>3532</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3066</v>
      </c>
      <c r="E640" s="1" t="s">
        <v>3526</v>
      </c>
      <c r="F640" t="s">
        <v>3030</v>
      </c>
      <c r="G640" s="45" t="s">
        <v>3533</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3066</v>
      </c>
      <c r="E641" s="1" t="s">
        <v>3683</v>
      </c>
      <c r="F641" t="s">
        <v>3030</v>
      </c>
      <c r="G641" s="45" t="s">
        <v>3683</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3067</v>
      </c>
      <c r="E642" s="1" t="s">
        <v>3520</v>
      </c>
      <c r="F642" t="s">
        <v>3031</v>
      </c>
      <c r="G642" s="45" t="s">
        <v>3527</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3067</v>
      </c>
      <c r="E643" s="1" t="s">
        <v>3521</v>
      </c>
      <c r="F643" t="s">
        <v>3031</v>
      </c>
      <c r="G643" s="45" t="s">
        <v>3528</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3067</v>
      </c>
      <c r="E644" s="1" t="s">
        <v>3522</v>
      </c>
      <c r="F644" t="s">
        <v>3031</v>
      </c>
      <c r="G644" s="45" t="s">
        <v>3529</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3067</v>
      </c>
      <c r="E645" s="1" t="s">
        <v>3523</v>
      </c>
      <c r="F645" t="s">
        <v>3031</v>
      </c>
      <c r="G645" s="45" t="s">
        <v>3530</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3067</v>
      </c>
      <c r="E646" s="1" t="s">
        <v>3524</v>
      </c>
      <c r="F646" t="s">
        <v>3031</v>
      </c>
      <c r="G646" s="45" t="s">
        <v>3531</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3067</v>
      </c>
      <c r="E647" s="1" t="s">
        <v>3525</v>
      </c>
      <c r="F647" t="s">
        <v>3031</v>
      </c>
      <c r="G647" s="45" t="s">
        <v>3532</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3067</v>
      </c>
      <c r="E648" s="1" t="s">
        <v>3526</v>
      </c>
      <c r="F648" t="s">
        <v>3031</v>
      </c>
      <c r="G648" s="45" t="s">
        <v>3533</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3067</v>
      </c>
      <c r="E649" s="1" t="s">
        <v>3683</v>
      </c>
      <c r="F649" t="s">
        <v>3031</v>
      </c>
      <c r="G649" s="45" t="s">
        <v>3683</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3068</v>
      </c>
      <c r="E650" s="1" t="s">
        <v>3520</v>
      </c>
      <c r="F650" t="s">
        <v>3032</v>
      </c>
      <c r="G650" s="45" t="s">
        <v>3527</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3068</v>
      </c>
      <c r="E651" s="1" t="s">
        <v>3521</v>
      </c>
      <c r="F651" t="s">
        <v>3032</v>
      </c>
      <c r="G651" s="45" t="s">
        <v>3528</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3068</v>
      </c>
      <c r="E652" s="1" t="s">
        <v>3522</v>
      </c>
      <c r="F652" t="s">
        <v>3032</v>
      </c>
      <c r="G652" s="45" t="s">
        <v>3529</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3068</v>
      </c>
      <c r="E653" s="1" t="s">
        <v>3523</v>
      </c>
      <c r="F653" t="s">
        <v>3032</v>
      </c>
      <c r="G653" s="45" t="s">
        <v>3530</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3068</v>
      </c>
      <c r="E654" s="1" t="s">
        <v>3524</v>
      </c>
      <c r="F654" t="s">
        <v>3032</v>
      </c>
      <c r="G654" s="45" t="s">
        <v>3531</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3068</v>
      </c>
      <c r="E655" s="1" t="s">
        <v>3525</v>
      </c>
      <c r="F655" t="s">
        <v>3032</v>
      </c>
      <c r="G655" s="45" t="s">
        <v>3532</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3068</v>
      </c>
      <c r="E656" s="1" t="s">
        <v>3526</v>
      </c>
      <c r="F656" t="s">
        <v>3032</v>
      </c>
      <c r="G656" s="45" t="s">
        <v>3533</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3068</v>
      </c>
      <c r="E657" s="1" t="s">
        <v>3683</v>
      </c>
      <c r="F657" t="s">
        <v>3032</v>
      </c>
      <c r="G657" s="45" t="s">
        <v>3683</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3069</v>
      </c>
      <c r="E658" s="1" t="s">
        <v>3520</v>
      </c>
      <c r="F658" t="s">
        <v>3033</v>
      </c>
      <c r="G658" s="45" t="s">
        <v>3527</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3069</v>
      </c>
      <c r="E659" s="1" t="s">
        <v>3521</v>
      </c>
      <c r="F659" t="s">
        <v>3033</v>
      </c>
      <c r="G659" s="45" t="s">
        <v>3528</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3069</v>
      </c>
      <c r="E660" s="1" t="s">
        <v>3522</v>
      </c>
      <c r="F660" t="s">
        <v>3033</v>
      </c>
      <c r="G660" s="45" t="s">
        <v>3529</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3069</v>
      </c>
      <c r="E661" s="1" t="s">
        <v>3523</v>
      </c>
      <c r="F661" t="s">
        <v>3033</v>
      </c>
      <c r="G661" s="45" t="s">
        <v>3530</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3069</v>
      </c>
      <c r="E662" s="1" t="s">
        <v>3524</v>
      </c>
      <c r="F662" t="s">
        <v>3033</v>
      </c>
      <c r="G662" s="45" t="s">
        <v>3531</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3069</v>
      </c>
      <c r="E663" s="1" t="s">
        <v>3525</v>
      </c>
      <c r="F663" t="s">
        <v>3033</v>
      </c>
      <c r="G663" s="45" t="s">
        <v>3532</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3069</v>
      </c>
      <c r="E664" s="1" t="s">
        <v>3526</v>
      </c>
      <c r="F664" t="s">
        <v>3033</v>
      </c>
      <c r="G664" s="45" t="s">
        <v>3533</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3069</v>
      </c>
      <c r="E665" s="1" t="s">
        <v>3683</v>
      </c>
      <c r="F665" t="s">
        <v>3033</v>
      </c>
      <c r="G665" s="45" t="s">
        <v>3683</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3070</v>
      </c>
      <c r="E666" s="1" t="s">
        <v>3520</v>
      </c>
      <c r="F666" t="s">
        <v>3034</v>
      </c>
      <c r="G666" s="45" t="s">
        <v>3527</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3070</v>
      </c>
      <c r="E667" s="1" t="s">
        <v>3521</v>
      </c>
      <c r="F667" t="s">
        <v>3034</v>
      </c>
      <c r="G667" s="45" t="s">
        <v>3528</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3070</v>
      </c>
      <c r="E668" s="1" t="s">
        <v>3522</v>
      </c>
      <c r="F668" t="s">
        <v>3034</v>
      </c>
      <c r="G668" s="45" t="s">
        <v>3529</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3070</v>
      </c>
      <c r="E669" s="1" t="s">
        <v>3523</v>
      </c>
      <c r="F669" t="s">
        <v>3034</v>
      </c>
      <c r="G669" s="45" t="s">
        <v>3530</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3070</v>
      </c>
      <c r="E670" s="1" t="s">
        <v>3524</v>
      </c>
      <c r="F670" t="s">
        <v>3034</v>
      </c>
      <c r="G670" s="45" t="s">
        <v>3531</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3070</v>
      </c>
      <c r="E671" s="1" t="s">
        <v>3525</v>
      </c>
      <c r="F671" t="s">
        <v>3034</v>
      </c>
      <c r="G671" s="45" t="s">
        <v>3532</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3070</v>
      </c>
      <c r="E672" s="1" t="s">
        <v>3526</v>
      </c>
      <c r="F672" t="s">
        <v>3034</v>
      </c>
      <c r="G672" s="45" t="s">
        <v>3533</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3070</v>
      </c>
      <c r="E673" s="1" t="s">
        <v>3683</v>
      </c>
      <c r="F673" t="s">
        <v>3034</v>
      </c>
      <c r="G673" s="45" t="s">
        <v>3683</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3071</v>
      </c>
      <c r="E674" s="1" t="s">
        <v>3520</v>
      </c>
      <c r="F674" t="s">
        <v>3035</v>
      </c>
      <c r="G674" s="45" t="s">
        <v>3527</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3071</v>
      </c>
      <c r="E675" s="1" t="s">
        <v>3521</v>
      </c>
      <c r="F675" t="s">
        <v>3035</v>
      </c>
      <c r="G675" s="45" t="s">
        <v>3528</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3071</v>
      </c>
      <c r="E676" s="1" t="s">
        <v>3522</v>
      </c>
      <c r="F676" t="s">
        <v>3035</v>
      </c>
      <c r="G676" s="45" t="s">
        <v>3529</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3071</v>
      </c>
      <c r="E677" s="1" t="s">
        <v>3523</v>
      </c>
      <c r="F677" t="s">
        <v>3035</v>
      </c>
      <c r="G677" s="45" t="s">
        <v>3530</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3071</v>
      </c>
      <c r="E678" s="1" t="s">
        <v>3524</v>
      </c>
      <c r="F678" t="s">
        <v>3035</v>
      </c>
      <c r="G678" s="45" t="s">
        <v>3531</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3071</v>
      </c>
      <c r="E679" s="1" t="s">
        <v>3525</v>
      </c>
      <c r="F679" t="s">
        <v>3035</v>
      </c>
      <c r="G679" s="45" t="s">
        <v>3532</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3071</v>
      </c>
      <c r="E680" s="1" t="s">
        <v>3526</v>
      </c>
      <c r="F680" t="s">
        <v>3035</v>
      </c>
      <c r="G680" s="45" t="s">
        <v>3533</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3071</v>
      </c>
      <c r="E681" s="1" t="s">
        <v>3683</v>
      </c>
      <c r="F681" t="s">
        <v>3035</v>
      </c>
      <c r="G681" s="45" t="s">
        <v>3683</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3072</v>
      </c>
      <c r="E682" s="1" t="s">
        <v>3520</v>
      </c>
      <c r="F682" t="s">
        <v>3036</v>
      </c>
      <c r="G682" s="45" t="s">
        <v>3527</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3072</v>
      </c>
      <c r="E683" s="1" t="s">
        <v>3521</v>
      </c>
      <c r="F683" t="s">
        <v>3036</v>
      </c>
      <c r="G683" s="45" t="s">
        <v>3528</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3072</v>
      </c>
      <c r="E684" s="1" t="s">
        <v>3522</v>
      </c>
      <c r="F684" t="s">
        <v>3036</v>
      </c>
      <c r="G684" s="45" t="s">
        <v>3529</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3072</v>
      </c>
      <c r="E685" s="1" t="s">
        <v>3523</v>
      </c>
      <c r="F685" t="s">
        <v>3036</v>
      </c>
      <c r="G685" s="45" t="s">
        <v>3530</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3072</v>
      </c>
      <c r="E686" s="1" t="s">
        <v>3524</v>
      </c>
      <c r="F686" t="s">
        <v>3036</v>
      </c>
      <c r="G686" s="45" t="s">
        <v>3531</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3072</v>
      </c>
      <c r="E687" s="1" t="s">
        <v>3525</v>
      </c>
      <c r="F687" t="s">
        <v>3036</v>
      </c>
      <c r="G687" s="45" t="s">
        <v>3532</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3072</v>
      </c>
      <c r="E688" s="1" t="s">
        <v>3526</v>
      </c>
      <c r="F688" t="s">
        <v>3036</v>
      </c>
      <c r="G688" s="45" t="s">
        <v>3533</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3072</v>
      </c>
      <c r="E689" s="1" t="s">
        <v>3683</v>
      </c>
      <c r="F689" t="s">
        <v>3036</v>
      </c>
      <c r="G689" s="45" t="s">
        <v>3683</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3073</v>
      </c>
      <c r="E690" s="1" t="s">
        <v>3520</v>
      </c>
      <c r="F690" t="s">
        <v>2580</v>
      </c>
      <c r="G690" s="45" t="s">
        <v>3527</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3073</v>
      </c>
      <c r="E691" s="1" t="s">
        <v>3521</v>
      </c>
      <c r="F691" t="s">
        <v>2580</v>
      </c>
      <c r="G691" s="45" t="s">
        <v>3528</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3073</v>
      </c>
      <c r="E692" s="1" t="s">
        <v>3522</v>
      </c>
      <c r="F692" t="s">
        <v>2580</v>
      </c>
      <c r="G692" s="45" t="s">
        <v>3529</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3073</v>
      </c>
      <c r="E693" s="1" t="s">
        <v>3523</v>
      </c>
      <c r="F693" t="s">
        <v>2580</v>
      </c>
      <c r="G693" s="45" t="s">
        <v>3530</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3073</v>
      </c>
      <c r="E694" s="1" t="s">
        <v>3524</v>
      </c>
      <c r="F694" t="s">
        <v>2580</v>
      </c>
      <c r="G694" s="45" t="s">
        <v>3531</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3073</v>
      </c>
      <c r="E695" s="1" t="s">
        <v>3525</v>
      </c>
      <c r="F695" t="s">
        <v>2580</v>
      </c>
      <c r="G695" s="45" t="s">
        <v>3532</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3073</v>
      </c>
      <c r="E696" s="1" t="s">
        <v>3526</v>
      </c>
      <c r="F696" t="s">
        <v>2580</v>
      </c>
      <c r="G696" s="45" t="s">
        <v>3533</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3073</v>
      </c>
      <c r="E697" s="1" t="s">
        <v>3683</v>
      </c>
      <c r="F697" t="s">
        <v>2580</v>
      </c>
      <c r="G697" s="45" t="s">
        <v>3683</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3074</v>
      </c>
      <c r="E698" s="1" t="s">
        <v>3520</v>
      </c>
      <c r="F698" t="s">
        <v>3037</v>
      </c>
      <c r="G698" s="45" t="s">
        <v>3527</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3074</v>
      </c>
      <c r="E699" s="1" t="s">
        <v>3521</v>
      </c>
      <c r="F699" t="s">
        <v>3037</v>
      </c>
      <c r="G699" s="45" t="s">
        <v>3528</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3074</v>
      </c>
      <c r="E700" s="1" t="s">
        <v>3522</v>
      </c>
      <c r="F700" t="s">
        <v>3037</v>
      </c>
      <c r="G700" s="45" t="s">
        <v>3529</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3074</v>
      </c>
      <c r="E701" s="1" t="s">
        <v>3523</v>
      </c>
      <c r="F701" t="s">
        <v>3037</v>
      </c>
      <c r="G701" s="45" t="s">
        <v>3530</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3074</v>
      </c>
      <c r="E702" s="1" t="s">
        <v>3524</v>
      </c>
      <c r="F702" t="s">
        <v>3037</v>
      </c>
      <c r="G702" s="45" t="s">
        <v>3531</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3074</v>
      </c>
      <c r="E703" s="1" t="s">
        <v>3525</v>
      </c>
      <c r="F703" t="s">
        <v>3037</v>
      </c>
      <c r="G703" s="45" t="s">
        <v>3532</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3074</v>
      </c>
      <c r="E704" s="1" t="s">
        <v>3526</v>
      </c>
      <c r="F704" t="s">
        <v>3037</v>
      </c>
      <c r="G704" s="45" t="s">
        <v>3533</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3074</v>
      </c>
      <c r="E705" s="1" t="s">
        <v>3683</v>
      </c>
      <c r="F705" t="s">
        <v>3037</v>
      </c>
      <c r="G705" s="45" t="s">
        <v>3683</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3075</v>
      </c>
      <c r="E706" s="1" t="s">
        <v>3520</v>
      </c>
      <c r="F706" t="s">
        <v>3038</v>
      </c>
      <c r="G706" s="45" t="s">
        <v>3527</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3075</v>
      </c>
      <c r="E707" s="1" t="s">
        <v>3521</v>
      </c>
      <c r="F707" t="s">
        <v>3038</v>
      </c>
      <c r="G707" s="45" t="s">
        <v>3528</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3075</v>
      </c>
      <c r="E708" s="1" t="s">
        <v>3522</v>
      </c>
      <c r="F708" t="s">
        <v>3038</v>
      </c>
      <c r="G708" s="45" t="s">
        <v>3529</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3075</v>
      </c>
      <c r="E709" s="1" t="s">
        <v>3523</v>
      </c>
      <c r="F709" t="s">
        <v>3038</v>
      </c>
      <c r="G709" s="45" t="s">
        <v>3530</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3075</v>
      </c>
      <c r="E710" s="1" t="s">
        <v>3524</v>
      </c>
      <c r="F710" t="s">
        <v>3038</v>
      </c>
      <c r="G710" s="45" t="s">
        <v>3531</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3075</v>
      </c>
      <c r="E711" s="1" t="s">
        <v>3525</v>
      </c>
      <c r="F711" t="s">
        <v>3038</v>
      </c>
      <c r="G711" s="45" t="s">
        <v>3532</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3075</v>
      </c>
      <c r="E712" s="1" t="s">
        <v>3526</v>
      </c>
      <c r="F712" t="s">
        <v>3038</v>
      </c>
      <c r="G712" s="45" t="s">
        <v>3533</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3075</v>
      </c>
      <c r="E713" s="1" t="s">
        <v>3683</v>
      </c>
      <c r="F713" t="s">
        <v>3038</v>
      </c>
      <c r="G713" s="45" t="s">
        <v>3683</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3076</v>
      </c>
      <c r="E714" s="1" t="s">
        <v>3520</v>
      </c>
      <c r="F714" t="s">
        <v>3039</v>
      </c>
      <c r="G714" s="45" t="s">
        <v>3527</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3076</v>
      </c>
      <c r="E715" s="1" t="s">
        <v>3521</v>
      </c>
      <c r="F715" t="s">
        <v>3039</v>
      </c>
      <c r="G715" s="45" t="s">
        <v>3528</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3076</v>
      </c>
      <c r="E716" s="1" t="s">
        <v>3522</v>
      </c>
      <c r="F716" t="s">
        <v>3039</v>
      </c>
      <c r="G716" s="45" t="s">
        <v>3529</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3076</v>
      </c>
      <c r="E717" s="1" t="s">
        <v>3523</v>
      </c>
      <c r="F717" t="s">
        <v>3039</v>
      </c>
      <c r="G717" s="45" t="s">
        <v>3530</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3076</v>
      </c>
      <c r="E718" s="1" t="s">
        <v>3524</v>
      </c>
      <c r="F718" t="s">
        <v>3039</v>
      </c>
      <c r="G718" s="45" t="s">
        <v>3531</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3076</v>
      </c>
      <c r="E719" s="1" t="s">
        <v>3525</v>
      </c>
      <c r="F719" t="s">
        <v>3039</v>
      </c>
      <c r="G719" s="45" t="s">
        <v>3532</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3076</v>
      </c>
      <c r="E720" s="1" t="s">
        <v>3526</v>
      </c>
      <c r="F720" t="s">
        <v>3039</v>
      </c>
      <c r="G720" s="45" t="s">
        <v>3533</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3076</v>
      </c>
      <c r="E721" s="1" t="s">
        <v>3683</v>
      </c>
      <c r="F721" t="s">
        <v>3039</v>
      </c>
      <c r="G721" s="45" t="s">
        <v>3683</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3077</v>
      </c>
      <c r="E722" s="1" t="s">
        <v>3520</v>
      </c>
      <c r="F722" t="s">
        <v>2581</v>
      </c>
      <c r="G722" s="45" t="s">
        <v>3527</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3077</v>
      </c>
      <c r="E723" s="1" t="s">
        <v>3521</v>
      </c>
      <c r="F723" t="s">
        <v>2581</v>
      </c>
      <c r="G723" s="45" t="s">
        <v>3528</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3077</v>
      </c>
      <c r="E724" s="1" t="s">
        <v>3522</v>
      </c>
      <c r="F724" t="s">
        <v>2581</v>
      </c>
      <c r="G724" s="45" t="s">
        <v>3529</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3077</v>
      </c>
      <c r="E725" s="1" t="s">
        <v>3523</v>
      </c>
      <c r="F725" t="s">
        <v>2581</v>
      </c>
      <c r="G725" s="45" t="s">
        <v>3530</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3077</v>
      </c>
      <c r="E726" s="1" t="s">
        <v>3524</v>
      </c>
      <c r="F726" t="s">
        <v>2581</v>
      </c>
      <c r="G726" s="45" t="s">
        <v>3531</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3077</v>
      </c>
      <c r="E727" s="1" t="s">
        <v>3525</v>
      </c>
      <c r="F727" t="s">
        <v>2581</v>
      </c>
      <c r="G727" s="45" t="s">
        <v>3532</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3077</v>
      </c>
      <c r="E728" s="1" t="s">
        <v>3526</v>
      </c>
      <c r="F728" t="s">
        <v>2581</v>
      </c>
      <c r="G728" s="45" t="s">
        <v>3533</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3077</v>
      </c>
      <c r="E729" s="1" t="s">
        <v>3683</v>
      </c>
      <c r="F729" t="s">
        <v>2581</v>
      </c>
      <c r="G729" s="45" t="s">
        <v>3683</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3078</v>
      </c>
      <c r="E730" s="1" t="s">
        <v>3520</v>
      </c>
      <c r="F730" t="s">
        <v>3040</v>
      </c>
      <c r="G730" s="45" t="s">
        <v>3527</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3078</v>
      </c>
      <c r="E731" s="1" t="s">
        <v>3521</v>
      </c>
      <c r="F731" t="s">
        <v>3040</v>
      </c>
      <c r="G731" s="45" t="s">
        <v>3528</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3078</v>
      </c>
      <c r="E732" s="1" t="s">
        <v>3522</v>
      </c>
      <c r="F732" t="s">
        <v>3040</v>
      </c>
      <c r="G732" s="45" t="s">
        <v>3529</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3078</v>
      </c>
      <c r="E733" s="1" t="s">
        <v>3523</v>
      </c>
      <c r="F733" t="s">
        <v>3040</v>
      </c>
      <c r="G733" s="45" t="s">
        <v>3530</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3078</v>
      </c>
      <c r="E734" s="1" t="s">
        <v>3524</v>
      </c>
      <c r="F734" t="s">
        <v>3040</v>
      </c>
      <c r="G734" s="45" t="s">
        <v>3531</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3078</v>
      </c>
      <c r="E735" s="1" t="s">
        <v>3525</v>
      </c>
      <c r="F735" t="s">
        <v>3040</v>
      </c>
      <c r="G735" s="45" t="s">
        <v>3532</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3078</v>
      </c>
      <c r="E736" s="1" t="s">
        <v>3526</v>
      </c>
      <c r="F736" t="s">
        <v>3040</v>
      </c>
      <c r="G736" s="45" t="s">
        <v>3533</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3078</v>
      </c>
      <c r="E737" s="1" t="s">
        <v>3683</v>
      </c>
      <c r="F737" t="s">
        <v>3040</v>
      </c>
      <c r="G737" s="45" t="s">
        <v>3683</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3079</v>
      </c>
      <c r="E738" s="1" t="s">
        <v>3520</v>
      </c>
      <c r="F738" t="s">
        <v>3041</v>
      </c>
      <c r="G738" s="45" t="s">
        <v>3527</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3079</v>
      </c>
      <c r="E739" s="1" t="s">
        <v>3521</v>
      </c>
      <c r="F739" t="s">
        <v>3041</v>
      </c>
      <c r="G739" s="45" t="s">
        <v>3528</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3079</v>
      </c>
      <c r="E740" s="1" t="s">
        <v>3522</v>
      </c>
      <c r="F740" t="s">
        <v>3041</v>
      </c>
      <c r="G740" s="45" t="s">
        <v>3529</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3079</v>
      </c>
      <c r="E741" s="1" t="s">
        <v>3523</v>
      </c>
      <c r="F741" t="s">
        <v>3041</v>
      </c>
      <c r="G741" s="45" t="s">
        <v>3530</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3079</v>
      </c>
      <c r="E742" s="1" t="s">
        <v>3524</v>
      </c>
      <c r="F742" t="s">
        <v>3041</v>
      </c>
      <c r="G742" s="45" t="s">
        <v>3531</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3079</v>
      </c>
      <c r="E743" s="1" t="s">
        <v>3525</v>
      </c>
      <c r="F743" t="s">
        <v>3041</v>
      </c>
      <c r="G743" s="45" t="s">
        <v>3532</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3079</v>
      </c>
      <c r="E744" s="1" t="s">
        <v>3526</v>
      </c>
      <c r="F744" t="s">
        <v>3041</v>
      </c>
      <c r="G744" s="45" t="s">
        <v>3533</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3079</v>
      </c>
      <c r="E745" s="1" t="s">
        <v>3683</v>
      </c>
      <c r="F745" t="s">
        <v>3041</v>
      </c>
      <c r="G745" s="45" t="s">
        <v>3683</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3080</v>
      </c>
      <c r="E746" s="1" t="s">
        <v>3520</v>
      </c>
      <c r="F746" t="s">
        <v>3042</v>
      </c>
      <c r="G746" s="45" t="s">
        <v>3527</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3080</v>
      </c>
      <c r="E747" s="1" t="s">
        <v>3521</v>
      </c>
      <c r="F747" t="s">
        <v>3042</v>
      </c>
      <c r="G747" s="45" t="s">
        <v>3528</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3080</v>
      </c>
      <c r="E748" s="1" t="s">
        <v>3522</v>
      </c>
      <c r="F748" t="s">
        <v>3042</v>
      </c>
      <c r="G748" s="45" t="s">
        <v>3529</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3080</v>
      </c>
      <c r="E749" s="1" t="s">
        <v>3523</v>
      </c>
      <c r="F749" t="s">
        <v>3042</v>
      </c>
      <c r="G749" s="45" t="s">
        <v>3530</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3080</v>
      </c>
      <c r="E750" s="1" t="s">
        <v>3524</v>
      </c>
      <c r="F750" t="s">
        <v>3042</v>
      </c>
      <c r="G750" s="45" t="s">
        <v>3531</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3080</v>
      </c>
      <c r="E751" s="1" t="s">
        <v>3525</v>
      </c>
      <c r="F751" t="s">
        <v>3042</v>
      </c>
      <c r="G751" s="45" t="s">
        <v>3532</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3080</v>
      </c>
      <c r="E752" s="1" t="s">
        <v>3526</v>
      </c>
      <c r="F752" t="s">
        <v>3042</v>
      </c>
      <c r="G752" s="45" t="s">
        <v>3533</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3080</v>
      </c>
      <c r="E753" s="1" t="s">
        <v>3683</v>
      </c>
      <c r="F753" t="s">
        <v>3042</v>
      </c>
      <c r="G753" s="45" t="s">
        <v>3683</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3081</v>
      </c>
      <c r="E754" s="1" t="s">
        <v>3520</v>
      </c>
      <c r="F754" t="s">
        <v>3043</v>
      </c>
      <c r="G754" s="45" t="s">
        <v>3527</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3081</v>
      </c>
      <c r="E755" s="1" t="s">
        <v>3521</v>
      </c>
      <c r="F755" t="s">
        <v>3043</v>
      </c>
      <c r="G755" s="45" t="s">
        <v>3528</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3081</v>
      </c>
      <c r="E756" s="1" t="s">
        <v>3522</v>
      </c>
      <c r="F756" t="s">
        <v>3043</v>
      </c>
      <c r="G756" s="45" t="s">
        <v>3529</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3081</v>
      </c>
      <c r="E757" s="1" t="s">
        <v>3523</v>
      </c>
      <c r="F757" t="s">
        <v>3043</v>
      </c>
      <c r="G757" s="45" t="s">
        <v>3530</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3081</v>
      </c>
      <c r="E758" s="1" t="s">
        <v>3524</v>
      </c>
      <c r="F758" t="s">
        <v>3043</v>
      </c>
      <c r="G758" s="45" t="s">
        <v>3531</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3081</v>
      </c>
      <c r="E759" s="1" t="s">
        <v>3525</v>
      </c>
      <c r="F759" t="s">
        <v>3043</v>
      </c>
      <c r="G759" s="45" t="s">
        <v>3532</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3081</v>
      </c>
      <c r="E760" s="1" t="s">
        <v>3526</v>
      </c>
      <c r="F760" t="s">
        <v>3043</v>
      </c>
      <c r="G760" s="45" t="s">
        <v>3533</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3081</v>
      </c>
      <c r="E761" s="1" t="s">
        <v>3683</v>
      </c>
      <c r="F761" t="s">
        <v>3043</v>
      </c>
      <c r="G761" s="45" t="s">
        <v>3683</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3082</v>
      </c>
      <c r="E762" s="1" t="s">
        <v>3520</v>
      </c>
      <c r="F762" t="s">
        <v>3044</v>
      </c>
      <c r="G762" s="45" t="s">
        <v>3527</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3082</v>
      </c>
      <c r="E763" s="1" t="s">
        <v>3521</v>
      </c>
      <c r="F763" t="s">
        <v>3044</v>
      </c>
      <c r="G763" s="45" t="s">
        <v>3528</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3082</v>
      </c>
      <c r="E764" s="1" t="s">
        <v>3522</v>
      </c>
      <c r="F764" t="s">
        <v>3044</v>
      </c>
      <c r="G764" s="45" t="s">
        <v>3529</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3082</v>
      </c>
      <c r="E765" s="1" t="s">
        <v>3523</v>
      </c>
      <c r="F765" t="s">
        <v>3044</v>
      </c>
      <c r="G765" s="45" t="s">
        <v>3530</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3082</v>
      </c>
      <c r="E766" s="1" t="s">
        <v>3524</v>
      </c>
      <c r="F766" t="s">
        <v>3044</v>
      </c>
      <c r="G766" s="45" t="s">
        <v>3531</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3082</v>
      </c>
      <c r="E767" s="1" t="s">
        <v>3525</v>
      </c>
      <c r="F767" t="s">
        <v>3044</v>
      </c>
      <c r="G767" s="45" t="s">
        <v>3532</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3082</v>
      </c>
      <c r="E768" s="1" t="s">
        <v>3526</v>
      </c>
      <c r="F768" t="s">
        <v>3044</v>
      </c>
      <c r="G768" s="45" t="s">
        <v>3533</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3082</v>
      </c>
      <c r="E769" s="1" t="s">
        <v>3683</v>
      </c>
      <c r="F769" t="s">
        <v>3044</v>
      </c>
      <c r="G769" s="45" t="s">
        <v>3683</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3083</v>
      </c>
      <c r="E770" s="1" t="s">
        <v>3520</v>
      </c>
      <c r="F770" t="s">
        <v>3045</v>
      </c>
      <c r="G770" s="45" t="s">
        <v>3527</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3083</v>
      </c>
      <c r="E771" s="1" t="s">
        <v>3521</v>
      </c>
      <c r="F771" t="s">
        <v>3045</v>
      </c>
      <c r="G771" s="45" t="s">
        <v>3528</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3083</v>
      </c>
      <c r="E772" s="1" t="s">
        <v>3522</v>
      </c>
      <c r="F772" t="s">
        <v>3045</v>
      </c>
      <c r="G772" s="45" t="s">
        <v>3529</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3083</v>
      </c>
      <c r="E773" s="1" t="s">
        <v>3523</v>
      </c>
      <c r="F773" t="s">
        <v>3045</v>
      </c>
      <c r="G773" s="45" t="s">
        <v>3530</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3083</v>
      </c>
      <c r="E774" s="1" t="s">
        <v>3524</v>
      </c>
      <c r="F774" t="s">
        <v>3045</v>
      </c>
      <c r="G774" s="45" t="s">
        <v>3531</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3083</v>
      </c>
      <c r="E775" s="1" t="s">
        <v>3525</v>
      </c>
      <c r="F775" t="s">
        <v>3045</v>
      </c>
      <c r="G775" s="45" t="s">
        <v>3532</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3083</v>
      </c>
      <c r="E776" s="1" t="s">
        <v>3526</v>
      </c>
      <c r="F776" t="s">
        <v>3045</v>
      </c>
      <c r="G776" s="45" t="s">
        <v>3533</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3083</v>
      </c>
      <c r="E777" s="1" t="s">
        <v>3683</v>
      </c>
      <c r="F777" t="s">
        <v>3045</v>
      </c>
      <c r="G777" s="45" t="s">
        <v>3683</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3084</v>
      </c>
      <c r="E778" s="1" t="s">
        <v>3520</v>
      </c>
      <c r="F778" t="s">
        <v>3046</v>
      </c>
      <c r="G778" s="45" t="s">
        <v>3527</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3084</v>
      </c>
      <c r="E779" s="1" t="s">
        <v>3521</v>
      </c>
      <c r="F779" t="s">
        <v>3046</v>
      </c>
      <c r="G779" s="45" t="s">
        <v>3528</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3084</v>
      </c>
      <c r="E780" s="1" t="s">
        <v>3522</v>
      </c>
      <c r="F780" t="s">
        <v>3046</v>
      </c>
      <c r="G780" s="45" t="s">
        <v>3529</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3084</v>
      </c>
      <c r="E781" s="1" t="s">
        <v>3523</v>
      </c>
      <c r="F781" t="s">
        <v>3046</v>
      </c>
      <c r="G781" s="45" t="s">
        <v>3530</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3084</v>
      </c>
      <c r="E782" s="1" t="s">
        <v>3524</v>
      </c>
      <c r="F782" t="s">
        <v>3046</v>
      </c>
      <c r="G782" s="45" t="s">
        <v>3531</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3084</v>
      </c>
      <c r="E783" s="1" t="s">
        <v>3525</v>
      </c>
      <c r="F783" t="s">
        <v>3046</v>
      </c>
      <c r="G783" s="45" t="s">
        <v>3532</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3084</v>
      </c>
      <c r="E784" s="1" t="s">
        <v>3526</v>
      </c>
      <c r="F784" t="s">
        <v>3046</v>
      </c>
      <c r="G784" s="45" t="s">
        <v>3533</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3084</v>
      </c>
      <c r="E785" s="1" t="s">
        <v>3683</v>
      </c>
      <c r="F785" t="s">
        <v>3046</v>
      </c>
      <c r="G785" s="45" t="s">
        <v>3683</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3085</v>
      </c>
      <c r="E786" s="1" t="s">
        <v>3520</v>
      </c>
      <c r="F786" t="s">
        <v>3047</v>
      </c>
      <c r="G786" s="45" t="s">
        <v>3527</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3085</v>
      </c>
      <c r="E787" s="1" t="s">
        <v>3521</v>
      </c>
      <c r="F787" t="s">
        <v>3047</v>
      </c>
      <c r="G787" s="45" t="s">
        <v>3528</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3085</v>
      </c>
      <c r="E788" s="1" t="s">
        <v>3522</v>
      </c>
      <c r="F788" t="s">
        <v>3047</v>
      </c>
      <c r="G788" s="45" t="s">
        <v>3529</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3085</v>
      </c>
      <c r="E789" s="1" t="s">
        <v>3523</v>
      </c>
      <c r="F789" t="s">
        <v>3047</v>
      </c>
      <c r="G789" s="45" t="s">
        <v>3530</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3085</v>
      </c>
      <c r="E790" s="1" t="s">
        <v>3524</v>
      </c>
      <c r="F790" t="s">
        <v>3047</v>
      </c>
      <c r="G790" s="45" t="s">
        <v>3531</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3085</v>
      </c>
      <c r="E791" s="1" t="s">
        <v>3525</v>
      </c>
      <c r="F791" t="s">
        <v>3047</v>
      </c>
      <c r="G791" s="45" t="s">
        <v>3532</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3085</v>
      </c>
      <c r="E792" s="1" t="s">
        <v>3526</v>
      </c>
      <c r="F792" t="s">
        <v>3047</v>
      </c>
      <c r="G792" s="45" t="s">
        <v>3533</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3085</v>
      </c>
      <c r="E793" s="1" t="s">
        <v>3683</v>
      </c>
      <c r="F793" t="s">
        <v>3047</v>
      </c>
      <c r="G793" s="45" t="s">
        <v>3683</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3086</v>
      </c>
      <c r="E794" s="1" t="s">
        <v>3520</v>
      </c>
      <c r="F794" t="s">
        <v>3048</v>
      </c>
      <c r="G794" s="45" t="s">
        <v>3527</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3086</v>
      </c>
      <c r="E795" s="1" t="s">
        <v>3521</v>
      </c>
      <c r="F795" t="s">
        <v>3048</v>
      </c>
      <c r="G795" s="45" t="s">
        <v>3528</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3086</v>
      </c>
      <c r="E796" s="1" t="s">
        <v>3522</v>
      </c>
      <c r="F796" t="s">
        <v>3048</v>
      </c>
      <c r="G796" s="45" t="s">
        <v>3529</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3086</v>
      </c>
      <c r="E797" s="1" t="s">
        <v>3523</v>
      </c>
      <c r="F797" t="s">
        <v>3048</v>
      </c>
      <c r="G797" s="45" t="s">
        <v>3530</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3086</v>
      </c>
      <c r="E798" s="1" t="s">
        <v>3524</v>
      </c>
      <c r="F798" t="s">
        <v>3048</v>
      </c>
      <c r="G798" s="45" t="s">
        <v>3531</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3086</v>
      </c>
      <c r="E799" s="1" t="s">
        <v>3525</v>
      </c>
      <c r="F799" t="s">
        <v>3048</v>
      </c>
      <c r="G799" s="45" t="s">
        <v>3532</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3086</v>
      </c>
      <c r="E800" s="1" t="s">
        <v>3526</v>
      </c>
      <c r="F800" t="s">
        <v>3048</v>
      </c>
      <c r="G800" s="45" t="s">
        <v>3533</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3086</v>
      </c>
      <c r="E801" s="1" t="s">
        <v>3683</v>
      </c>
      <c r="F801" t="s">
        <v>3048</v>
      </c>
      <c r="G801" s="45" t="s">
        <v>3683</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3087</v>
      </c>
      <c r="E802" s="1" t="s">
        <v>3520</v>
      </c>
      <c r="F802" t="s">
        <v>3090</v>
      </c>
      <c r="G802" s="45" t="s">
        <v>3527</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3087</v>
      </c>
      <c r="E803" s="1" t="s">
        <v>3521</v>
      </c>
      <c r="F803" t="s">
        <v>3090</v>
      </c>
      <c r="G803" s="45" t="s">
        <v>3528</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3087</v>
      </c>
      <c r="E804" s="1" t="s">
        <v>3522</v>
      </c>
      <c r="F804" t="s">
        <v>3090</v>
      </c>
      <c r="G804" s="45" t="s">
        <v>3529</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3087</v>
      </c>
      <c r="E805" s="1" t="s">
        <v>3523</v>
      </c>
      <c r="F805" t="s">
        <v>3090</v>
      </c>
      <c r="G805" s="45" t="s">
        <v>3530</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3087</v>
      </c>
      <c r="E806" s="1" t="s">
        <v>3524</v>
      </c>
      <c r="F806" t="s">
        <v>3090</v>
      </c>
      <c r="G806" s="45" t="s">
        <v>3531</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3087</v>
      </c>
      <c r="E807" s="1" t="s">
        <v>3525</v>
      </c>
      <c r="F807" t="s">
        <v>3090</v>
      </c>
      <c r="G807" s="45" t="s">
        <v>3532</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3087</v>
      </c>
      <c r="E808" s="1" t="s">
        <v>3526</v>
      </c>
      <c r="F808" t="s">
        <v>3090</v>
      </c>
      <c r="G808" s="45" t="s">
        <v>3533</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3087</v>
      </c>
      <c r="E809" s="1" t="s">
        <v>3683</v>
      </c>
      <c r="F809" t="s">
        <v>3090</v>
      </c>
      <c r="G809" s="45" t="s">
        <v>3683</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3088</v>
      </c>
      <c r="E810" s="1" t="s">
        <v>3520</v>
      </c>
      <c r="F810" t="s">
        <v>3049</v>
      </c>
      <c r="G810" s="45" t="s">
        <v>3527</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3088</v>
      </c>
      <c r="E811" s="1" t="s">
        <v>3521</v>
      </c>
      <c r="F811" t="s">
        <v>3049</v>
      </c>
      <c r="G811" s="45" t="s">
        <v>3528</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3088</v>
      </c>
      <c r="E812" s="1" t="s">
        <v>3522</v>
      </c>
      <c r="F812" t="s">
        <v>3049</v>
      </c>
      <c r="G812" s="45" t="s">
        <v>3529</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3088</v>
      </c>
      <c r="E813" s="1" t="s">
        <v>3523</v>
      </c>
      <c r="F813" t="s">
        <v>3049</v>
      </c>
      <c r="G813" s="45" t="s">
        <v>3530</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3088</v>
      </c>
      <c r="E814" s="1" t="s">
        <v>3524</v>
      </c>
      <c r="F814" t="s">
        <v>3049</v>
      </c>
      <c r="G814" s="45" t="s">
        <v>3531</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3088</v>
      </c>
      <c r="E815" s="1" t="s">
        <v>3525</v>
      </c>
      <c r="F815" t="s">
        <v>3049</v>
      </c>
      <c r="G815" s="45" t="s">
        <v>3532</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3088</v>
      </c>
      <c r="E816" s="1" t="s">
        <v>3526</v>
      </c>
      <c r="F816" t="s">
        <v>3049</v>
      </c>
      <c r="G816" s="45" t="s">
        <v>3533</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3088</v>
      </c>
      <c r="E817" s="1" t="s">
        <v>3683</v>
      </c>
      <c r="F817" t="s">
        <v>3049</v>
      </c>
      <c r="G817" s="45" t="s">
        <v>3683</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2777</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2778</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2779</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2780</v>
      </c>
      <c r="D821" s="6" t="s">
        <v>3073</v>
      </c>
      <c r="E821" s="6"/>
      <c r="F821" t="s">
        <v>2580</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2780</v>
      </c>
      <c r="D822" s="6" t="s">
        <v>3078</v>
      </c>
      <c r="E822" s="6"/>
      <c r="F822" t="s">
        <v>3040</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3810</v>
      </c>
      <c r="D823" s="45" t="s">
        <v>3064</v>
      </c>
      <c r="E823" s="45" t="s">
        <v>2399</v>
      </c>
      <c r="F823" t="s">
        <v>3089</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 This Year</v>
      </c>
      <c r="D824" s="45" t="s">
        <v>3064</v>
      </c>
      <c r="E824" s="45" t="s">
        <v>2400</v>
      </c>
      <c r="F824" t="s">
        <v>3089</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 This Year</v>
      </c>
      <c r="D825" s="45" t="s">
        <v>3064</v>
      </c>
      <c r="E825" s="45" t="s">
        <v>2401</v>
      </c>
      <c r="F825" t="s">
        <v>3089</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 This Year</v>
      </c>
      <c r="D826" s="45" t="s">
        <v>3064</v>
      </c>
      <c r="E826" s="45" t="s">
        <v>2402</v>
      </c>
      <c r="F826" t="s">
        <v>3089</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 This Year</v>
      </c>
      <c r="D827" s="45" t="s">
        <v>3064</v>
      </c>
      <c r="E827" s="45" t="s">
        <v>2403</v>
      </c>
      <c r="F827" t="s">
        <v>3089</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 This Year</v>
      </c>
      <c r="D828" s="45" t="s">
        <v>3064</v>
      </c>
      <c r="E828" s="45" t="s">
        <v>2404</v>
      </c>
      <c r="F828" t="s">
        <v>3089</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 This Year</v>
      </c>
      <c r="D829" s="45" t="s">
        <v>3064</v>
      </c>
      <c r="E829" s="45" t="s">
        <v>2707</v>
      </c>
      <c r="F829" t="s">
        <v>3089</v>
      </c>
      <c r="G829" s="45" t="s">
        <v>2710</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 This Year</v>
      </c>
      <c r="D830" s="45" t="s">
        <v>3064</v>
      </c>
      <c r="E830" s="45" t="s">
        <v>2708</v>
      </c>
      <c r="F830" t="s">
        <v>3089</v>
      </c>
      <c r="G830" s="45" t="s">
        <v>2712</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 This Year</v>
      </c>
      <c r="D831" s="45" t="s">
        <v>3064</v>
      </c>
      <c r="E831" s="45" t="s">
        <v>2709</v>
      </c>
      <c r="F831" t="s">
        <v>3089</v>
      </c>
      <c r="G831" s="45" t="s">
        <v>2713</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 This Year</v>
      </c>
      <c r="D832" s="45" t="s">
        <v>3064</v>
      </c>
      <c r="E832" s="45" t="s">
        <v>2706</v>
      </c>
      <c r="F832" t="s">
        <v>3089</v>
      </c>
      <c r="G832" s="45" t="s">
        <v>2711</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 This Year</v>
      </c>
      <c r="D833" s="6" t="s">
        <v>3065</v>
      </c>
      <c r="E833" s="45" t="s">
        <v>2399</v>
      </c>
      <c r="F833" t="s">
        <v>2760</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 This Year</v>
      </c>
      <c r="D834" s="6" t="s">
        <v>3065</v>
      </c>
      <c r="E834" s="45" t="s">
        <v>2400</v>
      </c>
      <c r="F834" t="s">
        <v>2760</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 This Year</v>
      </c>
      <c r="D835" s="6" t="s">
        <v>3065</v>
      </c>
      <c r="E835" s="45" t="s">
        <v>2401</v>
      </c>
      <c r="F835" t="s">
        <v>2760</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 This Year</v>
      </c>
      <c r="D836" s="6" t="s">
        <v>3065</v>
      </c>
      <c r="E836" s="45" t="s">
        <v>2402</v>
      </c>
      <c r="F836" t="s">
        <v>2760</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 This Year</v>
      </c>
      <c r="D837" s="6" t="s">
        <v>3065</v>
      </c>
      <c r="E837" s="45" t="s">
        <v>2403</v>
      </c>
      <c r="F837" t="s">
        <v>2760</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 This Year</v>
      </c>
      <c r="D838" s="6" t="s">
        <v>3065</v>
      </c>
      <c r="E838" s="45" t="s">
        <v>2404</v>
      </c>
      <c r="F838" t="s">
        <v>2760</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 This Year</v>
      </c>
      <c r="D839" s="6" t="s">
        <v>3065</v>
      </c>
      <c r="E839" s="45" t="s">
        <v>2707</v>
      </c>
      <c r="F839" t="s">
        <v>2760</v>
      </c>
      <c r="G839" s="45" t="s">
        <v>2710</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 This Year</v>
      </c>
      <c r="D840" s="6" t="s">
        <v>3065</v>
      </c>
      <c r="E840" s="45" t="s">
        <v>2708</v>
      </c>
      <c r="F840" t="s">
        <v>2760</v>
      </c>
      <c r="G840" s="45" t="s">
        <v>2712</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 This Year</v>
      </c>
      <c r="D841" s="6" t="s">
        <v>3065</v>
      </c>
      <c r="E841" s="45" t="s">
        <v>2709</v>
      </c>
      <c r="F841" t="s">
        <v>2760</v>
      </c>
      <c r="G841" s="45" t="s">
        <v>2713</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 This Year</v>
      </c>
      <c r="D842" s="6" t="s">
        <v>3065</v>
      </c>
      <c r="E842" s="45" t="s">
        <v>2706</v>
      </c>
      <c r="F842" t="s">
        <v>2760</v>
      </c>
      <c r="G842" s="45" t="s">
        <v>2711</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 This Year</v>
      </c>
      <c r="D843" s="6" t="s">
        <v>3066</v>
      </c>
      <c r="E843" s="45" t="s">
        <v>2399</v>
      </c>
      <c r="F843" t="s">
        <v>3030</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 This Year</v>
      </c>
      <c r="D844" s="6" t="s">
        <v>3066</v>
      </c>
      <c r="E844" s="45" t="s">
        <v>2400</v>
      </c>
      <c r="F844" t="s">
        <v>3030</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 This Year</v>
      </c>
      <c r="D845" s="6" t="s">
        <v>3066</v>
      </c>
      <c r="E845" s="45" t="s">
        <v>2401</v>
      </c>
      <c r="F845" t="s">
        <v>3030</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 This Year</v>
      </c>
      <c r="D846" s="6" t="s">
        <v>3066</v>
      </c>
      <c r="E846" s="45" t="s">
        <v>2402</v>
      </c>
      <c r="F846" t="s">
        <v>3030</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 This Year</v>
      </c>
      <c r="D847" s="6" t="s">
        <v>3066</v>
      </c>
      <c r="E847" s="45" t="s">
        <v>2403</v>
      </c>
      <c r="F847" t="s">
        <v>3030</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 This Year</v>
      </c>
      <c r="D848" s="6" t="s">
        <v>3066</v>
      </c>
      <c r="E848" s="45" t="s">
        <v>2404</v>
      </c>
      <c r="F848" t="s">
        <v>3030</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 This Year</v>
      </c>
      <c r="D849" s="6" t="s">
        <v>3066</v>
      </c>
      <c r="E849" s="45" t="s">
        <v>2707</v>
      </c>
      <c r="F849" t="s">
        <v>3030</v>
      </c>
      <c r="G849" s="45" t="s">
        <v>2710</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 This Year</v>
      </c>
      <c r="D850" s="6" t="s">
        <v>3066</v>
      </c>
      <c r="E850" s="45" t="s">
        <v>2708</v>
      </c>
      <c r="F850" t="s">
        <v>3030</v>
      </c>
      <c r="G850" s="45" t="s">
        <v>2712</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 This Year</v>
      </c>
      <c r="D851" s="6" t="s">
        <v>3066</v>
      </c>
      <c r="E851" s="45" t="s">
        <v>2709</v>
      </c>
      <c r="F851" t="s">
        <v>3030</v>
      </c>
      <c r="G851" s="45" t="s">
        <v>2713</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 This Year</v>
      </c>
      <c r="D852" s="6" t="s">
        <v>3066</v>
      </c>
      <c r="E852" s="45" t="s">
        <v>2706</v>
      </c>
      <c r="F852" t="s">
        <v>3030</v>
      </c>
      <c r="G852" s="45" t="s">
        <v>2711</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 This Year</v>
      </c>
      <c r="D853" s="6" t="s">
        <v>3067</v>
      </c>
      <c r="E853" s="45" t="s">
        <v>2399</v>
      </c>
      <c r="F853" t="s">
        <v>3031</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 This Year</v>
      </c>
      <c r="D854" s="6" t="s">
        <v>3067</v>
      </c>
      <c r="E854" s="45" t="s">
        <v>2400</v>
      </c>
      <c r="F854" t="s">
        <v>3031</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 This Year</v>
      </c>
      <c r="D855" s="6" t="s">
        <v>3067</v>
      </c>
      <c r="E855" s="45" t="s">
        <v>2401</v>
      </c>
      <c r="F855" t="s">
        <v>3031</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 This Year</v>
      </c>
      <c r="D856" s="6" t="s">
        <v>3067</v>
      </c>
      <c r="E856" s="45" t="s">
        <v>2402</v>
      </c>
      <c r="F856" t="s">
        <v>3031</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 This Year</v>
      </c>
      <c r="D857" s="6" t="s">
        <v>3067</v>
      </c>
      <c r="E857" s="45" t="s">
        <v>2403</v>
      </c>
      <c r="F857" t="s">
        <v>3031</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 This Year</v>
      </c>
      <c r="D858" s="6" t="s">
        <v>3067</v>
      </c>
      <c r="E858" s="45" t="s">
        <v>2404</v>
      </c>
      <c r="F858" t="s">
        <v>3031</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 This Year</v>
      </c>
      <c r="D859" s="6" t="s">
        <v>3067</v>
      </c>
      <c r="E859" s="45" t="s">
        <v>2707</v>
      </c>
      <c r="F859" t="s">
        <v>3031</v>
      </c>
      <c r="G859" s="45" t="s">
        <v>2710</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 This Year</v>
      </c>
      <c r="D860" s="6" t="s">
        <v>3067</v>
      </c>
      <c r="E860" s="45" t="s">
        <v>2708</v>
      </c>
      <c r="F860" t="s">
        <v>3031</v>
      </c>
      <c r="G860" s="45" t="s">
        <v>2712</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 This Year</v>
      </c>
      <c r="D861" s="6" t="s">
        <v>3067</v>
      </c>
      <c r="E861" s="45" t="s">
        <v>2709</v>
      </c>
      <c r="F861" t="s">
        <v>3031</v>
      </c>
      <c r="G861" s="45" t="s">
        <v>2713</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 This Year</v>
      </c>
      <c r="D862" s="6" t="s">
        <v>3067</v>
      </c>
      <c r="E862" s="45" t="s">
        <v>2706</v>
      </c>
      <c r="F862" t="s">
        <v>3031</v>
      </c>
      <c r="G862" s="45" t="s">
        <v>2711</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 This Year</v>
      </c>
      <c r="D863" s="6" t="s">
        <v>3068</v>
      </c>
      <c r="E863" s="45" t="s">
        <v>2399</v>
      </c>
      <c r="F863" t="s">
        <v>3032</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 This Year</v>
      </c>
      <c r="D864" s="6" t="s">
        <v>3068</v>
      </c>
      <c r="E864" s="45" t="s">
        <v>2400</v>
      </c>
      <c r="F864" t="s">
        <v>3032</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 This Year</v>
      </c>
      <c r="D865" s="6" t="s">
        <v>3068</v>
      </c>
      <c r="E865" s="45" t="s">
        <v>2401</v>
      </c>
      <c r="F865" t="s">
        <v>3032</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 This Year</v>
      </c>
      <c r="D866" s="6" t="s">
        <v>3068</v>
      </c>
      <c r="E866" s="45" t="s">
        <v>2402</v>
      </c>
      <c r="F866" t="s">
        <v>3032</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 This Year</v>
      </c>
      <c r="D867" s="6" t="s">
        <v>3068</v>
      </c>
      <c r="E867" s="45" t="s">
        <v>2403</v>
      </c>
      <c r="F867" t="s">
        <v>3032</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 This Year</v>
      </c>
      <c r="D868" s="6" t="s">
        <v>3068</v>
      </c>
      <c r="E868" s="45" t="s">
        <v>2404</v>
      </c>
      <c r="F868" t="s">
        <v>3032</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 This Year</v>
      </c>
      <c r="D869" s="6" t="s">
        <v>3068</v>
      </c>
      <c r="E869" s="45" t="s">
        <v>2707</v>
      </c>
      <c r="F869" t="s">
        <v>3032</v>
      </c>
      <c r="G869" s="45" t="s">
        <v>2710</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 This Year</v>
      </c>
      <c r="D870" s="6" t="s">
        <v>3068</v>
      </c>
      <c r="E870" s="45" t="s">
        <v>2708</v>
      </c>
      <c r="F870" t="s">
        <v>3032</v>
      </c>
      <c r="G870" s="45" t="s">
        <v>2712</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 This Year</v>
      </c>
      <c r="D871" s="6" t="s">
        <v>3068</v>
      </c>
      <c r="E871" s="45" t="s">
        <v>2709</v>
      </c>
      <c r="F871" t="s">
        <v>3032</v>
      </c>
      <c r="G871" s="45" t="s">
        <v>2713</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 This Year</v>
      </c>
      <c r="D872" s="6" t="s">
        <v>3068</v>
      </c>
      <c r="E872" s="45" t="s">
        <v>2706</v>
      </c>
      <c r="F872" t="s">
        <v>3032</v>
      </c>
      <c r="G872" s="45" t="s">
        <v>2711</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 This Year</v>
      </c>
      <c r="D873" s="6" t="s">
        <v>3069</v>
      </c>
      <c r="E873" s="45" t="s">
        <v>2399</v>
      </c>
      <c r="F873" t="s">
        <v>3033</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 This Year</v>
      </c>
      <c r="D874" s="6" t="s">
        <v>3069</v>
      </c>
      <c r="E874" s="45" t="s">
        <v>2400</v>
      </c>
      <c r="F874" t="s">
        <v>3033</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 This Year</v>
      </c>
      <c r="D875" s="6" t="s">
        <v>3069</v>
      </c>
      <c r="E875" s="45" t="s">
        <v>2401</v>
      </c>
      <c r="F875" t="s">
        <v>3033</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 This Year</v>
      </c>
      <c r="D876" s="6" t="s">
        <v>3069</v>
      </c>
      <c r="E876" s="45" t="s">
        <v>2402</v>
      </c>
      <c r="F876" t="s">
        <v>3033</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 This Year</v>
      </c>
      <c r="D877" s="6" t="s">
        <v>3069</v>
      </c>
      <c r="E877" s="45" t="s">
        <v>2403</v>
      </c>
      <c r="F877" t="s">
        <v>3033</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 This Year</v>
      </c>
      <c r="D878" s="6" t="s">
        <v>3069</v>
      </c>
      <c r="E878" s="45" t="s">
        <v>2404</v>
      </c>
      <c r="F878" t="s">
        <v>3033</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 This Year</v>
      </c>
      <c r="D879" s="6" t="s">
        <v>3069</v>
      </c>
      <c r="E879" s="45" t="s">
        <v>2707</v>
      </c>
      <c r="F879" t="s">
        <v>3033</v>
      </c>
      <c r="G879" s="45" t="s">
        <v>2710</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 This Year</v>
      </c>
      <c r="D880" s="6" t="s">
        <v>3069</v>
      </c>
      <c r="E880" s="45" t="s">
        <v>2708</v>
      </c>
      <c r="F880" t="s">
        <v>3033</v>
      </c>
      <c r="G880" s="45" t="s">
        <v>2712</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 This Year</v>
      </c>
      <c r="D881" s="6" t="s">
        <v>3069</v>
      </c>
      <c r="E881" s="45" t="s">
        <v>2709</v>
      </c>
      <c r="F881" t="s">
        <v>3033</v>
      </c>
      <c r="G881" s="45" t="s">
        <v>2713</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 This Year</v>
      </c>
      <c r="D882" s="6" t="s">
        <v>3069</v>
      </c>
      <c r="E882" s="45" t="s">
        <v>2706</v>
      </c>
      <c r="F882" t="s">
        <v>3033</v>
      </c>
      <c r="G882" s="45" t="s">
        <v>2711</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 This Year</v>
      </c>
      <c r="D883" s="6" t="s">
        <v>3070</v>
      </c>
      <c r="E883" s="45" t="s">
        <v>2399</v>
      </c>
      <c r="F883" t="s">
        <v>3034</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 This Year</v>
      </c>
      <c r="D884" s="6" t="s">
        <v>3070</v>
      </c>
      <c r="E884" s="45" t="s">
        <v>2400</v>
      </c>
      <c r="F884" t="s">
        <v>3034</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 This Year</v>
      </c>
      <c r="D885" s="6" t="s">
        <v>3070</v>
      </c>
      <c r="E885" s="45" t="s">
        <v>2401</v>
      </c>
      <c r="F885" t="s">
        <v>3034</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 This Year</v>
      </c>
      <c r="D886" s="6" t="s">
        <v>3070</v>
      </c>
      <c r="E886" s="45" t="s">
        <v>2402</v>
      </c>
      <c r="F886" t="s">
        <v>3034</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 This Year</v>
      </c>
      <c r="D887" s="6" t="s">
        <v>3070</v>
      </c>
      <c r="E887" s="45" t="s">
        <v>2403</v>
      </c>
      <c r="F887" t="s">
        <v>3034</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 This Year</v>
      </c>
      <c r="D888" s="6" t="s">
        <v>3070</v>
      </c>
      <c r="E888" s="45" t="s">
        <v>2404</v>
      </c>
      <c r="F888" t="s">
        <v>3034</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 This Year</v>
      </c>
      <c r="D889" s="6" t="s">
        <v>3070</v>
      </c>
      <c r="E889" s="45" t="s">
        <v>2707</v>
      </c>
      <c r="F889" t="s">
        <v>3034</v>
      </c>
      <c r="G889" s="45" t="s">
        <v>2710</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 This Year</v>
      </c>
      <c r="D890" s="6" t="s">
        <v>3070</v>
      </c>
      <c r="E890" s="45" t="s">
        <v>2708</v>
      </c>
      <c r="F890" t="s">
        <v>3034</v>
      </c>
      <c r="G890" s="45" t="s">
        <v>2712</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 This Year</v>
      </c>
      <c r="D891" s="6" t="s">
        <v>3070</v>
      </c>
      <c r="E891" s="45" t="s">
        <v>2709</v>
      </c>
      <c r="F891" t="s">
        <v>3034</v>
      </c>
      <c r="G891" s="45" t="s">
        <v>2713</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 This Year</v>
      </c>
      <c r="D892" s="6" t="s">
        <v>3070</v>
      </c>
      <c r="E892" s="45" t="s">
        <v>2706</v>
      </c>
      <c r="F892" t="s">
        <v>3034</v>
      </c>
      <c r="G892" s="45" t="s">
        <v>2711</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 This Year</v>
      </c>
      <c r="D893" s="6" t="s">
        <v>3071</v>
      </c>
      <c r="E893" s="45" t="s">
        <v>2399</v>
      </c>
      <c r="F893" t="s">
        <v>3035</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 This Year</v>
      </c>
      <c r="D894" s="6" t="s">
        <v>3071</v>
      </c>
      <c r="E894" s="45" t="s">
        <v>2400</v>
      </c>
      <c r="F894" t="s">
        <v>3035</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 This Year</v>
      </c>
      <c r="D895" s="6" t="s">
        <v>3071</v>
      </c>
      <c r="E895" s="45" t="s">
        <v>2401</v>
      </c>
      <c r="F895" t="s">
        <v>3035</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 This Year</v>
      </c>
      <c r="D896" s="6" t="s">
        <v>3071</v>
      </c>
      <c r="E896" s="45" t="s">
        <v>2402</v>
      </c>
      <c r="F896" t="s">
        <v>3035</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 This Year</v>
      </c>
      <c r="D897" s="6" t="s">
        <v>3071</v>
      </c>
      <c r="E897" s="45" t="s">
        <v>2403</v>
      </c>
      <c r="F897" t="s">
        <v>3035</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 This Year</v>
      </c>
      <c r="D898" s="6" t="s">
        <v>3071</v>
      </c>
      <c r="E898" s="45" t="s">
        <v>2404</v>
      </c>
      <c r="F898" t="s">
        <v>3035</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 This Year</v>
      </c>
      <c r="D899" s="6" t="s">
        <v>3071</v>
      </c>
      <c r="E899" s="45" t="s">
        <v>2707</v>
      </c>
      <c r="F899" t="s">
        <v>3035</v>
      </c>
      <c r="G899" s="45" t="s">
        <v>2710</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 This Year</v>
      </c>
      <c r="D900" s="6" t="s">
        <v>3071</v>
      </c>
      <c r="E900" s="45" t="s">
        <v>2708</v>
      </c>
      <c r="F900" t="s">
        <v>3035</v>
      </c>
      <c r="G900" s="45" t="s">
        <v>2712</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 This Year</v>
      </c>
      <c r="D901" s="6" t="s">
        <v>3071</v>
      </c>
      <c r="E901" s="45" t="s">
        <v>2709</v>
      </c>
      <c r="F901" t="s">
        <v>3035</v>
      </c>
      <c r="G901" s="45" t="s">
        <v>2713</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 This Year</v>
      </c>
      <c r="D902" s="6" t="s">
        <v>3071</v>
      </c>
      <c r="E902" s="45" t="s">
        <v>2706</v>
      </c>
      <c r="F902" t="s">
        <v>3035</v>
      </c>
      <c r="G902" s="45" t="s">
        <v>2711</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 This Year</v>
      </c>
      <c r="D903" s="6" t="s">
        <v>3072</v>
      </c>
      <c r="E903" s="45" t="s">
        <v>2399</v>
      </c>
      <c r="F903" t="s">
        <v>3036</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 This Year</v>
      </c>
      <c r="D904" s="6" t="s">
        <v>3072</v>
      </c>
      <c r="E904" s="45" t="s">
        <v>2400</v>
      </c>
      <c r="F904" t="s">
        <v>3036</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 This Year</v>
      </c>
      <c r="D905" s="6" t="s">
        <v>3072</v>
      </c>
      <c r="E905" s="45" t="s">
        <v>2401</v>
      </c>
      <c r="F905" t="s">
        <v>3036</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 This Year</v>
      </c>
      <c r="D906" s="6" t="s">
        <v>3072</v>
      </c>
      <c r="E906" s="45" t="s">
        <v>2402</v>
      </c>
      <c r="F906" t="s">
        <v>3036</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 This Year</v>
      </c>
      <c r="D907" s="6" t="s">
        <v>3072</v>
      </c>
      <c r="E907" s="45" t="s">
        <v>2403</v>
      </c>
      <c r="F907" t="s">
        <v>3036</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 This Year</v>
      </c>
      <c r="D908" s="6" t="s">
        <v>3072</v>
      </c>
      <c r="E908" s="45" t="s">
        <v>2404</v>
      </c>
      <c r="F908" t="s">
        <v>3036</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 This Year</v>
      </c>
      <c r="D909" s="6" t="s">
        <v>3072</v>
      </c>
      <c r="E909" s="45" t="s">
        <v>2707</v>
      </c>
      <c r="F909" t="s">
        <v>3036</v>
      </c>
      <c r="G909" s="45" t="s">
        <v>2710</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 This Year</v>
      </c>
      <c r="D910" s="6" t="s">
        <v>3072</v>
      </c>
      <c r="E910" s="45" t="s">
        <v>2708</v>
      </c>
      <c r="F910" t="s">
        <v>3036</v>
      </c>
      <c r="G910" s="45" t="s">
        <v>2712</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 This Year</v>
      </c>
      <c r="D911" s="6" t="s">
        <v>3072</v>
      </c>
      <c r="E911" s="45" t="s">
        <v>2709</v>
      </c>
      <c r="F911" t="s">
        <v>3036</v>
      </c>
      <c r="G911" s="45" t="s">
        <v>2713</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 This Year</v>
      </c>
      <c r="D912" s="6" t="s">
        <v>3072</v>
      </c>
      <c r="E912" s="45" t="s">
        <v>2706</v>
      </c>
      <c r="F912" t="s">
        <v>3036</v>
      </c>
      <c r="G912" s="45" t="s">
        <v>2711</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 This Year</v>
      </c>
      <c r="D913" s="6" t="s">
        <v>3073</v>
      </c>
      <c r="E913" s="45" t="s">
        <v>2399</v>
      </c>
      <c r="F913" t="s">
        <v>2580</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 This Year</v>
      </c>
      <c r="D914" s="6" t="s">
        <v>3073</v>
      </c>
      <c r="E914" s="45" t="s">
        <v>2400</v>
      </c>
      <c r="F914" t="s">
        <v>2580</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 This Year</v>
      </c>
      <c r="D915" s="6" t="s">
        <v>3073</v>
      </c>
      <c r="E915" s="45" t="s">
        <v>2401</v>
      </c>
      <c r="F915" t="s">
        <v>2580</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 This Year</v>
      </c>
      <c r="D916" s="6" t="s">
        <v>3073</v>
      </c>
      <c r="E916" s="45" t="s">
        <v>2402</v>
      </c>
      <c r="F916" t="s">
        <v>2580</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 This Year</v>
      </c>
      <c r="D917" s="6" t="s">
        <v>3073</v>
      </c>
      <c r="E917" s="45" t="s">
        <v>2403</v>
      </c>
      <c r="F917" t="s">
        <v>2580</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 This Year</v>
      </c>
      <c r="D918" s="6" t="s">
        <v>3073</v>
      </c>
      <c r="E918" s="45" t="s">
        <v>2404</v>
      </c>
      <c r="F918" t="s">
        <v>2580</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 This Year</v>
      </c>
      <c r="D919" s="6" t="s">
        <v>3073</v>
      </c>
      <c r="E919" s="45" t="s">
        <v>2707</v>
      </c>
      <c r="F919" t="s">
        <v>2580</v>
      </c>
      <c r="G919" s="45" t="s">
        <v>2710</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 This Year</v>
      </c>
      <c r="D920" s="6" t="s">
        <v>3073</v>
      </c>
      <c r="E920" s="45" t="s">
        <v>2708</v>
      </c>
      <c r="F920" t="s">
        <v>2580</v>
      </c>
      <c r="G920" s="45" t="s">
        <v>2712</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 This Year</v>
      </c>
      <c r="D921" s="6" t="s">
        <v>3073</v>
      </c>
      <c r="E921" s="45" t="s">
        <v>2709</v>
      </c>
      <c r="F921" t="s">
        <v>2580</v>
      </c>
      <c r="G921" s="45" t="s">
        <v>2713</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 This Year</v>
      </c>
      <c r="D922" s="6" t="s">
        <v>3073</v>
      </c>
      <c r="E922" s="45" t="s">
        <v>2706</v>
      </c>
      <c r="F922" t="s">
        <v>2580</v>
      </c>
      <c r="G922" s="45" t="s">
        <v>2711</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 This Year</v>
      </c>
      <c r="D923" s="6" t="s">
        <v>3074</v>
      </c>
      <c r="E923" s="45" t="s">
        <v>2399</v>
      </c>
      <c r="F923" t="s">
        <v>3037</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 This Year</v>
      </c>
      <c r="D924" s="6" t="s">
        <v>3074</v>
      </c>
      <c r="E924" s="45" t="s">
        <v>2400</v>
      </c>
      <c r="F924" t="s">
        <v>3037</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 This Year</v>
      </c>
      <c r="D925" s="6" t="s">
        <v>3074</v>
      </c>
      <c r="E925" s="45" t="s">
        <v>2401</v>
      </c>
      <c r="F925" t="s">
        <v>3037</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 This Year</v>
      </c>
      <c r="D926" s="6" t="s">
        <v>3074</v>
      </c>
      <c r="E926" s="45" t="s">
        <v>2402</v>
      </c>
      <c r="F926" t="s">
        <v>3037</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 This Year</v>
      </c>
      <c r="D927" s="6" t="s">
        <v>3074</v>
      </c>
      <c r="E927" s="45" t="s">
        <v>2403</v>
      </c>
      <c r="F927" t="s">
        <v>3037</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 This Year</v>
      </c>
      <c r="D928" s="6" t="s">
        <v>3074</v>
      </c>
      <c r="E928" s="45" t="s">
        <v>2404</v>
      </c>
      <c r="F928" t="s">
        <v>3037</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 This Year</v>
      </c>
      <c r="D929" s="6" t="s">
        <v>3074</v>
      </c>
      <c r="E929" s="45" t="s">
        <v>2707</v>
      </c>
      <c r="F929" t="s">
        <v>3037</v>
      </c>
      <c r="G929" s="45" t="s">
        <v>2710</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 This Year</v>
      </c>
      <c r="D930" s="6" t="s">
        <v>3074</v>
      </c>
      <c r="E930" s="45" t="s">
        <v>2708</v>
      </c>
      <c r="F930" t="s">
        <v>3037</v>
      </c>
      <c r="G930" s="45" t="s">
        <v>2712</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 This Year</v>
      </c>
      <c r="D931" s="6" t="s">
        <v>3074</v>
      </c>
      <c r="E931" s="45" t="s">
        <v>2709</v>
      </c>
      <c r="F931" t="s">
        <v>3037</v>
      </c>
      <c r="G931" s="45" t="s">
        <v>2713</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 This Year</v>
      </c>
      <c r="D932" s="6" t="s">
        <v>3074</v>
      </c>
      <c r="E932" s="45" t="s">
        <v>2706</v>
      </c>
      <c r="F932" t="s">
        <v>3037</v>
      </c>
      <c r="G932" s="45" t="s">
        <v>2711</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 This Year</v>
      </c>
      <c r="D933" s="6" t="s">
        <v>3075</v>
      </c>
      <c r="E933" s="45" t="s">
        <v>2399</v>
      </c>
      <c r="F933" t="s">
        <v>3038</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 This Year</v>
      </c>
      <c r="D934" s="6" t="s">
        <v>3075</v>
      </c>
      <c r="E934" s="45" t="s">
        <v>2400</v>
      </c>
      <c r="F934" t="s">
        <v>3038</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 This Year</v>
      </c>
      <c r="D935" s="6" t="s">
        <v>3075</v>
      </c>
      <c r="E935" s="45" t="s">
        <v>2401</v>
      </c>
      <c r="F935" t="s">
        <v>3038</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 This Year</v>
      </c>
      <c r="D936" s="6" t="s">
        <v>3075</v>
      </c>
      <c r="E936" s="45" t="s">
        <v>2402</v>
      </c>
      <c r="F936" t="s">
        <v>3038</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 This Year</v>
      </c>
      <c r="D937" s="6" t="s">
        <v>3075</v>
      </c>
      <c r="E937" s="45" t="s">
        <v>2403</v>
      </c>
      <c r="F937" t="s">
        <v>3038</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 This Year</v>
      </c>
      <c r="D938" s="6" t="s">
        <v>3075</v>
      </c>
      <c r="E938" s="45" t="s">
        <v>2404</v>
      </c>
      <c r="F938" t="s">
        <v>3038</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 This Year</v>
      </c>
      <c r="D939" s="6" t="s">
        <v>3075</v>
      </c>
      <c r="E939" s="45" t="s">
        <v>2707</v>
      </c>
      <c r="F939" t="s">
        <v>3038</v>
      </c>
      <c r="G939" s="45" t="s">
        <v>2710</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 This Year</v>
      </c>
      <c r="D940" s="6" t="s">
        <v>3075</v>
      </c>
      <c r="E940" s="45" t="s">
        <v>2708</v>
      </c>
      <c r="F940" t="s">
        <v>3038</v>
      </c>
      <c r="G940" s="45" t="s">
        <v>2712</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 This Year</v>
      </c>
      <c r="D941" s="6" t="s">
        <v>3075</v>
      </c>
      <c r="E941" s="45" t="s">
        <v>2709</v>
      </c>
      <c r="F941" t="s">
        <v>3038</v>
      </c>
      <c r="G941" s="45" t="s">
        <v>2713</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 This Year</v>
      </c>
      <c r="D942" s="6" t="s">
        <v>3075</v>
      </c>
      <c r="E942" s="45" t="s">
        <v>2706</v>
      </c>
      <c r="F942" t="s">
        <v>3038</v>
      </c>
      <c r="G942" s="45" t="s">
        <v>2711</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 This Year</v>
      </c>
      <c r="D943" s="6" t="s">
        <v>3076</v>
      </c>
      <c r="E943" s="45" t="s">
        <v>2399</v>
      </c>
      <c r="F943" t="s">
        <v>3039</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 This Year</v>
      </c>
      <c r="D944" s="6" t="s">
        <v>3076</v>
      </c>
      <c r="E944" s="45" t="s">
        <v>2400</v>
      </c>
      <c r="F944" t="s">
        <v>3039</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 This Year</v>
      </c>
      <c r="D945" s="6" t="s">
        <v>3076</v>
      </c>
      <c r="E945" s="45" t="s">
        <v>2401</v>
      </c>
      <c r="F945" t="s">
        <v>3039</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 This Year</v>
      </c>
      <c r="D946" s="6" t="s">
        <v>3076</v>
      </c>
      <c r="E946" s="45" t="s">
        <v>2402</v>
      </c>
      <c r="F946" t="s">
        <v>3039</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 This Year</v>
      </c>
      <c r="D947" s="6" t="s">
        <v>3076</v>
      </c>
      <c r="E947" s="45" t="s">
        <v>2403</v>
      </c>
      <c r="F947" t="s">
        <v>3039</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 This Year</v>
      </c>
      <c r="D948" s="6" t="s">
        <v>3076</v>
      </c>
      <c r="E948" s="45" t="s">
        <v>2404</v>
      </c>
      <c r="F948" t="s">
        <v>3039</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 This Year</v>
      </c>
      <c r="D949" s="6" t="s">
        <v>3076</v>
      </c>
      <c r="E949" s="45" t="s">
        <v>2707</v>
      </c>
      <c r="F949" t="s">
        <v>3039</v>
      </c>
      <c r="G949" s="45" t="s">
        <v>2710</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 This Year</v>
      </c>
      <c r="D950" s="6" t="s">
        <v>3076</v>
      </c>
      <c r="E950" s="45" t="s">
        <v>2708</v>
      </c>
      <c r="F950" t="s">
        <v>3039</v>
      </c>
      <c r="G950" s="45" t="s">
        <v>2712</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 This Year</v>
      </c>
      <c r="D951" s="6" t="s">
        <v>3076</v>
      </c>
      <c r="E951" s="45" t="s">
        <v>2709</v>
      </c>
      <c r="F951" t="s">
        <v>3039</v>
      </c>
      <c r="G951" s="45" t="s">
        <v>2713</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 This Year</v>
      </c>
      <c r="D952" s="6" t="s">
        <v>3076</v>
      </c>
      <c r="E952" s="45" t="s">
        <v>2706</v>
      </c>
      <c r="F952" t="s">
        <v>3039</v>
      </c>
      <c r="G952" s="45" t="s">
        <v>2711</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 This Year</v>
      </c>
      <c r="D953" s="6" t="s">
        <v>3077</v>
      </c>
      <c r="E953" s="45" t="s">
        <v>2399</v>
      </c>
      <c r="F953" t="s">
        <v>2581</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 This Year</v>
      </c>
      <c r="D954" s="6" t="s">
        <v>3077</v>
      </c>
      <c r="E954" s="45" t="s">
        <v>2400</v>
      </c>
      <c r="F954" t="s">
        <v>2581</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 This Year</v>
      </c>
      <c r="D955" s="6" t="s">
        <v>3077</v>
      </c>
      <c r="E955" s="45" t="s">
        <v>2401</v>
      </c>
      <c r="F955" t="s">
        <v>2581</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 This Year</v>
      </c>
      <c r="D956" s="6" t="s">
        <v>3077</v>
      </c>
      <c r="E956" s="45" t="s">
        <v>2402</v>
      </c>
      <c r="F956" t="s">
        <v>2581</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 This Year</v>
      </c>
      <c r="D957" s="6" t="s">
        <v>3077</v>
      </c>
      <c r="E957" s="45" t="s">
        <v>2403</v>
      </c>
      <c r="F957" t="s">
        <v>2581</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 This Year</v>
      </c>
      <c r="D958" s="6" t="s">
        <v>3077</v>
      </c>
      <c r="E958" s="45" t="s">
        <v>2404</v>
      </c>
      <c r="F958" t="s">
        <v>2581</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 This Year</v>
      </c>
      <c r="D959" s="6" t="s">
        <v>3077</v>
      </c>
      <c r="E959" s="45" t="s">
        <v>2707</v>
      </c>
      <c r="F959" t="s">
        <v>2581</v>
      </c>
      <c r="G959" s="45" t="s">
        <v>2710</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 This Year</v>
      </c>
      <c r="D960" s="6" t="s">
        <v>3077</v>
      </c>
      <c r="E960" s="45" t="s">
        <v>2708</v>
      </c>
      <c r="F960" t="s">
        <v>2581</v>
      </c>
      <c r="G960" s="45" t="s">
        <v>2712</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 This Year</v>
      </c>
      <c r="D961" s="6" t="s">
        <v>3077</v>
      </c>
      <c r="E961" s="45" t="s">
        <v>2709</v>
      </c>
      <c r="F961" t="s">
        <v>2581</v>
      </c>
      <c r="G961" s="45" t="s">
        <v>2713</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 This Year</v>
      </c>
      <c r="D962" s="6" t="s">
        <v>3077</v>
      </c>
      <c r="E962" s="45" t="s">
        <v>2706</v>
      </c>
      <c r="F962" t="s">
        <v>2581</v>
      </c>
      <c r="G962" s="45" t="s">
        <v>2711</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 This Year</v>
      </c>
      <c r="D963" s="6" t="s">
        <v>3078</v>
      </c>
      <c r="E963" s="45" t="s">
        <v>2399</v>
      </c>
      <c r="F963" t="s">
        <v>3040</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 This Year</v>
      </c>
      <c r="D964" s="6" t="s">
        <v>3078</v>
      </c>
      <c r="E964" s="45" t="s">
        <v>2400</v>
      </c>
      <c r="F964" t="s">
        <v>3040</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 This Year</v>
      </c>
      <c r="D965" s="6" t="s">
        <v>3078</v>
      </c>
      <c r="E965" s="45" t="s">
        <v>2401</v>
      </c>
      <c r="F965" t="s">
        <v>3040</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 This Year</v>
      </c>
      <c r="D966" s="6" t="s">
        <v>3078</v>
      </c>
      <c r="E966" s="45" t="s">
        <v>2402</v>
      </c>
      <c r="F966" t="s">
        <v>3040</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 This Year</v>
      </c>
      <c r="D967" s="6" t="s">
        <v>3078</v>
      </c>
      <c r="E967" s="45" t="s">
        <v>2403</v>
      </c>
      <c r="F967" t="s">
        <v>3040</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 This Year</v>
      </c>
      <c r="D968" s="6" t="s">
        <v>3078</v>
      </c>
      <c r="E968" s="45" t="s">
        <v>2404</v>
      </c>
      <c r="F968" t="s">
        <v>3040</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 This Year</v>
      </c>
      <c r="D969" s="6" t="s">
        <v>3078</v>
      </c>
      <c r="E969" s="45" t="s">
        <v>2707</v>
      </c>
      <c r="F969" t="s">
        <v>3040</v>
      </c>
      <c r="G969" s="45" t="s">
        <v>2710</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 This Year</v>
      </c>
      <c r="D970" s="6" t="s">
        <v>3078</v>
      </c>
      <c r="E970" s="45" t="s">
        <v>2708</v>
      </c>
      <c r="F970" t="s">
        <v>3040</v>
      </c>
      <c r="G970" s="45" t="s">
        <v>2712</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 This Year</v>
      </c>
      <c r="D971" s="6" t="s">
        <v>3078</v>
      </c>
      <c r="E971" s="45" t="s">
        <v>2709</v>
      </c>
      <c r="F971" t="s">
        <v>3040</v>
      </c>
      <c r="G971" s="45" t="s">
        <v>2713</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 This Year</v>
      </c>
      <c r="D972" s="6" t="s">
        <v>3078</v>
      </c>
      <c r="E972" s="45" t="s">
        <v>2706</v>
      </c>
      <c r="F972" t="s">
        <v>3040</v>
      </c>
      <c r="G972" s="45" t="s">
        <v>2711</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 This Year</v>
      </c>
      <c r="D973" s="6" t="s">
        <v>3079</v>
      </c>
      <c r="E973" s="45" t="s">
        <v>2399</v>
      </c>
      <c r="F973" t="s">
        <v>3041</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 This Year</v>
      </c>
      <c r="D974" s="6" t="s">
        <v>3079</v>
      </c>
      <c r="E974" s="45" t="s">
        <v>2400</v>
      </c>
      <c r="F974" t="s">
        <v>3041</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 This Year</v>
      </c>
      <c r="D975" s="6" t="s">
        <v>3079</v>
      </c>
      <c r="E975" s="45" t="s">
        <v>2401</v>
      </c>
      <c r="F975" t="s">
        <v>3041</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 This Year</v>
      </c>
      <c r="D976" s="6" t="s">
        <v>3079</v>
      </c>
      <c r="E976" s="45" t="s">
        <v>2402</v>
      </c>
      <c r="F976" t="s">
        <v>3041</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 This Year</v>
      </c>
      <c r="D977" s="6" t="s">
        <v>3079</v>
      </c>
      <c r="E977" s="45" t="s">
        <v>2403</v>
      </c>
      <c r="F977" t="s">
        <v>3041</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 This Year</v>
      </c>
      <c r="D978" s="6" t="s">
        <v>3079</v>
      </c>
      <c r="E978" s="45" t="s">
        <v>2404</v>
      </c>
      <c r="F978" t="s">
        <v>3041</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 This Year</v>
      </c>
      <c r="D979" s="6" t="s">
        <v>3079</v>
      </c>
      <c r="E979" s="45" t="s">
        <v>2707</v>
      </c>
      <c r="F979" t="s">
        <v>3041</v>
      </c>
      <c r="G979" s="45" t="s">
        <v>2710</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 This Year</v>
      </c>
      <c r="D980" s="6" t="s">
        <v>3079</v>
      </c>
      <c r="E980" s="45" t="s">
        <v>2708</v>
      </c>
      <c r="F980" t="s">
        <v>3041</v>
      </c>
      <c r="G980" s="45" t="s">
        <v>2712</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 This Year</v>
      </c>
      <c r="D981" s="6" t="s">
        <v>3079</v>
      </c>
      <c r="E981" s="45" t="s">
        <v>2709</v>
      </c>
      <c r="F981" t="s">
        <v>3041</v>
      </c>
      <c r="G981" s="45" t="s">
        <v>2713</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 This Year</v>
      </c>
      <c r="D982" s="6" t="s">
        <v>3079</v>
      </c>
      <c r="E982" s="45" t="s">
        <v>2706</v>
      </c>
      <c r="F982" t="s">
        <v>3041</v>
      </c>
      <c r="G982" s="45" t="s">
        <v>2711</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 This Year</v>
      </c>
      <c r="D983" s="6" t="s">
        <v>3080</v>
      </c>
      <c r="E983" s="45" t="s">
        <v>2399</v>
      </c>
      <c r="F983" t="s">
        <v>3042</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 This Year</v>
      </c>
      <c r="D984" s="6" t="s">
        <v>3080</v>
      </c>
      <c r="E984" s="45" t="s">
        <v>2400</v>
      </c>
      <c r="F984" t="s">
        <v>3042</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 This Year</v>
      </c>
      <c r="D985" s="6" t="s">
        <v>3080</v>
      </c>
      <c r="E985" s="45" t="s">
        <v>2401</v>
      </c>
      <c r="F985" t="s">
        <v>3042</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 This Year</v>
      </c>
      <c r="D986" s="6" t="s">
        <v>3080</v>
      </c>
      <c r="E986" s="45" t="s">
        <v>2402</v>
      </c>
      <c r="F986" t="s">
        <v>3042</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 This Year</v>
      </c>
      <c r="D987" s="6" t="s">
        <v>3080</v>
      </c>
      <c r="E987" s="45" t="s">
        <v>2403</v>
      </c>
      <c r="F987" t="s">
        <v>3042</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 This Year</v>
      </c>
      <c r="D988" s="6" t="s">
        <v>3080</v>
      </c>
      <c r="E988" s="45" t="s">
        <v>2404</v>
      </c>
      <c r="F988" t="s">
        <v>3042</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 This Year</v>
      </c>
      <c r="D989" s="6" t="s">
        <v>3080</v>
      </c>
      <c r="E989" s="45" t="s">
        <v>2707</v>
      </c>
      <c r="F989" t="s">
        <v>3042</v>
      </c>
      <c r="G989" s="45" t="s">
        <v>2710</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 This Year</v>
      </c>
      <c r="D990" s="6" t="s">
        <v>3080</v>
      </c>
      <c r="E990" s="45" t="s">
        <v>2708</v>
      </c>
      <c r="F990" t="s">
        <v>3042</v>
      </c>
      <c r="G990" s="45" t="s">
        <v>2712</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 This Year</v>
      </c>
      <c r="D991" s="6" t="s">
        <v>3080</v>
      </c>
      <c r="E991" s="45" t="s">
        <v>2709</v>
      </c>
      <c r="F991" t="s">
        <v>3042</v>
      </c>
      <c r="G991" s="45" t="s">
        <v>2713</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 This Year</v>
      </c>
      <c r="D992" s="6" t="s">
        <v>3080</v>
      </c>
      <c r="E992" s="45" t="s">
        <v>2706</v>
      </c>
      <c r="F992" t="s">
        <v>3042</v>
      </c>
      <c r="G992" s="45" t="s">
        <v>2711</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 This Year</v>
      </c>
      <c r="D993" s="6" t="s">
        <v>3081</v>
      </c>
      <c r="E993" s="45" t="s">
        <v>2399</v>
      </c>
      <c r="F993" t="s">
        <v>3043</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 This Year</v>
      </c>
      <c r="D994" s="6" t="s">
        <v>3081</v>
      </c>
      <c r="E994" s="45" t="s">
        <v>2400</v>
      </c>
      <c r="F994" t="s">
        <v>3043</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 This Year</v>
      </c>
      <c r="D995" s="6" t="s">
        <v>3081</v>
      </c>
      <c r="E995" s="45" t="s">
        <v>2401</v>
      </c>
      <c r="F995" t="s">
        <v>3043</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 This Year</v>
      </c>
      <c r="D996" s="6" t="s">
        <v>3081</v>
      </c>
      <c r="E996" s="45" t="s">
        <v>2402</v>
      </c>
      <c r="F996" t="s">
        <v>3043</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 This Year</v>
      </c>
      <c r="D997" s="6" t="s">
        <v>3081</v>
      </c>
      <c r="E997" s="45" t="s">
        <v>2403</v>
      </c>
      <c r="F997" t="s">
        <v>3043</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 This Year</v>
      </c>
      <c r="D998" s="6" t="s">
        <v>3081</v>
      </c>
      <c r="E998" s="45" t="s">
        <v>2404</v>
      </c>
      <c r="F998" t="s">
        <v>3043</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 This Year</v>
      </c>
      <c r="D999" s="6" t="s">
        <v>3081</v>
      </c>
      <c r="E999" s="45" t="s">
        <v>2707</v>
      </c>
      <c r="F999" t="s">
        <v>3043</v>
      </c>
      <c r="G999" s="45" t="s">
        <v>2710</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 This Year</v>
      </c>
      <c r="D1000" s="6" t="s">
        <v>3081</v>
      </c>
      <c r="E1000" s="45" t="s">
        <v>2708</v>
      </c>
      <c r="F1000" t="s">
        <v>3043</v>
      </c>
      <c r="G1000" s="45" t="s">
        <v>2712</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 This Year</v>
      </c>
      <c r="D1001" s="6" t="s">
        <v>3081</v>
      </c>
      <c r="E1001" s="45" t="s">
        <v>2709</v>
      </c>
      <c r="F1001" t="s">
        <v>3043</v>
      </c>
      <c r="G1001" s="45" t="s">
        <v>2713</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 This Year</v>
      </c>
      <c r="D1002" s="6" t="s">
        <v>3081</v>
      </c>
      <c r="E1002" s="45" t="s">
        <v>2706</v>
      </c>
      <c r="F1002" t="s">
        <v>3043</v>
      </c>
      <c r="G1002" s="45" t="s">
        <v>2711</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 This Year</v>
      </c>
      <c r="D1003" s="6" t="s">
        <v>3082</v>
      </c>
      <c r="E1003" s="45" t="s">
        <v>2399</v>
      </c>
      <c r="F1003" t="s">
        <v>3044</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 This Year</v>
      </c>
      <c r="D1004" s="6" t="s">
        <v>3082</v>
      </c>
      <c r="E1004" s="45" t="s">
        <v>2400</v>
      </c>
      <c r="F1004" t="s">
        <v>3044</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 This Year</v>
      </c>
      <c r="D1005" s="6" t="s">
        <v>3082</v>
      </c>
      <c r="E1005" s="45" t="s">
        <v>2401</v>
      </c>
      <c r="F1005" t="s">
        <v>3044</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 This Year</v>
      </c>
      <c r="D1006" s="6" t="s">
        <v>3082</v>
      </c>
      <c r="E1006" s="45" t="s">
        <v>2402</v>
      </c>
      <c r="F1006" t="s">
        <v>3044</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 This Year</v>
      </c>
      <c r="D1007" s="6" t="s">
        <v>3082</v>
      </c>
      <c r="E1007" s="45" t="s">
        <v>2403</v>
      </c>
      <c r="F1007" t="s">
        <v>3044</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 This Year</v>
      </c>
      <c r="D1008" s="6" t="s">
        <v>3082</v>
      </c>
      <c r="E1008" s="45" t="s">
        <v>2404</v>
      </c>
      <c r="F1008" t="s">
        <v>3044</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 This Year</v>
      </c>
      <c r="D1009" s="6" t="s">
        <v>3082</v>
      </c>
      <c r="E1009" s="45" t="s">
        <v>2707</v>
      </c>
      <c r="F1009" t="s">
        <v>3044</v>
      </c>
      <c r="G1009" s="45" t="s">
        <v>2710</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 This Year</v>
      </c>
      <c r="D1010" s="6" t="s">
        <v>3082</v>
      </c>
      <c r="E1010" s="45" t="s">
        <v>2708</v>
      </c>
      <c r="F1010" t="s">
        <v>3044</v>
      </c>
      <c r="G1010" s="45" t="s">
        <v>2712</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 This Year</v>
      </c>
      <c r="D1011" s="6" t="s">
        <v>3082</v>
      </c>
      <c r="E1011" s="45" t="s">
        <v>2709</v>
      </c>
      <c r="F1011" t="s">
        <v>3044</v>
      </c>
      <c r="G1011" s="45" t="s">
        <v>2713</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 This Year</v>
      </c>
      <c r="D1012" s="6" t="s">
        <v>3082</v>
      </c>
      <c r="E1012" s="45" t="s">
        <v>2706</v>
      </c>
      <c r="F1012" t="s">
        <v>3044</v>
      </c>
      <c r="G1012" s="45" t="s">
        <v>2711</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 This Year</v>
      </c>
      <c r="D1013" s="6" t="s">
        <v>3083</v>
      </c>
      <c r="E1013" s="45" t="s">
        <v>2399</v>
      </c>
      <c r="F1013" t="s">
        <v>3045</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 This Year</v>
      </c>
      <c r="D1014" s="6" t="s">
        <v>3083</v>
      </c>
      <c r="E1014" s="45" t="s">
        <v>2400</v>
      </c>
      <c r="F1014" t="s">
        <v>3045</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 This Year</v>
      </c>
      <c r="D1015" s="6" t="s">
        <v>3083</v>
      </c>
      <c r="E1015" s="45" t="s">
        <v>2401</v>
      </c>
      <c r="F1015" t="s">
        <v>3045</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 This Year</v>
      </c>
      <c r="D1016" s="6" t="s">
        <v>3083</v>
      </c>
      <c r="E1016" s="45" t="s">
        <v>2402</v>
      </c>
      <c r="F1016" t="s">
        <v>3045</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 This Year</v>
      </c>
      <c r="D1017" s="6" t="s">
        <v>3083</v>
      </c>
      <c r="E1017" s="45" t="s">
        <v>2403</v>
      </c>
      <c r="F1017" t="s">
        <v>3045</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 This Year</v>
      </c>
      <c r="D1018" s="6" t="s">
        <v>3083</v>
      </c>
      <c r="E1018" s="45" t="s">
        <v>2404</v>
      </c>
      <c r="F1018" t="s">
        <v>3045</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 This Year</v>
      </c>
      <c r="D1019" s="6" t="s">
        <v>3083</v>
      </c>
      <c r="E1019" s="45" t="s">
        <v>2707</v>
      </c>
      <c r="F1019" t="s">
        <v>3045</v>
      </c>
      <c r="G1019" s="45" t="s">
        <v>2710</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 This Year</v>
      </c>
      <c r="D1020" s="6" t="s">
        <v>3083</v>
      </c>
      <c r="E1020" s="45" t="s">
        <v>2708</v>
      </c>
      <c r="F1020" t="s">
        <v>3045</v>
      </c>
      <c r="G1020" s="45" t="s">
        <v>2712</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 This Year</v>
      </c>
      <c r="D1021" s="6" t="s">
        <v>3083</v>
      </c>
      <c r="E1021" s="45" t="s">
        <v>2709</v>
      </c>
      <c r="F1021" t="s">
        <v>3045</v>
      </c>
      <c r="G1021" s="45" t="s">
        <v>2713</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 This Year</v>
      </c>
      <c r="D1022" s="6" t="s">
        <v>3083</v>
      </c>
      <c r="E1022" s="45" t="s">
        <v>2706</v>
      </c>
      <c r="F1022" t="s">
        <v>3045</v>
      </c>
      <c r="G1022" s="45" t="s">
        <v>2711</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 This Year</v>
      </c>
      <c r="D1023" s="6" t="s">
        <v>3084</v>
      </c>
      <c r="E1023" s="45" t="s">
        <v>2399</v>
      </c>
      <c r="F1023" t="s">
        <v>3046</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 This Year</v>
      </c>
      <c r="D1024" s="6" t="s">
        <v>3084</v>
      </c>
      <c r="E1024" s="45" t="s">
        <v>2400</v>
      </c>
      <c r="F1024" t="s">
        <v>3046</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 This Year</v>
      </c>
      <c r="D1025" s="6" t="s">
        <v>3084</v>
      </c>
      <c r="E1025" s="45" t="s">
        <v>2401</v>
      </c>
      <c r="F1025" t="s">
        <v>3046</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 This Year</v>
      </c>
      <c r="D1026" s="6" t="s">
        <v>3084</v>
      </c>
      <c r="E1026" s="45" t="s">
        <v>2402</v>
      </c>
      <c r="F1026" t="s">
        <v>3046</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 This Year</v>
      </c>
      <c r="D1027" s="6" t="s">
        <v>3084</v>
      </c>
      <c r="E1027" s="45" t="s">
        <v>2403</v>
      </c>
      <c r="F1027" t="s">
        <v>3046</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 This Year</v>
      </c>
      <c r="D1028" s="6" t="s">
        <v>3084</v>
      </c>
      <c r="E1028" s="45" t="s">
        <v>2404</v>
      </c>
      <c r="F1028" t="s">
        <v>3046</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 This Year</v>
      </c>
      <c r="D1029" s="6" t="s">
        <v>3084</v>
      </c>
      <c r="E1029" s="45" t="s">
        <v>2707</v>
      </c>
      <c r="F1029" t="s">
        <v>3046</v>
      </c>
      <c r="G1029" s="45" t="s">
        <v>2710</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 This Year</v>
      </c>
      <c r="D1030" s="6" t="s">
        <v>3084</v>
      </c>
      <c r="E1030" s="45" t="s">
        <v>2708</v>
      </c>
      <c r="F1030" t="s">
        <v>3046</v>
      </c>
      <c r="G1030" s="45" t="s">
        <v>2712</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 This Year</v>
      </c>
      <c r="D1031" s="6" t="s">
        <v>3084</v>
      </c>
      <c r="E1031" s="45" t="s">
        <v>2709</v>
      </c>
      <c r="F1031" t="s">
        <v>3046</v>
      </c>
      <c r="G1031" s="45" t="s">
        <v>2713</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 This Year</v>
      </c>
      <c r="D1032" s="6" t="s">
        <v>3084</v>
      </c>
      <c r="E1032" s="45" t="s">
        <v>2706</v>
      </c>
      <c r="F1032" t="s">
        <v>3046</v>
      </c>
      <c r="G1032" s="45" t="s">
        <v>2711</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 This Year</v>
      </c>
      <c r="D1033" s="6" t="s">
        <v>3085</v>
      </c>
      <c r="E1033" s="45" t="s">
        <v>2399</v>
      </c>
      <c r="F1033" t="s">
        <v>3047</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 This Year</v>
      </c>
      <c r="D1034" s="6" t="s">
        <v>3085</v>
      </c>
      <c r="E1034" s="45" t="s">
        <v>2400</v>
      </c>
      <c r="F1034" t="s">
        <v>3047</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 This Year</v>
      </c>
      <c r="D1035" s="6" t="s">
        <v>3085</v>
      </c>
      <c r="E1035" s="45" t="s">
        <v>2401</v>
      </c>
      <c r="F1035" t="s">
        <v>3047</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 This Year</v>
      </c>
      <c r="D1036" s="6" t="s">
        <v>3085</v>
      </c>
      <c r="E1036" s="45" t="s">
        <v>2402</v>
      </c>
      <c r="F1036" t="s">
        <v>3047</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 This Year</v>
      </c>
      <c r="D1037" s="6" t="s">
        <v>3085</v>
      </c>
      <c r="E1037" s="45" t="s">
        <v>2403</v>
      </c>
      <c r="F1037" t="s">
        <v>3047</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 This Year</v>
      </c>
      <c r="D1038" s="6" t="s">
        <v>3085</v>
      </c>
      <c r="E1038" s="45" t="s">
        <v>2404</v>
      </c>
      <c r="F1038" t="s">
        <v>3047</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 This Year</v>
      </c>
      <c r="D1039" s="6" t="s">
        <v>3085</v>
      </c>
      <c r="E1039" s="45" t="s">
        <v>2707</v>
      </c>
      <c r="F1039" t="s">
        <v>3047</v>
      </c>
      <c r="G1039" s="45" t="s">
        <v>2710</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 This Year</v>
      </c>
      <c r="D1040" s="6" t="s">
        <v>3085</v>
      </c>
      <c r="E1040" s="45" t="s">
        <v>2708</v>
      </c>
      <c r="F1040" t="s">
        <v>3047</v>
      </c>
      <c r="G1040" s="45" t="s">
        <v>2712</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 This Year</v>
      </c>
      <c r="D1041" s="6" t="s">
        <v>3085</v>
      </c>
      <c r="E1041" s="45" t="s">
        <v>2709</v>
      </c>
      <c r="F1041" t="s">
        <v>3047</v>
      </c>
      <c r="G1041" s="45" t="s">
        <v>2713</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 This Year</v>
      </c>
      <c r="D1042" s="6" t="s">
        <v>3085</v>
      </c>
      <c r="E1042" s="45" t="s">
        <v>2706</v>
      </c>
      <c r="F1042" t="s">
        <v>3047</v>
      </c>
      <c r="G1042" s="45" t="s">
        <v>2711</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 This Year</v>
      </c>
      <c r="D1043" s="6" t="s">
        <v>3086</v>
      </c>
      <c r="E1043" s="45" t="s">
        <v>2399</v>
      </c>
      <c r="F1043" t="s">
        <v>3048</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 This Year</v>
      </c>
      <c r="D1044" s="6" t="s">
        <v>3086</v>
      </c>
      <c r="E1044" s="45" t="s">
        <v>2400</v>
      </c>
      <c r="F1044" t="s">
        <v>3048</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 This Year</v>
      </c>
      <c r="D1045" s="6" t="s">
        <v>3086</v>
      </c>
      <c r="E1045" s="45" t="s">
        <v>2401</v>
      </c>
      <c r="F1045" t="s">
        <v>3048</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 This Year</v>
      </c>
      <c r="D1046" s="6" t="s">
        <v>3086</v>
      </c>
      <c r="E1046" s="45" t="s">
        <v>2402</v>
      </c>
      <c r="F1046" t="s">
        <v>3048</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 This Year</v>
      </c>
      <c r="D1047" s="6" t="s">
        <v>3086</v>
      </c>
      <c r="E1047" s="45" t="s">
        <v>2403</v>
      </c>
      <c r="F1047" t="s">
        <v>3048</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 This Year</v>
      </c>
      <c r="D1048" s="6" t="s">
        <v>3086</v>
      </c>
      <c r="E1048" s="45" t="s">
        <v>2404</v>
      </c>
      <c r="F1048" t="s">
        <v>3048</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 This Year</v>
      </c>
      <c r="D1049" s="6" t="s">
        <v>3086</v>
      </c>
      <c r="E1049" s="45" t="s">
        <v>2707</v>
      </c>
      <c r="F1049" t="s">
        <v>3048</v>
      </c>
      <c r="G1049" s="45" t="s">
        <v>2710</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 This Year</v>
      </c>
      <c r="D1050" s="6" t="s">
        <v>3086</v>
      </c>
      <c r="E1050" s="45" t="s">
        <v>2708</v>
      </c>
      <c r="F1050" t="s">
        <v>3048</v>
      </c>
      <c r="G1050" s="45" t="s">
        <v>2712</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 This Year</v>
      </c>
      <c r="D1051" s="6" t="s">
        <v>3086</v>
      </c>
      <c r="E1051" s="45" t="s">
        <v>2709</v>
      </c>
      <c r="F1051" t="s">
        <v>3048</v>
      </c>
      <c r="G1051" s="45" t="s">
        <v>2713</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 This Year</v>
      </c>
      <c r="D1052" s="6" t="s">
        <v>3086</v>
      </c>
      <c r="E1052" s="45" t="s">
        <v>2706</v>
      </c>
      <c r="F1052" t="s">
        <v>3048</v>
      </c>
      <c r="G1052" s="45" t="s">
        <v>2711</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 This Year</v>
      </c>
      <c r="D1053" s="6" t="s">
        <v>3087</v>
      </c>
      <c r="E1053" s="45" t="s">
        <v>2399</v>
      </c>
      <c r="F1053" t="s">
        <v>3090</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 This Year</v>
      </c>
      <c r="D1054" s="6" t="s">
        <v>3087</v>
      </c>
      <c r="E1054" s="45" t="s">
        <v>2400</v>
      </c>
      <c r="F1054" t="s">
        <v>3090</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 This Year</v>
      </c>
      <c r="D1055" s="6" t="s">
        <v>3087</v>
      </c>
      <c r="E1055" s="45" t="s">
        <v>2401</v>
      </c>
      <c r="F1055" t="s">
        <v>3090</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 This Year</v>
      </c>
      <c r="D1056" s="6" t="s">
        <v>3087</v>
      </c>
      <c r="E1056" s="45" t="s">
        <v>2402</v>
      </c>
      <c r="F1056" t="s">
        <v>3090</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 This Year</v>
      </c>
      <c r="D1057" s="6" t="s">
        <v>3087</v>
      </c>
      <c r="E1057" s="45" t="s">
        <v>2403</v>
      </c>
      <c r="F1057" t="s">
        <v>3090</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 This Year</v>
      </c>
      <c r="D1058" s="6" t="s">
        <v>3087</v>
      </c>
      <c r="E1058" s="45" t="s">
        <v>2404</v>
      </c>
      <c r="F1058" t="s">
        <v>3090</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 This Year</v>
      </c>
      <c r="D1059" s="6" t="s">
        <v>3087</v>
      </c>
      <c r="E1059" s="45" t="s">
        <v>2707</v>
      </c>
      <c r="F1059" t="s">
        <v>3090</v>
      </c>
      <c r="G1059" s="45" t="s">
        <v>2710</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 This Year</v>
      </c>
      <c r="D1060" s="6" t="s">
        <v>3087</v>
      </c>
      <c r="E1060" s="45" t="s">
        <v>2708</v>
      </c>
      <c r="F1060" t="s">
        <v>3090</v>
      </c>
      <c r="G1060" s="45" t="s">
        <v>2712</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 This Year</v>
      </c>
      <c r="D1061" s="6" t="s">
        <v>3087</v>
      </c>
      <c r="E1061" s="45" t="s">
        <v>2709</v>
      </c>
      <c r="F1061" t="s">
        <v>3090</v>
      </c>
      <c r="G1061" s="45" t="s">
        <v>2713</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 This Year</v>
      </c>
      <c r="D1062" s="6" t="s">
        <v>3087</v>
      </c>
      <c r="E1062" s="45" t="s">
        <v>2706</v>
      </c>
      <c r="F1062" t="s">
        <v>3090</v>
      </c>
      <c r="G1062" s="45" t="s">
        <v>2711</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 This Year</v>
      </c>
      <c r="D1063" s="6" t="s">
        <v>3088</v>
      </c>
      <c r="E1063" s="45" t="s">
        <v>2399</v>
      </c>
      <c r="F1063" t="s">
        <v>3049</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 This Year</v>
      </c>
      <c r="D1064" s="6" t="s">
        <v>3088</v>
      </c>
      <c r="E1064" s="45" t="s">
        <v>2400</v>
      </c>
      <c r="F1064" t="s">
        <v>3049</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 This Year</v>
      </c>
      <c r="D1065" s="6" t="s">
        <v>3088</v>
      </c>
      <c r="E1065" s="45" t="s">
        <v>2401</v>
      </c>
      <c r="F1065" t="s">
        <v>3049</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 This Year</v>
      </c>
      <c r="D1066" s="6" t="s">
        <v>3088</v>
      </c>
      <c r="E1066" s="45" t="s">
        <v>2402</v>
      </c>
      <c r="F1066" t="s">
        <v>3049</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 This Year</v>
      </c>
      <c r="D1067" s="6" t="s">
        <v>3088</v>
      </c>
      <c r="E1067" s="45" t="s">
        <v>2403</v>
      </c>
      <c r="F1067" t="s">
        <v>3049</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 This Year</v>
      </c>
      <c r="D1068" s="6" t="s">
        <v>3088</v>
      </c>
      <c r="E1068" s="45" t="s">
        <v>2404</v>
      </c>
      <c r="F1068" t="s">
        <v>3049</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 This Year</v>
      </c>
      <c r="D1069" s="6" t="s">
        <v>3088</v>
      </c>
      <c r="E1069" s="45" t="s">
        <v>2707</v>
      </c>
      <c r="F1069" t="s">
        <v>3049</v>
      </c>
      <c r="G1069" s="45" t="s">
        <v>2710</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 This Year</v>
      </c>
      <c r="D1070" s="6" t="s">
        <v>3088</v>
      </c>
      <c r="E1070" s="45" t="s">
        <v>2708</v>
      </c>
      <c r="F1070" t="s">
        <v>3049</v>
      </c>
      <c r="G1070" s="45" t="s">
        <v>2712</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 This Year</v>
      </c>
      <c r="D1071" s="6" t="s">
        <v>3088</v>
      </c>
      <c r="E1071" s="45" t="s">
        <v>2709</v>
      </c>
      <c r="F1071" t="s">
        <v>3049</v>
      </c>
      <c r="G1071" s="45" t="s">
        <v>2713</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 This Year</v>
      </c>
      <c r="D1072" s="6" t="s">
        <v>3088</v>
      </c>
      <c r="E1072" s="45" t="s">
        <v>2706</v>
      </c>
      <c r="F1072" t="s">
        <v>3049</v>
      </c>
      <c r="G1072" s="45" t="s">
        <v>2711</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3544</v>
      </c>
      <c r="D1073" s="45" t="s">
        <v>3064</v>
      </c>
      <c r="E1073" s="1" t="s">
        <v>3520</v>
      </c>
      <c r="F1073" t="s">
        <v>3089</v>
      </c>
      <c r="G1073" s="45" t="s">
        <v>3527</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3064</v>
      </c>
      <c r="E1074" s="1" t="s">
        <v>3521</v>
      </c>
      <c r="F1074" t="s">
        <v>3089</v>
      </c>
      <c r="G1074" s="45" t="s">
        <v>3528</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3064</v>
      </c>
      <c r="E1075" s="1" t="s">
        <v>3522</v>
      </c>
      <c r="F1075" t="s">
        <v>3089</v>
      </c>
      <c r="G1075" s="45" t="s">
        <v>3529</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3064</v>
      </c>
      <c r="E1076" s="1" t="s">
        <v>3523</v>
      </c>
      <c r="F1076" t="s">
        <v>3089</v>
      </c>
      <c r="G1076" s="45" t="s">
        <v>3530</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3064</v>
      </c>
      <c r="E1077" s="1" t="s">
        <v>3524</v>
      </c>
      <c r="F1077" t="s">
        <v>3089</v>
      </c>
      <c r="G1077" s="45" t="s">
        <v>3531</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3064</v>
      </c>
      <c r="E1078" s="1" t="s">
        <v>3525</v>
      </c>
      <c r="F1078" t="s">
        <v>3089</v>
      </c>
      <c r="G1078" s="45" t="s">
        <v>3532</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3064</v>
      </c>
      <c r="E1079" s="1" t="s">
        <v>3526</v>
      </c>
      <c r="F1079" t="s">
        <v>3089</v>
      </c>
      <c r="G1079" s="45" t="s">
        <v>3533</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3064</v>
      </c>
      <c r="E1080" s="1" t="s">
        <v>3683</v>
      </c>
      <c r="F1080" t="s">
        <v>3089</v>
      </c>
      <c r="G1080" s="45" t="s">
        <v>3683</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3065</v>
      </c>
      <c r="E1081" s="1" t="s">
        <v>3520</v>
      </c>
      <c r="F1081" t="s">
        <v>2760</v>
      </c>
      <c r="G1081" s="45" t="s">
        <v>3527</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3065</v>
      </c>
      <c r="E1082" s="1" t="s">
        <v>3521</v>
      </c>
      <c r="F1082" t="s">
        <v>2760</v>
      </c>
      <c r="G1082" s="45" t="s">
        <v>3528</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3065</v>
      </c>
      <c r="E1083" s="1" t="s">
        <v>3522</v>
      </c>
      <c r="F1083" t="s">
        <v>2760</v>
      </c>
      <c r="G1083" s="45" t="s">
        <v>3529</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3065</v>
      </c>
      <c r="E1084" s="1" t="s">
        <v>3523</v>
      </c>
      <c r="F1084" t="s">
        <v>2760</v>
      </c>
      <c r="G1084" s="45" t="s">
        <v>3530</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3065</v>
      </c>
      <c r="E1085" s="1" t="s">
        <v>3524</v>
      </c>
      <c r="F1085" t="s">
        <v>2760</v>
      </c>
      <c r="G1085" s="45" t="s">
        <v>3531</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3065</v>
      </c>
      <c r="E1086" s="1" t="s">
        <v>3525</v>
      </c>
      <c r="F1086" t="s">
        <v>2760</v>
      </c>
      <c r="G1086" s="45" t="s">
        <v>3532</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3065</v>
      </c>
      <c r="E1087" s="1" t="s">
        <v>3526</v>
      </c>
      <c r="F1087" t="s">
        <v>2760</v>
      </c>
      <c r="G1087" s="45" t="s">
        <v>3533</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3065</v>
      </c>
      <c r="E1088" s="1" t="s">
        <v>3683</v>
      </c>
      <c r="F1088" t="s">
        <v>2760</v>
      </c>
      <c r="G1088" s="45" t="s">
        <v>3683</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3066</v>
      </c>
      <c r="E1089" s="1" t="s">
        <v>3520</v>
      </c>
      <c r="F1089" t="s">
        <v>3030</v>
      </c>
      <c r="G1089" s="45" t="s">
        <v>3527</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3066</v>
      </c>
      <c r="E1090" s="1" t="s">
        <v>3521</v>
      </c>
      <c r="F1090" t="s">
        <v>3030</v>
      </c>
      <c r="G1090" s="45" t="s">
        <v>3528</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3066</v>
      </c>
      <c r="E1091" s="1" t="s">
        <v>3522</v>
      </c>
      <c r="F1091" t="s">
        <v>3030</v>
      </c>
      <c r="G1091" s="45" t="s">
        <v>3529</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3066</v>
      </c>
      <c r="E1092" s="1" t="s">
        <v>3523</v>
      </c>
      <c r="F1092" t="s">
        <v>3030</v>
      </c>
      <c r="G1092" s="45" t="s">
        <v>3530</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3066</v>
      </c>
      <c r="E1093" s="1" t="s">
        <v>3524</v>
      </c>
      <c r="F1093" t="s">
        <v>3030</v>
      </c>
      <c r="G1093" s="45" t="s">
        <v>3531</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3066</v>
      </c>
      <c r="E1094" s="1" t="s">
        <v>3525</v>
      </c>
      <c r="F1094" t="s">
        <v>3030</v>
      </c>
      <c r="G1094" s="45" t="s">
        <v>3532</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3066</v>
      </c>
      <c r="E1095" s="1" t="s">
        <v>3526</v>
      </c>
      <c r="F1095" t="s">
        <v>3030</v>
      </c>
      <c r="G1095" s="45" t="s">
        <v>3533</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3066</v>
      </c>
      <c r="E1096" s="1" t="s">
        <v>3683</v>
      </c>
      <c r="F1096" t="s">
        <v>3030</v>
      </c>
      <c r="G1096" s="45" t="s">
        <v>3683</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3067</v>
      </c>
      <c r="E1097" s="1" t="s">
        <v>3520</v>
      </c>
      <c r="F1097" t="s">
        <v>3031</v>
      </c>
      <c r="G1097" s="45" t="s">
        <v>3527</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3067</v>
      </c>
      <c r="E1098" s="1" t="s">
        <v>3521</v>
      </c>
      <c r="F1098" t="s">
        <v>3031</v>
      </c>
      <c r="G1098" s="45" t="s">
        <v>3528</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3067</v>
      </c>
      <c r="E1099" s="1" t="s">
        <v>3522</v>
      </c>
      <c r="F1099" t="s">
        <v>3031</v>
      </c>
      <c r="G1099" s="45" t="s">
        <v>3529</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3067</v>
      </c>
      <c r="E1100" s="1" t="s">
        <v>3523</v>
      </c>
      <c r="F1100" t="s">
        <v>3031</v>
      </c>
      <c r="G1100" s="45" t="s">
        <v>3530</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3067</v>
      </c>
      <c r="E1101" s="1" t="s">
        <v>3524</v>
      </c>
      <c r="F1101" t="s">
        <v>3031</v>
      </c>
      <c r="G1101" s="45" t="s">
        <v>3531</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3067</v>
      </c>
      <c r="E1102" s="1" t="s">
        <v>3525</v>
      </c>
      <c r="F1102" t="s">
        <v>3031</v>
      </c>
      <c r="G1102" s="45" t="s">
        <v>3532</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3067</v>
      </c>
      <c r="E1103" s="1" t="s">
        <v>3526</v>
      </c>
      <c r="F1103" t="s">
        <v>3031</v>
      </c>
      <c r="G1103" s="45" t="s">
        <v>3533</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3067</v>
      </c>
      <c r="E1104" s="1" t="s">
        <v>3683</v>
      </c>
      <c r="F1104" t="s">
        <v>3031</v>
      </c>
      <c r="G1104" s="45" t="s">
        <v>3683</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3068</v>
      </c>
      <c r="E1105" s="1" t="s">
        <v>3520</v>
      </c>
      <c r="F1105" t="s">
        <v>3032</v>
      </c>
      <c r="G1105" s="45" t="s">
        <v>3527</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3068</v>
      </c>
      <c r="E1106" s="1" t="s">
        <v>3521</v>
      </c>
      <c r="F1106" t="s">
        <v>3032</v>
      </c>
      <c r="G1106" s="45" t="s">
        <v>3528</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3068</v>
      </c>
      <c r="E1107" s="1" t="s">
        <v>3522</v>
      </c>
      <c r="F1107" t="s">
        <v>3032</v>
      </c>
      <c r="G1107" s="45" t="s">
        <v>3529</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3068</v>
      </c>
      <c r="E1108" s="1" t="s">
        <v>3523</v>
      </c>
      <c r="F1108" t="s">
        <v>3032</v>
      </c>
      <c r="G1108" s="45" t="s">
        <v>3530</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3068</v>
      </c>
      <c r="E1109" s="1" t="s">
        <v>3524</v>
      </c>
      <c r="F1109" t="s">
        <v>3032</v>
      </c>
      <c r="G1109" s="45" t="s">
        <v>3531</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3068</v>
      </c>
      <c r="E1110" s="1" t="s">
        <v>3525</v>
      </c>
      <c r="F1110" t="s">
        <v>3032</v>
      </c>
      <c r="G1110" s="45" t="s">
        <v>3532</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3068</v>
      </c>
      <c r="E1111" s="1" t="s">
        <v>3526</v>
      </c>
      <c r="F1111" t="s">
        <v>3032</v>
      </c>
      <c r="G1111" s="45" t="s">
        <v>3533</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3068</v>
      </c>
      <c r="E1112" s="1" t="s">
        <v>3683</v>
      </c>
      <c r="F1112" t="s">
        <v>3032</v>
      </c>
      <c r="G1112" s="45" t="s">
        <v>3683</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3069</v>
      </c>
      <c r="E1113" s="1" t="s">
        <v>3520</v>
      </c>
      <c r="F1113" t="s">
        <v>3033</v>
      </c>
      <c r="G1113" s="45" t="s">
        <v>3527</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3069</v>
      </c>
      <c r="E1114" s="1" t="s">
        <v>3521</v>
      </c>
      <c r="F1114" t="s">
        <v>3033</v>
      </c>
      <c r="G1114" s="45" t="s">
        <v>3528</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3069</v>
      </c>
      <c r="E1115" s="1" t="s">
        <v>3522</v>
      </c>
      <c r="F1115" t="s">
        <v>3033</v>
      </c>
      <c r="G1115" s="45" t="s">
        <v>3529</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3069</v>
      </c>
      <c r="E1116" s="1" t="s">
        <v>3523</v>
      </c>
      <c r="F1116" t="s">
        <v>3033</v>
      </c>
      <c r="G1116" s="45" t="s">
        <v>3530</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3069</v>
      </c>
      <c r="E1117" s="1" t="s">
        <v>3524</v>
      </c>
      <c r="F1117" t="s">
        <v>3033</v>
      </c>
      <c r="G1117" s="45" t="s">
        <v>3531</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3069</v>
      </c>
      <c r="E1118" s="1" t="s">
        <v>3525</v>
      </c>
      <c r="F1118" t="s">
        <v>3033</v>
      </c>
      <c r="G1118" s="45" t="s">
        <v>3532</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3069</v>
      </c>
      <c r="E1119" s="1" t="s">
        <v>3526</v>
      </c>
      <c r="F1119" t="s">
        <v>3033</v>
      </c>
      <c r="G1119" s="45" t="s">
        <v>3533</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3069</v>
      </c>
      <c r="E1120" s="1" t="s">
        <v>3683</v>
      </c>
      <c r="F1120" t="s">
        <v>3033</v>
      </c>
      <c r="G1120" s="45" t="s">
        <v>3683</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3070</v>
      </c>
      <c r="E1121" s="1" t="s">
        <v>3520</v>
      </c>
      <c r="F1121" t="s">
        <v>3034</v>
      </c>
      <c r="G1121" s="45" t="s">
        <v>3527</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3070</v>
      </c>
      <c r="E1122" s="1" t="s">
        <v>3521</v>
      </c>
      <c r="F1122" t="s">
        <v>3034</v>
      </c>
      <c r="G1122" s="45" t="s">
        <v>3528</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3070</v>
      </c>
      <c r="E1123" s="1" t="s">
        <v>3522</v>
      </c>
      <c r="F1123" t="s">
        <v>3034</v>
      </c>
      <c r="G1123" s="45" t="s">
        <v>3529</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3070</v>
      </c>
      <c r="E1124" s="1" t="s">
        <v>3523</v>
      </c>
      <c r="F1124" t="s">
        <v>3034</v>
      </c>
      <c r="G1124" s="45" t="s">
        <v>3530</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3070</v>
      </c>
      <c r="E1125" s="1" t="s">
        <v>3524</v>
      </c>
      <c r="F1125" t="s">
        <v>3034</v>
      </c>
      <c r="G1125" s="45" t="s">
        <v>3531</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3070</v>
      </c>
      <c r="E1126" s="1" t="s">
        <v>3525</v>
      </c>
      <c r="F1126" t="s">
        <v>3034</v>
      </c>
      <c r="G1126" s="45" t="s">
        <v>3532</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3070</v>
      </c>
      <c r="E1127" s="1" t="s">
        <v>3526</v>
      </c>
      <c r="F1127" t="s">
        <v>3034</v>
      </c>
      <c r="G1127" s="45" t="s">
        <v>3533</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3070</v>
      </c>
      <c r="E1128" s="1" t="s">
        <v>3683</v>
      </c>
      <c r="F1128" t="s">
        <v>3034</v>
      </c>
      <c r="G1128" s="45" t="s">
        <v>3683</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3071</v>
      </c>
      <c r="E1129" s="1" t="s">
        <v>3520</v>
      </c>
      <c r="F1129" t="s">
        <v>3035</v>
      </c>
      <c r="G1129" s="45" t="s">
        <v>3527</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3071</v>
      </c>
      <c r="E1130" s="1" t="s">
        <v>3521</v>
      </c>
      <c r="F1130" t="s">
        <v>3035</v>
      </c>
      <c r="G1130" s="45" t="s">
        <v>3528</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3071</v>
      </c>
      <c r="E1131" s="1" t="s">
        <v>3522</v>
      </c>
      <c r="F1131" t="s">
        <v>3035</v>
      </c>
      <c r="G1131" s="45" t="s">
        <v>3529</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3071</v>
      </c>
      <c r="E1132" s="1" t="s">
        <v>3523</v>
      </c>
      <c r="F1132" t="s">
        <v>3035</v>
      </c>
      <c r="G1132" s="45" t="s">
        <v>3530</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3071</v>
      </c>
      <c r="E1133" s="1" t="s">
        <v>3524</v>
      </c>
      <c r="F1133" t="s">
        <v>3035</v>
      </c>
      <c r="G1133" s="45" t="s">
        <v>3531</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3071</v>
      </c>
      <c r="E1134" s="1" t="s">
        <v>3525</v>
      </c>
      <c r="F1134" t="s">
        <v>3035</v>
      </c>
      <c r="G1134" s="45" t="s">
        <v>3532</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3071</v>
      </c>
      <c r="E1135" s="1" t="s">
        <v>3526</v>
      </c>
      <c r="F1135" t="s">
        <v>3035</v>
      </c>
      <c r="G1135" s="45" t="s">
        <v>3533</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3071</v>
      </c>
      <c r="E1136" s="1" t="s">
        <v>3683</v>
      </c>
      <c r="F1136" t="s">
        <v>3035</v>
      </c>
      <c r="G1136" s="45" t="s">
        <v>3683</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3072</v>
      </c>
      <c r="E1137" s="1" t="s">
        <v>3520</v>
      </c>
      <c r="F1137" t="s">
        <v>3036</v>
      </c>
      <c r="G1137" s="45" t="s">
        <v>3527</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3072</v>
      </c>
      <c r="E1138" s="1" t="s">
        <v>3521</v>
      </c>
      <c r="F1138" t="s">
        <v>3036</v>
      </c>
      <c r="G1138" s="45" t="s">
        <v>3528</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3072</v>
      </c>
      <c r="E1139" s="1" t="s">
        <v>3522</v>
      </c>
      <c r="F1139" t="s">
        <v>3036</v>
      </c>
      <c r="G1139" s="45" t="s">
        <v>3529</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3072</v>
      </c>
      <c r="E1140" s="1" t="s">
        <v>3523</v>
      </c>
      <c r="F1140" t="s">
        <v>3036</v>
      </c>
      <c r="G1140" s="45" t="s">
        <v>3530</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3072</v>
      </c>
      <c r="E1141" s="1" t="s">
        <v>3524</v>
      </c>
      <c r="F1141" t="s">
        <v>3036</v>
      </c>
      <c r="G1141" s="45" t="s">
        <v>3531</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3072</v>
      </c>
      <c r="E1142" s="1" t="s">
        <v>3525</v>
      </c>
      <c r="F1142" t="s">
        <v>3036</v>
      </c>
      <c r="G1142" s="45" t="s">
        <v>3532</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3072</v>
      </c>
      <c r="E1143" s="1" t="s">
        <v>3526</v>
      </c>
      <c r="F1143" t="s">
        <v>3036</v>
      </c>
      <c r="G1143" s="45" t="s">
        <v>3533</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3072</v>
      </c>
      <c r="E1144" s="1" t="s">
        <v>3683</v>
      </c>
      <c r="F1144" t="s">
        <v>3036</v>
      </c>
      <c r="G1144" s="45" t="s">
        <v>3683</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3073</v>
      </c>
      <c r="E1145" s="1" t="s">
        <v>3520</v>
      </c>
      <c r="F1145" t="s">
        <v>2580</v>
      </c>
      <c r="G1145" s="45" t="s">
        <v>3527</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3073</v>
      </c>
      <c r="E1146" s="1" t="s">
        <v>3521</v>
      </c>
      <c r="F1146" t="s">
        <v>2580</v>
      </c>
      <c r="G1146" s="45" t="s">
        <v>3528</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3073</v>
      </c>
      <c r="E1147" s="1" t="s">
        <v>3522</v>
      </c>
      <c r="F1147" t="s">
        <v>2580</v>
      </c>
      <c r="G1147" s="45" t="s">
        <v>3529</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3073</v>
      </c>
      <c r="E1148" s="1" t="s">
        <v>3523</v>
      </c>
      <c r="F1148" t="s">
        <v>2580</v>
      </c>
      <c r="G1148" s="45" t="s">
        <v>3530</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3073</v>
      </c>
      <c r="E1149" s="1" t="s">
        <v>3524</v>
      </c>
      <c r="F1149" t="s">
        <v>2580</v>
      </c>
      <c r="G1149" s="45" t="s">
        <v>3531</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3073</v>
      </c>
      <c r="E1150" s="1" t="s">
        <v>3525</v>
      </c>
      <c r="F1150" t="s">
        <v>2580</v>
      </c>
      <c r="G1150" s="45" t="s">
        <v>3532</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3073</v>
      </c>
      <c r="E1151" s="1" t="s">
        <v>3526</v>
      </c>
      <c r="F1151" t="s">
        <v>2580</v>
      </c>
      <c r="G1151" s="45" t="s">
        <v>3533</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3073</v>
      </c>
      <c r="E1152" s="1" t="s">
        <v>3683</v>
      </c>
      <c r="F1152" t="s">
        <v>2580</v>
      </c>
      <c r="G1152" s="45" t="s">
        <v>3683</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3074</v>
      </c>
      <c r="E1153" s="1" t="s">
        <v>3520</v>
      </c>
      <c r="F1153" t="s">
        <v>3037</v>
      </c>
      <c r="G1153" s="45" t="s">
        <v>3527</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3074</v>
      </c>
      <c r="E1154" s="1" t="s">
        <v>3521</v>
      </c>
      <c r="F1154" t="s">
        <v>3037</v>
      </c>
      <c r="G1154" s="45" t="s">
        <v>3528</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3074</v>
      </c>
      <c r="E1155" s="1" t="s">
        <v>3522</v>
      </c>
      <c r="F1155" t="s">
        <v>3037</v>
      </c>
      <c r="G1155" s="45" t="s">
        <v>3529</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3074</v>
      </c>
      <c r="E1156" s="1" t="s">
        <v>3523</v>
      </c>
      <c r="F1156" t="s">
        <v>3037</v>
      </c>
      <c r="G1156" s="45" t="s">
        <v>3530</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3074</v>
      </c>
      <c r="E1157" s="1" t="s">
        <v>3524</v>
      </c>
      <c r="F1157" t="s">
        <v>3037</v>
      </c>
      <c r="G1157" s="45" t="s">
        <v>3531</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3074</v>
      </c>
      <c r="E1158" s="1" t="s">
        <v>3525</v>
      </c>
      <c r="F1158" t="s">
        <v>3037</v>
      </c>
      <c r="G1158" s="45" t="s">
        <v>3532</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3074</v>
      </c>
      <c r="E1159" s="1" t="s">
        <v>3526</v>
      </c>
      <c r="F1159" t="s">
        <v>3037</v>
      </c>
      <c r="G1159" s="45" t="s">
        <v>3533</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3074</v>
      </c>
      <c r="E1160" s="1" t="s">
        <v>3683</v>
      </c>
      <c r="F1160" t="s">
        <v>3037</v>
      </c>
      <c r="G1160" s="45" t="s">
        <v>3683</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3075</v>
      </c>
      <c r="E1161" s="1" t="s">
        <v>3520</v>
      </c>
      <c r="F1161" t="s">
        <v>3038</v>
      </c>
      <c r="G1161" s="45" t="s">
        <v>3527</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3075</v>
      </c>
      <c r="E1162" s="1" t="s">
        <v>3521</v>
      </c>
      <c r="F1162" t="s">
        <v>3038</v>
      </c>
      <c r="G1162" s="45" t="s">
        <v>3528</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3075</v>
      </c>
      <c r="E1163" s="1" t="s">
        <v>3522</v>
      </c>
      <c r="F1163" t="s">
        <v>3038</v>
      </c>
      <c r="G1163" s="45" t="s">
        <v>3529</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3075</v>
      </c>
      <c r="E1164" s="1" t="s">
        <v>3523</v>
      </c>
      <c r="F1164" t="s">
        <v>3038</v>
      </c>
      <c r="G1164" s="45" t="s">
        <v>3530</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3075</v>
      </c>
      <c r="E1165" s="1" t="s">
        <v>3524</v>
      </c>
      <c r="F1165" t="s">
        <v>3038</v>
      </c>
      <c r="G1165" s="45" t="s">
        <v>3531</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3075</v>
      </c>
      <c r="E1166" s="1" t="s">
        <v>3525</v>
      </c>
      <c r="F1166" t="s">
        <v>3038</v>
      </c>
      <c r="G1166" s="45" t="s">
        <v>3532</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3075</v>
      </c>
      <c r="E1167" s="1" t="s">
        <v>3526</v>
      </c>
      <c r="F1167" t="s">
        <v>3038</v>
      </c>
      <c r="G1167" s="45" t="s">
        <v>3533</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3075</v>
      </c>
      <c r="E1168" s="1" t="s">
        <v>3683</v>
      </c>
      <c r="F1168" t="s">
        <v>3038</v>
      </c>
      <c r="G1168" s="45" t="s">
        <v>3683</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3076</v>
      </c>
      <c r="E1169" s="1" t="s">
        <v>3520</v>
      </c>
      <c r="F1169" t="s">
        <v>3039</v>
      </c>
      <c r="G1169" s="45" t="s">
        <v>3527</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3076</v>
      </c>
      <c r="E1170" s="1" t="s">
        <v>3521</v>
      </c>
      <c r="F1170" t="s">
        <v>3039</v>
      </c>
      <c r="G1170" s="45" t="s">
        <v>3528</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3076</v>
      </c>
      <c r="E1171" s="1" t="s">
        <v>3522</v>
      </c>
      <c r="F1171" t="s">
        <v>3039</v>
      </c>
      <c r="G1171" s="45" t="s">
        <v>3529</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3076</v>
      </c>
      <c r="E1172" s="1" t="s">
        <v>3523</v>
      </c>
      <c r="F1172" t="s">
        <v>3039</v>
      </c>
      <c r="G1172" s="45" t="s">
        <v>3530</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3076</v>
      </c>
      <c r="E1173" s="1" t="s">
        <v>3524</v>
      </c>
      <c r="F1173" t="s">
        <v>3039</v>
      </c>
      <c r="G1173" s="45" t="s">
        <v>3531</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3076</v>
      </c>
      <c r="E1174" s="1" t="s">
        <v>3525</v>
      </c>
      <c r="F1174" t="s">
        <v>3039</v>
      </c>
      <c r="G1174" s="45" t="s">
        <v>3532</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3076</v>
      </c>
      <c r="E1175" s="1" t="s">
        <v>3526</v>
      </c>
      <c r="F1175" t="s">
        <v>3039</v>
      </c>
      <c r="G1175" s="45" t="s">
        <v>3533</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3076</v>
      </c>
      <c r="E1176" s="1" t="s">
        <v>3683</v>
      </c>
      <c r="F1176" t="s">
        <v>3039</v>
      </c>
      <c r="G1176" s="45" t="s">
        <v>3683</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3077</v>
      </c>
      <c r="E1177" s="1" t="s">
        <v>3520</v>
      </c>
      <c r="F1177" t="s">
        <v>2581</v>
      </c>
      <c r="G1177" s="45" t="s">
        <v>3527</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3077</v>
      </c>
      <c r="E1178" s="1" t="s">
        <v>3521</v>
      </c>
      <c r="F1178" t="s">
        <v>2581</v>
      </c>
      <c r="G1178" s="45" t="s">
        <v>3528</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3077</v>
      </c>
      <c r="E1179" s="1" t="s">
        <v>3522</v>
      </c>
      <c r="F1179" t="s">
        <v>2581</v>
      </c>
      <c r="G1179" s="45" t="s">
        <v>3529</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3077</v>
      </c>
      <c r="E1180" s="1" t="s">
        <v>3523</v>
      </c>
      <c r="F1180" t="s">
        <v>2581</v>
      </c>
      <c r="G1180" s="45" t="s">
        <v>3530</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3077</v>
      </c>
      <c r="E1181" s="1" t="s">
        <v>3524</v>
      </c>
      <c r="F1181" t="s">
        <v>2581</v>
      </c>
      <c r="G1181" s="45" t="s">
        <v>3531</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3077</v>
      </c>
      <c r="E1182" s="1" t="s">
        <v>3525</v>
      </c>
      <c r="F1182" t="s">
        <v>2581</v>
      </c>
      <c r="G1182" s="45" t="s">
        <v>3532</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3077</v>
      </c>
      <c r="E1183" s="1" t="s">
        <v>3526</v>
      </c>
      <c r="F1183" t="s">
        <v>2581</v>
      </c>
      <c r="G1183" s="45" t="s">
        <v>3533</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3077</v>
      </c>
      <c r="E1184" s="1" t="s">
        <v>3683</v>
      </c>
      <c r="F1184" t="s">
        <v>2581</v>
      </c>
      <c r="G1184" s="45" t="s">
        <v>3683</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3078</v>
      </c>
      <c r="E1185" s="1" t="s">
        <v>3520</v>
      </c>
      <c r="F1185" t="s">
        <v>3040</v>
      </c>
      <c r="G1185" s="45" t="s">
        <v>3527</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3078</v>
      </c>
      <c r="E1186" s="1" t="s">
        <v>3521</v>
      </c>
      <c r="F1186" t="s">
        <v>3040</v>
      </c>
      <c r="G1186" s="45" t="s">
        <v>3528</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3078</v>
      </c>
      <c r="E1187" s="1" t="s">
        <v>3522</v>
      </c>
      <c r="F1187" t="s">
        <v>3040</v>
      </c>
      <c r="G1187" s="45" t="s">
        <v>3529</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3078</v>
      </c>
      <c r="E1188" s="1" t="s">
        <v>3523</v>
      </c>
      <c r="F1188" t="s">
        <v>3040</v>
      </c>
      <c r="G1188" s="45" t="s">
        <v>3530</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3078</v>
      </c>
      <c r="E1189" s="1" t="s">
        <v>3524</v>
      </c>
      <c r="F1189" t="s">
        <v>3040</v>
      </c>
      <c r="G1189" s="45" t="s">
        <v>3531</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3078</v>
      </c>
      <c r="E1190" s="1" t="s">
        <v>3525</v>
      </c>
      <c r="F1190" t="s">
        <v>3040</v>
      </c>
      <c r="G1190" s="45" t="s">
        <v>3532</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3078</v>
      </c>
      <c r="E1191" s="1" t="s">
        <v>3526</v>
      </c>
      <c r="F1191" t="s">
        <v>3040</v>
      </c>
      <c r="G1191" s="45" t="s">
        <v>3533</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3078</v>
      </c>
      <c r="E1192" s="1" t="s">
        <v>3683</v>
      </c>
      <c r="F1192" t="s">
        <v>3040</v>
      </c>
      <c r="G1192" s="45" t="s">
        <v>3683</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3079</v>
      </c>
      <c r="E1193" s="1" t="s">
        <v>3520</v>
      </c>
      <c r="F1193" t="s">
        <v>3041</v>
      </c>
      <c r="G1193" s="45" t="s">
        <v>3527</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3079</v>
      </c>
      <c r="E1194" s="1" t="s">
        <v>3521</v>
      </c>
      <c r="F1194" t="s">
        <v>3041</v>
      </c>
      <c r="G1194" s="45" t="s">
        <v>3528</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3079</v>
      </c>
      <c r="E1195" s="1" t="s">
        <v>3522</v>
      </c>
      <c r="F1195" t="s">
        <v>3041</v>
      </c>
      <c r="G1195" s="45" t="s">
        <v>3529</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3079</v>
      </c>
      <c r="E1196" s="1" t="s">
        <v>3523</v>
      </c>
      <c r="F1196" t="s">
        <v>3041</v>
      </c>
      <c r="G1196" s="45" t="s">
        <v>3530</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3079</v>
      </c>
      <c r="E1197" s="1" t="s">
        <v>3524</v>
      </c>
      <c r="F1197" t="s">
        <v>3041</v>
      </c>
      <c r="G1197" s="45" t="s">
        <v>3531</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3079</v>
      </c>
      <c r="E1198" s="1" t="s">
        <v>3525</v>
      </c>
      <c r="F1198" t="s">
        <v>3041</v>
      </c>
      <c r="G1198" s="45" t="s">
        <v>3532</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3079</v>
      </c>
      <c r="E1199" s="1" t="s">
        <v>3526</v>
      </c>
      <c r="F1199" t="s">
        <v>3041</v>
      </c>
      <c r="G1199" s="45" t="s">
        <v>3533</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3079</v>
      </c>
      <c r="E1200" s="1" t="s">
        <v>3683</v>
      </c>
      <c r="F1200" t="s">
        <v>3041</v>
      </c>
      <c r="G1200" s="45" t="s">
        <v>3683</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3080</v>
      </c>
      <c r="E1201" s="1" t="s">
        <v>3520</v>
      </c>
      <c r="F1201" t="s">
        <v>3042</v>
      </c>
      <c r="G1201" s="45" t="s">
        <v>3527</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3080</v>
      </c>
      <c r="E1202" s="1" t="s">
        <v>3521</v>
      </c>
      <c r="F1202" t="s">
        <v>3042</v>
      </c>
      <c r="G1202" s="45" t="s">
        <v>3528</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3080</v>
      </c>
      <c r="E1203" s="1" t="s">
        <v>3522</v>
      </c>
      <c r="F1203" t="s">
        <v>3042</v>
      </c>
      <c r="G1203" s="45" t="s">
        <v>3529</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3080</v>
      </c>
      <c r="E1204" s="1" t="s">
        <v>3523</v>
      </c>
      <c r="F1204" t="s">
        <v>3042</v>
      </c>
      <c r="G1204" s="45" t="s">
        <v>3530</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3080</v>
      </c>
      <c r="E1205" s="1" t="s">
        <v>3524</v>
      </c>
      <c r="F1205" t="s">
        <v>3042</v>
      </c>
      <c r="G1205" s="45" t="s">
        <v>3531</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3080</v>
      </c>
      <c r="E1206" s="1" t="s">
        <v>3525</v>
      </c>
      <c r="F1206" t="s">
        <v>3042</v>
      </c>
      <c r="G1206" s="45" t="s">
        <v>3532</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3080</v>
      </c>
      <c r="E1207" s="1" t="s">
        <v>3526</v>
      </c>
      <c r="F1207" t="s">
        <v>3042</v>
      </c>
      <c r="G1207" s="45" t="s">
        <v>3533</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3080</v>
      </c>
      <c r="E1208" s="1" t="s">
        <v>3683</v>
      </c>
      <c r="F1208" t="s">
        <v>3042</v>
      </c>
      <c r="G1208" s="45" t="s">
        <v>3683</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3081</v>
      </c>
      <c r="E1209" s="1" t="s">
        <v>3520</v>
      </c>
      <c r="F1209" t="s">
        <v>3043</v>
      </c>
      <c r="G1209" s="45" t="s">
        <v>3527</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3081</v>
      </c>
      <c r="E1210" s="1" t="s">
        <v>3521</v>
      </c>
      <c r="F1210" t="s">
        <v>3043</v>
      </c>
      <c r="G1210" s="45" t="s">
        <v>3528</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3081</v>
      </c>
      <c r="E1211" s="1" t="s">
        <v>3522</v>
      </c>
      <c r="F1211" t="s">
        <v>3043</v>
      </c>
      <c r="G1211" s="45" t="s">
        <v>3529</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3081</v>
      </c>
      <c r="E1212" s="1" t="s">
        <v>3523</v>
      </c>
      <c r="F1212" t="s">
        <v>3043</v>
      </c>
      <c r="G1212" s="45" t="s">
        <v>3530</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3081</v>
      </c>
      <c r="E1213" s="1" t="s">
        <v>3524</v>
      </c>
      <c r="F1213" t="s">
        <v>3043</v>
      </c>
      <c r="G1213" s="45" t="s">
        <v>3531</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3081</v>
      </c>
      <c r="E1214" s="1" t="s">
        <v>3525</v>
      </c>
      <c r="F1214" t="s">
        <v>3043</v>
      </c>
      <c r="G1214" s="45" t="s">
        <v>3532</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3081</v>
      </c>
      <c r="E1215" s="1" t="s">
        <v>3526</v>
      </c>
      <c r="F1215" t="s">
        <v>3043</v>
      </c>
      <c r="G1215" s="45" t="s">
        <v>3533</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3081</v>
      </c>
      <c r="E1216" s="1" t="s">
        <v>3683</v>
      </c>
      <c r="F1216" t="s">
        <v>3043</v>
      </c>
      <c r="G1216" s="45" t="s">
        <v>3683</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3082</v>
      </c>
      <c r="E1217" s="1" t="s">
        <v>3520</v>
      </c>
      <c r="F1217" t="s">
        <v>3044</v>
      </c>
      <c r="G1217" s="45" t="s">
        <v>3527</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3082</v>
      </c>
      <c r="E1218" s="1" t="s">
        <v>3521</v>
      </c>
      <c r="F1218" t="s">
        <v>3044</v>
      </c>
      <c r="G1218" s="45" t="s">
        <v>3528</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3082</v>
      </c>
      <c r="E1219" s="1" t="s">
        <v>3522</v>
      </c>
      <c r="F1219" t="s">
        <v>3044</v>
      </c>
      <c r="G1219" s="45" t="s">
        <v>3529</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3082</v>
      </c>
      <c r="E1220" s="1" t="s">
        <v>3523</v>
      </c>
      <c r="F1220" t="s">
        <v>3044</v>
      </c>
      <c r="G1220" s="45" t="s">
        <v>3530</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3082</v>
      </c>
      <c r="E1221" s="1" t="s">
        <v>3524</v>
      </c>
      <c r="F1221" t="s">
        <v>3044</v>
      </c>
      <c r="G1221" s="45" t="s">
        <v>3531</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3082</v>
      </c>
      <c r="E1222" s="1" t="s">
        <v>3525</v>
      </c>
      <c r="F1222" t="s">
        <v>3044</v>
      </c>
      <c r="G1222" s="45" t="s">
        <v>3532</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3082</v>
      </c>
      <c r="E1223" s="1" t="s">
        <v>3526</v>
      </c>
      <c r="F1223" t="s">
        <v>3044</v>
      </c>
      <c r="G1223" s="45" t="s">
        <v>3533</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3082</v>
      </c>
      <c r="E1224" s="1" t="s">
        <v>3683</v>
      </c>
      <c r="F1224" t="s">
        <v>3044</v>
      </c>
      <c r="G1224" s="45" t="s">
        <v>3683</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3083</v>
      </c>
      <c r="E1225" s="1" t="s">
        <v>3520</v>
      </c>
      <c r="F1225" t="s">
        <v>3045</v>
      </c>
      <c r="G1225" s="45" t="s">
        <v>3527</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3083</v>
      </c>
      <c r="E1226" s="1" t="s">
        <v>3521</v>
      </c>
      <c r="F1226" t="s">
        <v>3045</v>
      </c>
      <c r="G1226" s="45" t="s">
        <v>3528</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3083</v>
      </c>
      <c r="E1227" s="1" t="s">
        <v>3522</v>
      </c>
      <c r="F1227" t="s">
        <v>3045</v>
      </c>
      <c r="G1227" s="45" t="s">
        <v>3529</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3083</v>
      </c>
      <c r="E1228" s="1" t="s">
        <v>3523</v>
      </c>
      <c r="F1228" t="s">
        <v>3045</v>
      </c>
      <c r="G1228" s="45" t="s">
        <v>3530</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3083</v>
      </c>
      <c r="E1229" s="1" t="s">
        <v>3524</v>
      </c>
      <c r="F1229" t="s">
        <v>3045</v>
      </c>
      <c r="G1229" s="45" t="s">
        <v>3531</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3083</v>
      </c>
      <c r="E1230" s="1" t="s">
        <v>3525</v>
      </c>
      <c r="F1230" t="s">
        <v>3045</v>
      </c>
      <c r="G1230" s="45" t="s">
        <v>3532</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3083</v>
      </c>
      <c r="E1231" s="1" t="s">
        <v>3526</v>
      </c>
      <c r="F1231" t="s">
        <v>3045</v>
      </c>
      <c r="G1231" s="45" t="s">
        <v>3533</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3083</v>
      </c>
      <c r="E1232" s="1" t="s">
        <v>3683</v>
      </c>
      <c r="F1232" t="s">
        <v>3045</v>
      </c>
      <c r="G1232" s="45" t="s">
        <v>3683</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3084</v>
      </c>
      <c r="E1233" s="1" t="s">
        <v>3520</v>
      </c>
      <c r="F1233" t="s">
        <v>3046</v>
      </c>
      <c r="G1233" s="45" t="s">
        <v>3527</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3084</v>
      </c>
      <c r="E1234" s="1" t="s">
        <v>3521</v>
      </c>
      <c r="F1234" t="s">
        <v>3046</v>
      </c>
      <c r="G1234" s="45" t="s">
        <v>3528</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3084</v>
      </c>
      <c r="E1235" s="1" t="s">
        <v>3522</v>
      </c>
      <c r="F1235" t="s">
        <v>3046</v>
      </c>
      <c r="G1235" s="45" t="s">
        <v>3529</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3084</v>
      </c>
      <c r="E1236" s="1" t="s">
        <v>3523</v>
      </c>
      <c r="F1236" t="s">
        <v>3046</v>
      </c>
      <c r="G1236" s="45" t="s">
        <v>3530</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3084</v>
      </c>
      <c r="E1237" s="1" t="s">
        <v>3524</v>
      </c>
      <c r="F1237" t="s">
        <v>3046</v>
      </c>
      <c r="G1237" s="45" t="s">
        <v>3531</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3084</v>
      </c>
      <c r="E1238" s="1" t="s">
        <v>3525</v>
      </c>
      <c r="F1238" t="s">
        <v>3046</v>
      </c>
      <c r="G1238" s="45" t="s">
        <v>3532</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3084</v>
      </c>
      <c r="E1239" s="1" t="s">
        <v>3526</v>
      </c>
      <c r="F1239" t="s">
        <v>3046</v>
      </c>
      <c r="G1239" s="45" t="s">
        <v>3533</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3084</v>
      </c>
      <c r="E1240" s="1" t="s">
        <v>3683</v>
      </c>
      <c r="F1240" t="s">
        <v>3046</v>
      </c>
      <c r="G1240" s="45" t="s">
        <v>3683</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3085</v>
      </c>
      <c r="E1241" s="1" t="s">
        <v>3520</v>
      </c>
      <c r="F1241" t="s">
        <v>3047</v>
      </c>
      <c r="G1241" s="45" t="s">
        <v>3527</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3085</v>
      </c>
      <c r="E1242" s="1" t="s">
        <v>3521</v>
      </c>
      <c r="F1242" t="s">
        <v>3047</v>
      </c>
      <c r="G1242" s="45" t="s">
        <v>3528</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3085</v>
      </c>
      <c r="E1243" s="1" t="s">
        <v>3522</v>
      </c>
      <c r="F1243" t="s">
        <v>3047</v>
      </c>
      <c r="G1243" s="45" t="s">
        <v>3529</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3085</v>
      </c>
      <c r="E1244" s="1" t="s">
        <v>3523</v>
      </c>
      <c r="F1244" t="s">
        <v>3047</v>
      </c>
      <c r="G1244" s="45" t="s">
        <v>3530</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3085</v>
      </c>
      <c r="E1245" s="1" t="s">
        <v>3524</v>
      </c>
      <c r="F1245" t="s">
        <v>3047</v>
      </c>
      <c r="G1245" s="45" t="s">
        <v>3531</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3085</v>
      </c>
      <c r="E1246" s="1" t="s">
        <v>3525</v>
      </c>
      <c r="F1246" t="s">
        <v>3047</v>
      </c>
      <c r="G1246" s="45" t="s">
        <v>3532</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3085</v>
      </c>
      <c r="E1247" s="1" t="s">
        <v>3526</v>
      </c>
      <c r="F1247" t="s">
        <v>3047</v>
      </c>
      <c r="G1247" s="45" t="s">
        <v>3533</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3085</v>
      </c>
      <c r="E1248" s="1" t="s">
        <v>3683</v>
      </c>
      <c r="F1248" t="s">
        <v>3047</v>
      </c>
      <c r="G1248" s="45" t="s">
        <v>3683</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3086</v>
      </c>
      <c r="E1249" s="1" t="s">
        <v>3520</v>
      </c>
      <c r="F1249" t="s">
        <v>3048</v>
      </c>
      <c r="G1249" s="45" t="s">
        <v>3527</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3086</v>
      </c>
      <c r="E1250" s="1" t="s">
        <v>3521</v>
      </c>
      <c r="F1250" t="s">
        <v>3048</v>
      </c>
      <c r="G1250" s="45" t="s">
        <v>3528</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3086</v>
      </c>
      <c r="E1251" s="1" t="s">
        <v>3522</v>
      </c>
      <c r="F1251" t="s">
        <v>3048</v>
      </c>
      <c r="G1251" s="45" t="s">
        <v>3529</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3086</v>
      </c>
      <c r="E1252" s="1" t="s">
        <v>3523</v>
      </c>
      <c r="F1252" t="s">
        <v>3048</v>
      </c>
      <c r="G1252" s="45" t="s">
        <v>3530</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3086</v>
      </c>
      <c r="E1253" s="1" t="s">
        <v>3524</v>
      </c>
      <c r="F1253" t="s">
        <v>3048</v>
      </c>
      <c r="G1253" s="45" t="s">
        <v>3531</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3086</v>
      </c>
      <c r="E1254" s="1" t="s">
        <v>3525</v>
      </c>
      <c r="F1254" t="s">
        <v>3048</v>
      </c>
      <c r="G1254" s="45" t="s">
        <v>3532</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3086</v>
      </c>
      <c r="E1255" s="1" t="s">
        <v>3526</v>
      </c>
      <c r="F1255" t="s">
        <v>3048</v>
      </c>
      <c r="G1255" s="45" t="s">
        <v>3533</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3086</v>
      </c>
      <c r="E1256" s="1" t="s">
        <v>3683</v>
      </c>
      <c r="F1256" t="s">
        <v>3048</v>
      </c>
      <c r="G1256" s="45" t="s">
        <v>3683</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3087</v>
      </c>
      <c r="E1257" s="1" t="s">
        <v>3520</v>
      </c>
      <c r="F1257" t="s">
        <v>3090</v>
      </c>
      <c r="G1257" s="45" t="s">
        <v>3527</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3087</v>
      </c>
      <c r="E1258" s="1" t="s">
        <v>3521</v>
      </c>
      <c r="F1258" t="s">
        <v>3090</v>
      </c>
      <c r="G1258" s="45" t="s">
        <v>3528</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3087</v>
      </c>
      <c r="E1259" s="1" t="s">
        <v>3522</v>
      </c>
      <c r="F1259" t="s">
        <v>3090</v>
      </c>
      <c r="G1259" s="45" t="s">
        <v>3529</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3087</v>
      </c>
      <c r="E1260" s="1" t="s">
        <v>3523</v>
      </c>
      <c r="F1260" t="s">
        <v>3090</v>
      </c>
      <c r="G1260" s="45" t="s">
        <v>3530</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3087</v>
      </c>
      <c r="E1261" s="1" t="s">
        <v>3524</v>
      </c>
      <c r="F1261" t="s">
        <v>3090</v>
      </c>
      <c r="G1261" s="45" t="s">
        <v>3531</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3087</v>
      </c>
      <c r="E1262" s="1" t="s">
        <v>3525</v>
      </c>
      <c r="F1262" t="s">
        <v>3090</v>
      </c>
      <c r="G1262" s="45" t="s">
        <v>3532</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3087</v>
      </c>
      <c r="E1263" s="1" t="s">
        <v>3526</v>
      </c>
      <c r="F1263" t="s">
        <v>3090</v>
      </c>
      <c r="G1263" s="45" t="s">
        <v>3533</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3087</v>
      </c>
      <c r="E1264" s="1" t="s">
        <v>3683</v>
      </c>
      <c r="F1264" t="s">
        <v>3090</v>
      </c>
      <c r="G1264" s="45" t="s">
        <v>3683</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3088</v>
      </c>
      <c r="E1265" s="1" t="s">
        <v>3520</v>
      </c>
      <c r="F1265" t="s">
        <v>3049</v>
      </c>
      <c r="G1265" s="45" t="s">
        <v>3527</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3088</v>
      </c>
      <c r="E1266" s="1" t="s">
        <v>3521</v>
      </c>
      <c r="F1266" t="s">
        <v>3049</v>
      </c>
      <c r="G1266" s="45" t="s">
        <v>3528</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3088</v>
      </c>
      <c r="E1267" s="1" t="s">
        <v>3522</v>
      </c>
      <c r="F1267" t="s">
        <v>3049</v>
      </c>
      <c r="G1267" s="45" t="s">
        <v>3529</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3088</v>
      </c>
      <c r="E1268" s="1" t="s">
        <v>3523</v>
      </c>
      <c r="F1268" t="s">
        <v>3049</v>
      </c>
      <c r="G1268" s="45" t="s">
        <v>3530</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3088</v>
      </c>
      <c r="E1269" s="1" t="s">
        <v>3524</v>
      </c>
      <c r="F1269" t="s">
        <v>3049</v>
      </c>
      <c r="G1269" s="45" t="s">
        <v>3531</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3088</v>
      </c>
      <c r="E1270" s="1" t="s">
        <v>3525</v>
      </c>
      <c r="F1270" t="s">
        <v>3049</v>
      </c>
      <c r="G1270" s="45" t="s">
        <v>3532</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3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3088</v>
      </c>
      <c r="E1271" s="1" t="s">
        <v>3526</v>
      </c>
      <c r="F1271" t="s">
        <v>3049</v>
      </c>
      <c r="G1271" s="45" t="s">
        <v>3533</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3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3088</v>
      </c>
      <c r="E1272" s="1" t="s">
        <v>3683</v>
      </c>
      <c r="F1272" t="s">
        <v>3049</v>
      </c>
      <c r="G1272" s="45" t="s">
        <v>3683</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x14ac:dyDescent="0.3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x14ac:dyDescent="0.3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3064</v>
      </c>
      <c r="E1274" s="45" t="s">
        <v>2399</v>
      </c>
      <c r="F1274" t="s">
        <v>3089</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x14ac:dyDescent="0.3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3064</v>
      </c>
      <c r="E1275" s="45" t="s">
        <v>2400</v>
      </c>
      <c r="F1275" t="s">
        <v>3089</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x14ac:dyDescent="0.3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3064</v>
      </c>
      <c r="E1276" s="45" t="s">
        <v>2401</v>
      </c>
      <c r="F1276" t="s">
        <v>3089</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x14ac:dyDescent="0.3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3064</v>
      </c>
      <c r="E1277" s="45" t="s">
        <v>2402</v>
      </c>
      <c r="F1277" t="s">
        <v>3089</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x14ac:dyDescent="0.3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3064</v>
      </c>
      <c r="E1278" s="45" t="s">
        <v>2403</v>
      </c>
      <c r="F1278" t="s">
        <v>3089</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x14ac:dyDescent="0.3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3064</v>
      </c>
      <c r="E1279" s="45" t="s">
        <v>2404</v>
      </c>
      <c r="F1279" t="s">
        <v>3089</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x14ac:dyDescent="0.3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3064</v>
      </c>
      <c r="E1280" s="45" t="s">
        <v>2707</v>
      </c>
      <c r="F1280" t="s">
        <v>3089</v>
      </c>
      <c r="G1280" s="45" t="s">
        <v>2710</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x14ac:dyDescent="0.3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3064</v>
      </c>
      <c r="E1281" s="45" t="s">
        <v>2708</v>
      </c>
      <c r="F1281" t="s">
        <v>3089</v>
      </c>
      <c r="G1281" s="45" t="s">
        <v>2712</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x14ac:dyDescent="0.3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3064</v>
      </c>
      <c r="E1282" s="45" t="s">
        <v>2709</v>
      </c>
      <c r="F1282" t="s">
        <v>3089</v>
      </c>
      <c r="G1282" s="45" t="s">
        <v>2713</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x14ac:dyDescent="0.3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3064</v>
      </c>
      <c r="E1283" s="45" t="s">
        <v>2706</v>
      </c>
      <c r="F1283" t="s">
        <v>3089</v>
      </c>
      <c r="G1283" s="45" t="s">
        <v>2711</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x14ac:dyDescent="0.3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3065</v>
      </c>
      <c r="E1284" s="45" t="s">
        <v>2399</v>
      </c>
      <c r="F1284" t="s">
        <v>2760</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x14ac:dyDescent="0.3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3065</v>
      </c>
      <c r="E1285" s="45" t="s">
        <v>2400</v>
      </c>
      <c r="F1285" t="s">
        <v>2760</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x14ac:dyDescent="0.3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3065</v>
      </c>
      <c r="E1286" s="45" t="s">
        <v>2401</v>
      </c>
      <c r="F1286" t="s">
        <v>2760</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3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3065</v>
      </c>
      <c r="E1287" s="45" t="s">
        <v>2402</v>
      </c>
      <c r="F1287" t="s">
        <v>2760</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3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3065</v>
      </c>
      <c r="E1288" s="45" t="s">
        <v>2403</v>
      </c>
      <c r="F1288" t="s">
        <v>2760</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3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3065</v>
      </c>
      <c r="E1289" s="45" t="s">
        <v>2404</v>
      </c>
      <c r="F1289" t="s">
        <v>2760</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x14ac:dyDescent="0.3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3065</v>
      </c>
      <c r="E1290" s="45" t="s">
        <v>2707</v>
      </c>
      <c r="F1290" t="s">
        <v>2760</v>
      </c>
      <c r="G1290" s="45" t="s">
        <v>2710</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3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3065</v>
      </c>
      <c r="E1291" s="45" t="s">
        <v>2708</v>
      </c>
      <c r="F1291" t="s">
        <v>2760</v>
      </c>
      <c r="G1291" s="45" t="s">
        <v>2712</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x14ac:dyDescent="0.3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3065</v>
      </c>
      <c r="E1292" s="45" t="s">
        <v>2709</v>
      </c>
      <c r="F1292" t="s">
        <v>2760</v>
      </c>
      <c r="G1292" s="45" t="s">
        <v>2713</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3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3065</v>
      </c>
      <c r="E1293" s="45" t="s">
        <v>2706</v>
      </c>
      <c r="F1293" t="s">
        <v>2760</v>
      </c>
      <c r="G1293" s="45" t="s">
        <v>2711</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3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3066</v>
      </c>
      <c r="E1294" s="45" t="s">
        <v>2399</v>
      </c>
      <c r="F1294" t="s">
        <v>3030</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3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3066</v>
      </c>
      <c r="E1295" s="45" t="s">
        <v>2400</v>
      </c>
      <c r="F1295" t="s">
        <v>3030</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3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3066</v>
      </c>
      <c r="E1296" s="45" t="s">
        <v>2401</v>
      </c>
      <c r="F1296" t="s">
        <v>3030</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3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3066</v>
      </c>
      <c r="E1297" s="45" t="s">
        <v>2402</v>
      </c>
      <c r="F1297" t="s">
        <v>3030</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3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3066</v>
      </c>
      <c r="E1298" s="45" t="s">
        <v>2403</v>
      </c>
      <c r="F1298" t="s">
        <v>3030</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3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3066</v>
      </c>
      <c r="E1299" s="45" t="s">
        <v>2404</v>
      </c>
      <c r="F1299" t="s">
        <v>3030</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3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3066</v>
      </c>
      <c r="E1300" s="45" t="s">
        <v>2707</v>
      </c>
      <c r="F1300" t="s">
        <v>3030</v>
      </c>
      <c r="G1300" s="45" t="s">
        <v>2710</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3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3066</v>
      </c>
      <c r="E1301" s="45" t="s">
        <v>2708</v>
      </c>
      <c r="F1301" t="s">
        <v>3030</v>
      </c>
      <c r="G1301" s="45" t="s">
        <v>2712</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3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3066</v>
      </c>
      <c r="E1302" s="45" t="s">
        <v>2709</v>
      </c>
      <c r="F1302" t="s">
        <v>3030</v>
      </c>
      <c r="G1302" s="45" t="s">
        <v>2713</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3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3066</v>
      </c>
      <c r="E1303" s="45" t="s">
        <v>2706</v>
      </c>
      <c r="F1303" t="s">
        <v>3030</v>
      </c>
      <c r="G1303" s="45" t="s">
        <v>2711</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3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3067</v>
      </c>
      <c r="E1304" s="45" t="s">
        <v>2399</v>
      </c>
      <c r="F1304" t="s">
        <v>3031</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3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3067</v>
      </c>
      <c r="E1305" s="45" t="s">
        <v>2400</v>
      </c>
      <c r="F1305" t="s">
        <v>3031</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3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3067</v>
      </c>
      <c r="E1306" s="45" t="s">
        <v>2401</v>
      </c>
      <c r="F1306" t="s">
        <v>3031</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3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3067</v>
      </c>
      <c r="E1307" s="45" t="s">
        <v>2402</v>
      </c>
      <c r="F1307" t="s">
        <v>3031</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3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3067</v>
      </c>
      <c r="E1308" s="45" t="s">
        <v>2403</v>
      </c>
      <c r="F1308" t="s">
        <v>3031</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3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3067</v>
      </c>
      <c r="E1309" s="45" t="s">
        <v>2404</v>
      </c>
      <c r="F1309" t="s">
        <v>3031</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3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3067</v>
      </c>
      <c r="E1310" s="45" t="s">
        <v>2707</v>
      </c>
      <c r="F1310" t="s">
        <v>3031</v>
      </c>
      <c r="G1310" s="45" t="s">
        <v>2710</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3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3067</v>
      </c>
      <c r="E1311" s="45" t="s">
        <v>2708</v>
      </c>
      <c r="F1311" t="s">
        <v>3031</v>
      </c>
      <c r="G1311" s="45" t="s">
        <v>2712</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3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3067</v>
      </c>
      <c r="E1312" s="45" t="s">
        <v>2709</v>
      </c>
      <c r="F1312" t="s">
        <v>3031</v>
      </c>
      <c r="G1312" s="45" t="s">
        <v>2713</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3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3067</v>
      </c>
      <c r="E1313" s="45" t="s">
        <v>2706</v>
      </c>
      <c r="F1313" t="s">
        <v>3031</v>
      </c>
      <c r="G1313" s="45" t="s">
        <v>2711</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3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3068</v>
      </c>
      <c r="E1314" s="45" t="s">
        <v>2399</v>
      </c>
      <c r="F1314" t="s">
        <v>3032</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3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3068</v>
      </c>
      <c r="E1315" s="45" t="s">
        <v>2400</v>
      </c>
      <c r="F1315" t="s">
        <v>3032</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3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3068</v>
      </c>
      <c r="E1316" s="45" t="s">
        <v>2401</v>
      </c>
      <c r="F1316" t="s">
        <v>3032</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3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3068</v>
      </c>
      <c r="E1317" s="45" t="s">
        <v>2402</v>
      </c>
      <c r="F1317" t="s">
        <v>3032</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3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3068</v>
      </c>
      <c r="E1318" s="45" t="s">
        <v>2403</v>
      </c>
      <c r="F1318" t="s">
        <v>3032</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3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3068</v>
      </c>
      <c r="E1319" s="45" t="s">
        <v>2404</v>
      </c>
      <c r="F1319" t="s">
        <v>3032</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3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3068</v>
      </c>
      <c r="E1320" s="45" t="s">
        <v>2707</v>
      </c>
      <c r="F1320" t="s">
        <v>3032</v>
      </c>
      <c r="G1320" s="45" t="s">
        <v>2710</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3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3068</v>
      </c>
      <c r="E1321" s="45" t="s">
        <v>2708</v>
      </c>
      <c r="F1321" t="s">
        <v>3032</v>
      </c>
      <c r="G1321" s="45" t="s">
        <v>2712</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3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3068</v>
      </c>
      <c r="E1322" s="45" t="s">
        <v>2709</v>
      </c>
      <c r="F1322" t="s">
        <v>3032</v>
      </c>
      <c r="G1322" s="45" t="s">
        <v>2713</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3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3068</v>
      </c>
      <c r="E1323" s="45" t="s">
        <v>2706</v>
      </c>
      <c r="F1323" t="s">
        <v>3032</v>
      </c>
      <c r="G1323" s="45" t="s">
        <v>2711</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3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3069</v>
      </c>
      <c r="E1324" s="45" t="s">
        <v>2399</v>
      </c>
      <c r="F1324" t="s">
        <v>3033</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3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3069</v>
      </c>
      <c r="E1325" s="45" t="s">
        <v>2400</v>
      </c>
      <c r="F1325" t="s">
        <v>3033</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3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3069</v>
      </c>
      <c r="E1326" s="45" t="s">
        <v>2401</v>
      </c>
      <c r="F1326" t="s">
        <v>3033</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3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3069</v>
      </c>
      <c r="E1327" s="45" t="s">
        <v>2402</v>
      </c>
      <c r="F1327" t="s">
        <v>3033</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3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3069</v>
      </c>
      <c r="E1328" s="45" t="s">
        <v>2403</v>
      </c>
      <c r="F1328" t="s">
        <v>3033</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3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3069</v>
      </c>
      <c r="E1329" s="45" t="s">
        <v>2404</v>
      </c>
      <c r="F1329" t="s">
        <v>3033</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3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3069</v>
      </c>
      <c r="E1330" s="45" t="s">
        <v>2707</v>
      </c>
      <c r="F1330" t="s">
        <v>3033</v>
      </c>
      <c r="G1330" s="45" t="s">
        <v>2710</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3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3069</v>
      </c>
      <c r="E1331" s="45" t="s">
        <v>2708</v>
      </c>
      <c r="F1331" t="s">
        <v>3033</v>
      </c>
      <c r="G1331" s="45" t="s">
        <v>2712</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3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3069</v>
      </c>
      <c r="E1332" s="45" t="s">
        <v>2709</v>
      </c>
      <c r="F1332" t="s">
        <v>3033</v>
      </c>
      <c r="G1332" s="45" t="s">
        <v>2713</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3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3069</v>
      </c>
      <c r="E1333" s="45" t="s">
        <v>2706</v>
      </c>
      <c r="F1333" t="s">
        <v>3033</v>
      </c>
      <c r="G1333" s="45" t="s">
        <v>2711</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3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3070</v>
      </c>
      <c r="E1334" s="45" t="s">
        <v>2399</v>
      </c>
      <c r="F1334" t="s">
        <v>3034</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3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3070</v>
      </c>
      <c r="E1335" s="45" t="s">
        <v>2400</v>
      </c>
      <c r="F1335" t="s">
        <v>3034</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3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3070</v>
      </c>
      <c r="E1336" s="45" t="s">
        <v>2401</v>
      </c>
      <c r="F1336" t="s">
        <v>3034</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3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3070</v>
      </c>
      <c r="E1337" s="45" t="s">
        <v>2402</v>
      </c>
      <c r="F1337" t="s">
        <v>3034</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3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3070</v>
      </c>
      <c r="E1338" s="45" t="s">
        <v>2403</v>
      </c>
      <c r="F1338" t="s">
        <v>3034</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3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3070</v>
      </c>
      <c r="E1339" s="45" t="s">
        <v>2404</v>
      </c>
      <c r="F1339" t="s">
        <v>3034</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3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3070</v>
      </c>
      <c r="E1340" s="45" t="s">
        <v>2707</v>
      </c>
      <c r="F1340" t="s">
        <v>3034</v>
      </c>
      <c r="G1340" s="45" t="s">
        <v>2710</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3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3070</v>
      </c>
      <c r="E1341" s="45" t="s">
        <v>2708</v>
      </c>
      <c r="F1341" t="s">
        <v>3034</v>
      </c>
      <c r="G1341" s="45" t="s">
        <v>2712</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3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3070</v>
      </c>
      <c r="E1342" s="45" t="s">
        <v>2709</v>
      </c>
      <c r="F1342" t="s">
        <v>3034</v>
      </c>
      <c r="G1342" s="45" t="s">
        <v>2713</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3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3070</v>
      </c>
      <c r="E1343" s="45" t="s">
        <v>2706</v>
      </c>
      <c r="F1343" t="s">
        <v>3034</v>
      </c>
      <c r="G1343" s="45" t="s">
        <v>2711</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3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3071</v>
      </c>
      <c r="E1344" s="45" t="s">
        <v>2399</v>
      </c>
      <c r="F1344" t="s">
        <v>3035</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3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3071</v>
      </c>
      <c r="E1345" s="45" t="s">
        <v>2400</v>
      </c>
      <c r="F1345" t="s">
        <v>3035</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3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3071</v>
      </c>
      <c r="E1346" s="45" t="s">
        <v>2401</v>
      </c>
      <c r="F1346" t="s">
        <v>3035</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3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3071</v>
      </c>
      <c r="E1347" s="45" t="s">
        <v>2402</v>
      </c>
      <c r="F1347" t="s">
        <v>3035</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3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3071</v>
      </c>
      <c r="E1348" s="45" t="s">
        <v>2403</v>
      </c>
      <c r="F1348" t="s">
        <v>3035</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3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3071</v>
      </c>
      <c r="E1349" s="45" t="s">
        <v>2404</v>
      </c>
      <c r="F1349" t="s">
        <v>3035</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3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3071</v>
      </c>
      <c r="E1350" s="45" t="s">
        <v>2707</v>
      </c>
      <c r="F1350" t="s">
        <v>3035</v>
      </c>
      <c r="G1350" s="45" t="s">
        <v>2710</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3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3071</v>
      </c>
      <c r="E1351" s="45" t="s">
        <v>2708</v>
      </c>
      <c r="F1351" t="s">
        <v>3035</v>
      </c>
      <c r="G1351" s="45" t="s">
        <v>2712</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3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3071</v>
      </c>
      <c r="E1352" s="45" t="s">
        <v>2709</v>
      </c>
      <c r="F1352" t="s">
        <v>3035</v>
      </c>
      <c r="G1352" s="45" t="s">
        <v>2713</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3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3071</v>
      </c>
      <c r="E1353" s="45" t="s">
        <v>2706</v>
      </c>
      <c r="F1353" t="s">
        <v>3035</v>
      </c>
      <c r="G1353" s="45" t="s">
        <v>2711</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3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3072</v>
      </c>
      <c r="E1354" s="45" t="s">
        <v>2399</v>
      </c>
      <c r="F1354" t="s">
        <v>3036</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3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3072</v>
      </c>
      <c r="E1355" s="45" t="s">
        <v>2400</v>
      </c>
      <c r="F1355" t="s">
        <v>3036</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3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3072</v>
      </c>
      <c r="E1356" s="45" t="s">
        <v>2401</v>
      </c>
      <c r="F1356" t="s">
        <v>3036</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3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3072</v>
      </c>
      <c r="E1357" s="45" t="s">
        <v>2402</v>
      </c>
      <c r="F1357" t="s">
        <v>3036</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3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3072</v>
      </c>
      <c r="E1358" s="45" t="s">
        <v>2403</v>
      </c>
      <c r="F1358" t="s">
        <v>3036</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3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3072</v>
      </c>
      <c r="E1359" s="45" t="s">
        <v>2404</v>
      </c>
      <c r="F1359" t="s">
        <v>3036</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3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3072</v>
      </c>
      <c r="E1360" s="45" t="s">
        <v>2707</v>
      </c>
      <c r="F1360" t="s">
        <v>3036</v>
      </c>
      <c r="G1360" s="45" t="s">
        <v>2710</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3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3072</v>
      </c>
      <c r="E1361" s="45" t="s">
        <v>2708</v>
      </c>
      <c r="F1361" t="s">
        <v>3036</v>
      </c>
      <c r="G1361" s="45" t="s">
        <v>2712</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3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3072</v>
      </c>
      <c r="E1362" s="45" t="s">
        <v>2709</v>
      </c>
      <c r="F1362" t="s">
        <v>3036</v>
      </c>
      <c r="G1362" s="45" t="s">
        <v>2713</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3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3072</v>
      </c>
      <c r="E1363" s="45" t="s">
        <v>2706</v>
      </c>
      <c r="F1363" t="s">
        <v>3036</v>
      </c>
      <c r="G1363" s="45" t="s">
        <v>2711</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3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3073</v>
      </c>
      <c r="E1364" s="45" t="s">
        <v>2399</v>
      </c>
      <c r="F1364" t="s">
        <v>2580</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3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3073</v>
      </c>
      <c r="E1365" s="45" t="s">
        <v>2400</v>
      </c>
      <c r="F1365" t="s">
        <v>2580</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3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3073</v>
      </c>
      <c r="E1366" s="45" t="s">
        <v>2401</v>
      </c>
      <c r="F1366" t="s">
        <v>2580</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3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3073</v>
      </c>
      <c r="E1367" s="45" t="s">
        <v>2402</v>
      </c>
      <c r="F1367" t="s">
        <v>2580</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3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3073</v>
      </c>
      <c r="E1368" s="45" t="s">
        <v>2403</v>
      </c>
      <c r="F1368" t="s">
        <v>2580</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3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3073</v>
      </c>
      <c r="E1369" s="45" t="s">
        <v>2404</v>
      </c>
      <c r="F1369" t="s">
        <v>2580</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3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3073</v>
      </c>
      <c r="E1370" s="45" t="s">
        <v>2707</v>
      </c>
      <c r="F1370" t="s">
        <v>2580</v>
      </c>
      <c r="G1370" s="45" t="s">
        <v>2710</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3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3073</v>
      </c>
      <c r="E1371" s="45" t="s">
        <v>2708</v>
      </c>
      <c r="F1371" t="s">
        <v>2580</v>
      </c>
      <c r="G1371" s="45" t="s">
        <v>2712</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3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3073</v>
      </c>
      <c r="E1372" s="45" t="s">
        <v>2709</v>
      </c>
      <c r="F1372" t="s">
        <v>2580</v>
      </c>
      <c r="G1372" s="45" t="s">
        <v>2713</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3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3073</v>
      </c>
      <c r="E1373" s="45" t="s">
        <v>2706</v>
      </c>
      <c r="F1373" t="s">
        <v>2580</v>
      </c>
      <c r="G1373" s="45" t="s">
        <v>2711</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3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3074</v>
      </c>
      <c r="E1374" s="45" t="s">
        <v>2399</v>
      </c>
      <c r="F1374" t="s">
        <v>3037</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3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3074</v>
      </c>
      <c r="E1375" s="45" t="s">
        <v>2400</v>
      </c>
      <c r="F1375" t="s">
        <v>3037</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3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3074</v>
      </c>
      <c r="E1376" s="45" t="s">
        <v>2401</v>
      </c>
      <c r="F1376" t="s">
        <v>3037</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3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3074</v>
      </c>
      <c r="E1377" s="45" t="s">
        <v>2402</v>
      </c>
      <c r="F1377" t="s">
        <v>3037</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3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3074</v>
      </c>
      <c r="E1378" s="45" t="s">
        <v>2403</v>
      </c>
      <c r="F1378" t="s">
        <v>3037</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3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3074</v>
      </c>
      <c r="E1379" s="45" t="s">
        <v>2404</v>
      </c>
      <c r="F1379" t="s">
        <v>3037</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3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3074</v>
      </c>
      <c r="E1380" s="45" t="s">
        <v>2707</v>
      </c>
      <c r="F1380" t="s">
        <v>3037</v>
      </c>
      <c r="G1380" s="45" t="s">
        <v>2710</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3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3074</v>
      </c>
      <c r="E1381" s="45" t="s">
        <v>2708</v>
      </c>
      <c r="F1381" t="s">
        <v>3037</v>
      </c>
      <c r="G1381" s="45" t="s">
        <v>2712</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3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3074</v>
      </c>
      <c r="E1382" s="45" t="s">
        <v>2709</v>
      </c>
      <c r="F1382" t="s">
        <v>3037</v>
      </c>
      <c r="G1382" s="45" t="s">
        <v>2713</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3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3074</v>
      </c>
      <c r="E1383" s="45" t="s">
        <v>2706</v>
      </c>
      <c r="F1383" t="s">
        <v>3037</v>
      </c>
      <c r="G1383" s="45" t="s">
        <v>2711</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3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3075</v>
      </c>
      <c r="E1384" s="45" t="s">
        <v>2399</v>
      </c>
      <c r="F1384" t="s">
        <v>3038</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3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3075</v>
      </c>
      <c r="E1385" s="45" t="s">
        <v>2400</v>
      </c>
      <c r="F1385" t="s">
        <v>3038</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3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3075</v>
      </c>
      <c r="E1386" s="45" t="s">
        <v>2401</v>
      </c>
      <c r="F1386" t="s">
        <v>3038</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3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3075</v>
      </c>
      <c r="E1387" s="45" t="s">
        <v>2402</v>
      </c>
      <c r="F1387" t="s">
        <v>3038</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3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3075</v>
      </c>
      <c r="E1388" s="45" t="s">
        <v>2403</v>
      </c>
      <c r="F1388" t="s">
        <v>3038</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3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3075</v>
      </c>
      <c r="E1389" s="45" t="s">
        <v>2404</v>
      </c>
      <c r="F1389" t="s">
        <v>3038</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3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3075</v>
      </c>
      <c r="E1390" s="45" t="s">
        <v>2707</v>
      </c>
      <c r="F1390" t="s">
        <v>3038</v>
      </c>
      <c r="G1390" s="45" t="s">
        <v>2710</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3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3075</v>
      </c>
      <c r="E1391" s="45" t="s">
        <v>2708</v>
      </c>
      <c r="F1391" t="s">
        <v>3038</v>
      </c>
      <c r="G1391" s="45" t="s">
        <v>2712</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3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3075</v>
      </c>
      <c r="E1392" s="45" t="s">
        <v>2709</v>
      </c>
      <c r="F1392" t="s">
        <v>3038</v>
      </c>
      <c r="G1392" s="45" t="s">
        <v>2713</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3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3075</v>
      </c>
      <c r="E1393" s="45" t="s">
        <v>2706</v>
      </c>
      <c r="F1393" t="s">
        <v>3038</v>
      </c>
      <c r="G1393" s="45" t="s">
        <v>2711</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3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3076</v>
      </c>
      <c r="E1394" s="45" t="s">
        <v>2399</v>
      </c>
      <c r="F1394" t="s">
        <v>3039</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3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3076</v>
      </c>
      <c r="E1395" s="45" t="s">
        <v>2400</v>
      </c>
      <c r="F1395" t="s">
        <v>3039</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3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3076</v>
      </c>
      <c r="E1396" s="45" t="s">
        <v>2401</v>
      </c>
      <c r="F1396" t="s">
        <v>3039</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3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3076</v>
      </c>
      <c r="E1397" s="45" t="s">
        <v>2402</v>
      </c>
      <c r="F1397" t="s">
        <v>3039</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3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3076</v>
      </c>
      <c r="E1398" s="45" t="s">
        <v>2403</v>
      </c>
      <c r="F1398" t="s">
        <v>3039</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3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3076</v>
      </c>
      <c r="E1399" s="45" t="s">
        <v>2404</v>
      </c>
      <c r="F1399" t="s">
        <v>3039</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3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3076</v>
      </c>
      <c r="E1400" s="45" t="s">
        <v>2707</v>
      </c>
      <c r="F1400" t="s">
        <v>3039</v>
      </c>
      <c r="G1400" s="45" t="s">
        <v>2710</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3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3076</v>
      </c>
      <c r="E1401" s="45" t="s">
        <v>2708</v>
      </c>
      <c r="F1401" t="s">
        <v>3039</v>
      </c>
      <c r="G1401" s="45" t="s">
        <v>2712</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3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3076</v>
      </c>
      <c r="E1402" s="45" t="s">
        <v>2709</v>
      </c>
      <c r="F1402" t="s">
        <v>3039</v>
      </c>
      <c r="G1402" s="45" t="s">
        <v>2713</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3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3076</v>
      </c>
      <c r="E1403" s="45" t="s">
        <v>2706</v>
      </c>
      <c r="F1403" t="s">
        <v>3039</v>
      </c>
      <c r="G1403" s="45" t="s">
        <v>2711</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3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3077</v>
      </c>
      <c r="E1404" s="45" t="s">
        <v>2399</v>
      </c>
      <c r="F1404" t="s">
        <v>2581</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3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3077</v>
      </c>
      <c r="E1405" s="45" t="s">
        <v>2400</v>
      </c>
      <c r="F1405" t="s">
        <v>2581</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3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3077</v>
      </c>
      <c r="E1406" s="45" t="s">
        <v>2401</v>
      </c>
      <c r="F1406" t="s">
        <v>2581</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3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3077</v>
      </c>
      <c r="E1407" s="45" t="s">
        <v>2402</v>
      </c>
      <c r="F1407" t="s">
        <v>2581</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3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3077</v>
      </c>
      <c r="E1408" s="45" t="s">
        <v>2403</v>
      </c>
      <c r="F1408" t="s">
        <v>2581</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3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3077</v>
      </c>
      <c r="E1409" s="45" t="s">
        <v>2404</v>
      </c>
      <c r="F1409" t="s">
        <v>2581</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3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3077</v>
      </c>
      <c r="E1410" s="45" t="s">
        <v>2707</v>
      </c>
      <c r="F1410" t="s">
        <v>2581</v>
      </c>
      <c r="G1410" s="45" t="s">
        <v>2710</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3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3077</v>
      </c>
      <c r="E1411" s="45" t="s">
        <v>2708</v>
      </c>
      <c r="F1411" t="s">
        <v>2581</v>
      </c>
      <c r="G1411" s="45" t="s">
        <v>2712</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3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3077</v>
      </c>
      <c r="E1412" s="45" t="s">
        <v>2709</v>
      </c>
      <c r="F1412" t="s">
        <v>2581</v>
      </c>
      <c r="G1412" s="45" t="s">
        <v>2713</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3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3077</v>
      </c>
      <c r="E1413" s="45" t="s">
        <v>2706</v>
      </c>
      <c r="F1413" t="s">
        <v>2581</v>
      </c>
      <c r="G1413" s="45" t="s">
        <v>2711</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3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3078</v>
      </c>
      <c r="E1414" s="45" t="s">
        <v>2399</v>
      </c>
      <c r="F1414" t="s">
        <v>3040</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3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3078</v>
      </c>
      <c r="E1415" s="45" t="s">
        <v>2400</v>
      </c>
      <c r="F1415" t="s">
        <v>3040</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3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3078</v>
      </c>
      <c r="E1416" s="45" t="s">
        <v>2401</v>
      </c>
      <c r="F1416" t="s">
        <v>3040</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3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3078</v>
      </c>
      <c r="E1417" s="45" t="s">
        <v>2402</v>
      </c>
      <c r="F1417" t="s">
        <v>3040</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3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3078</v>
      </c>
      <c r="E1418" s="45" t="s">
        <v>2403</v>
      </c>
      <c r="F1418" t="s">
        <v>3040</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3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3078</v>
      </c>
      <c r="E1419" s="45" t="s">
        <v>2404</v>
      </c>
      <c r="F1419" t="s">
        <v>3040</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3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3078</v>
      </c>
      <c r="E1420" s="45" t="s">
        <v>2707</v>
      </c>
      <c r="F1420" t="s">
        <v>3040</v>
      </c>
      <c r="G1420" s="45" t="s">
        <v>2710</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3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3078</v>
      </c>
      <c r="E1421" s="45" t="s">
        <v>2708</v>
      </c>
      <c r="F1421" t="s">
        <v>3040</v>
      </c>
      <c r="G1421" s="45" t="s">
        <v>2712</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3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3078</v>
      </c>
      <c r="E1422" s="45" t="s">
        <v>2709</v>
      </c>
      <c r="F1422" t="s">
        <v>3040</v>
      </c>
      <c r="G1422" s="45" t="s">
        <v>2713</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3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3078</v>
      </c>
      <c r="E1423" s="45" t="s">
        <v>2706</v>
      </c>
      <c r="F1423" t="s">
        <v>3040</v>
      </c>
      <c r="G1423" s="45" t="s">
        <v>2711</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3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3079</v>
      </c>
      <c r="E1424" s="45" t="s">
        <v>2399</v>
      </c>
      <c r="F1424" t="s">
        <v>3041</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3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3079</v>
      </c>
      <c r="E1425" s="45" t="s">
        <v>2400</v>
      </c>
      <c r="F1425" t="s">
        <v>3041</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3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3079</v>
      </c>
      <c r="E1426" s="45" t="s">
        <v>2401</v>
      </c>
      <c r="F1426" t="s">
        <v>3041</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3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3079</v>
      </c>
      <c r="E1427" s="45" t="s">
        <v>2402</v>
      </c>
      <c r="F1427" t="s">
        <v>3041</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3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3079</v>
      </c>
      <c r="E1428" s="45" t="s">
        <v>2403</v>
      </c>
      <c r="F1428" t="s">
        <v>3041</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3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3079</v>
      </c>
      <c r="E1429" s="45" t="s">
        <v>2404</v>
      </c>
      <c r="F1429" t="s">
        <v>3041</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3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3079</v>
      </c>
      <c r="E1430" s="45" t="s">
        <v>2707</v>
      </c>
      <c r="F1430" t="s">
        <v>3041</v>
      </c>
      <c r="G1430" s="45" t="s">
        <v>2710</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3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3079</v>
      </c>
      <c r="E1431" s="45" t="s">
        <v>2708</v>
      </c>
      <c r="F1431" t="s">
        <v>3041</v>
      </c>
      <c r="G1431" s="45" t="s">
        <v>2712</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3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3079</v>
      </c>
      <c r="E1432" s="45" t="s">
        <v>2709</v>
      </c>
      <c r="F1432" t="s">
        <v>3041</v>
      </c>
      <c r="G1432" s="45" t="s">
        <v>2713</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3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3079</v>
      </c>
      <c r="E1433" s="45" t="s">
        <v>2706</v>
      </c>
      <c r="F1433" t="s">
        <v>3041</v>
      </c>
      <c r="G1433" s="45" t="s">
        <v>2711</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3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3080</v>
      </c>
      <c r="E1434" s="45" t="s">
        <v>2399</v>
      </c>
      <c r="F1434" t="s">
        <v>3042</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3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3080</v>
      </c>
      <c r="E1435" s="45" t="s">
        <v>2400</v>
      </c>
      <c r="F1435" t="s">
        <v>3042</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3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3080</v>
      </c>
      <c r="E1436" s="45" t="s">
        <v>2401</v>
      </c>
      <c r="F1436" t="s">
        <v>3042</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3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3080</v>
      </c>
      <c r="E1437" s="45" t="s">
        <v>2402</v>
      </c>
      <c r="F1437" t="s">
        <v>3042</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3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3080</v>
      </c>
      <c r="E1438" s="45" t="s">
        <v>2403</v>
      </c>
      <c r="F1438" t="s">
        <v>3042</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3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3080</v>
      </c>
      <c r="E1439" s="45" t="s">
        <v>2404</v>
      </c>
      <c r="F1439" t="s">
        <v>3042</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3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3080</v>
      </c>
      <c r="E1440" s="45" t="s">
        <v>2707</v>
      </c>
      <c r="F1440" t="s">
        <v>3042</v>
      </c>
      <c r="G1440" s="45" t="s">
        <v>2710</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3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3080</v>
      </c>
      <c r="E1441" s="45" t="s">
        <v>2708</v>
      </c>
      <c r="F1441" t="s">
        <v>3042</v>
      </c>
      <c r="G1441" s="45" t="s">
        <v>2712</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3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3080</v>
      </c>
      <c r="E1442" s="45" t="s">
        <v>2709</v>
      </c>
      <c r="F1442" t="s">
        <v>3042</v>
      </c>
      <c r="G1442" s="45" t="s">
        <v>2713</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3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3080</v>
      </c>
      <c r="E1443" s="45" t="s">
        <v>2706</v>
      </c>
      <c r="F1443" t="s">
        <v>3042</v>
      </c>
      <c r="G1443" s="45" t="s">
        <v>2711</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3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3081</v>
      </c>
      <c r="E1444" s="45" t="s">
        <v>2399</v>
      </c>
      <c r="F1444" t="s">
        <v>3043</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3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3081</v>
      </c>
      <c r="E1445" s="45" t="s">
        <v>2400</v>
      </c>
      <c r="F1445" t="s">
        <v>3043</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3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3081</v>
      </c>
      <c r="E1446" s="45" t="s">
        <v>2401</v>
      </c>
      <c r="F1446" t="s">
        <v>3043</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3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3081</v>
      </c>
      <c r="E1447" s="45" t="s">
        <v>2402</v>
      </c>
      <c r="F1447" t="s">
        <v>3043</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3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3081</v>
      </c>
      <c r="E1448" s="45" t="s">
        <v>2403</v>
      </c>
      <c r="F1448" t="s">
        <v>3043</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3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3081</v>
      </c>
      <c r="E1449" s="45" t="s">
        <v>2404</v>
      </c>
      <c r="F1449" t="s">
        <v>3043</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3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3081</v>
      </c>
      <c r="E1450" s="45" t="s">
        <v>2707</v>
      </c>
      <c r="F1450" t="s">
        <v>3043</v>
      </c>
      <c r="G1450" s="45" t="s">
        <v>2710</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3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3081</v>
      </c>
      <c r="E1451" s="45" t="s">
        <v>2708</v>
      </c>
      <c r="F1451" t="s">
        <v>3043</v>
      </c>
      <c r="G1451" s="45" t="s">
        <v>2712</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3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3081</v>
      </c>
      <c r="E1452" s="45" t="s">
        <v>2709</v>
      </c>
      <c r="F1452" t="s">
        <v>3043</v>
      </c>
      <c r="G1452" s="45" t="s">
        <v>2713</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3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3081</v>
      </c>
      <c r="E1453" s="45" t="s">
        <v>2706</v>
      </c>
      <c r="F1453" t="s">
        <v>3043</v>
      </c>
      <c r="G1453" s="45" t="s">
        <v>2711</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3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3082</v>
      </c>
      <c r="E1454" s="45" t="s">
        <v>2399</v>
      </c>
      <c r="F1454" t="s">
        <v>3044</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3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3082</v>
      </c>
      <c r="E1455" s="45" t="s">
        <v>2400</v>
      </c>
      <c r="F1455" t="s">
        <v>3044</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3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3082</v>
      </c>
      <c r="E1456" s="45" t="s">
        <v>2401</v>
      </c>
      <c r="F1456" t="s">
        <v>3044</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3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3082</v>
      </c>
      <c r="E1457" s="45" t="s">
        <v>2402</v>
      </c>
      <c r="F1457" t="s">
        <v>3044</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3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3082</v>
      </c>
      <c r="E1458" s="45" t="s">
        <v>2403</v>
      </c>
      <c r="F1458" t="s">
        <v>3044</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3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3082</v>
      </c>
      <c r="E1459" s="45" t="s">
        <v>2404</v>
      </c>
      <c r="F1459" t="s">
        <v>3044</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3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3082</v>
      </c>
      <c r="E1460" s="45" t="s">
        <v>2707</v>
      </c>
      <c r="F1460" t="s">
        <v>3044</v>
      </c>
      <c r="G1460" s="45" t="s">
        <v>2710</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3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3082</v>
      </c>
      <c r="E1461" s="45" t="s">
        <v>2708</v>
      </c>
      <c r="F1461" t="s">
        <v>3044</v>
      </c>
      <c r="G1461" s="45" t="s">
        <v>2712</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3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3082</v>
      </c>
      <c r="E1462" s="45" t="s">
        <v>2709</v>
      </c>
      <c r="F1462" t="s">
        <v>3044</v>
      </c>
      <c r="G1462" s="45" t="s">
        <v>2713</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3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3082</v>
      </c>
      <c r="E1463" s="45" t="s">
        <v>2706</v>
      </c>
      <c r="F1463" t="s">
        <v>3044</v>
      </c>
      <c r="G1463" s="45" t="s">
        <v>2711</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3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3083</v>
      </c>
      <c r="E1464" s="45" t="s">
        <v>2399</v>
      </c>
      <c r="F1464" t="s">
        <v>3045</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3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3083</v>
      </c>
      <c r="E1465" s="45" t="s">
        <v>2400</v>
      </c>
      <c r="F1465" t="s">
        <v>3045</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3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3083</v>
      </c>
      <c r="E1466" s="45" t="s">
        <v>2401</v>
      </c>
      <c r="F1466" t="s">
        <v>3045</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3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3083</v>
      </c>
      <c r="E1467" s="45" t="s">
        <v>2402</v>
      </c>
      <c r="F1467" t="s">
        <v>3045</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3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3083</v>
      </c>
      <c r="E1468" s="45" t="s">
        <v>2403</v>
      </c>
      <c r="F1468" t="s">
        <v>3045</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3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3083</v>
      </c>
      <c r="E1469" s="45" t="s">
        <v>2404</v>
      </c>
      <c r="F1469" t="s">
        <v>3045</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3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3083</v>
      </c>
      <c r="E1470" s="45" t="s">
        <v>2707</v>
      </c>
      <c r="F1470" t="s">
        <v>3045</v>
      </c>
      <c r="G1470" s="45" t="s">
        <v>2710</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3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3083</v>
      </c>
      <c r="E1471" s="45" t="s">
        <v>2708</v>
      </c>
      <c r="F1471" t="s">
        <v>3045</v>
      </c>
      <c r="G1471" s="45" t="s">
        <v>2712</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3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3083</v>
      </c>
      <c r="E1472" s="45" t="s">
        <v>2709</v>
      </c>
      <c r="F1472" t="s">
        <v>3045</v>
      </c>
      <c r="G1472" s="45" t="s">
        <v>2713</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3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3083</v>
      </c>
      <c r="E1473" s="45" t="s">
        <v>2706</v>
      </c>
      <c r="F1473" t="s">
        <v>3045</v>
      </c>
      <c r="G1473" s="45" t="s">
        <v>2711</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3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3084</v>
      </c>
      <c r="E1474" s="45" t="s">
        <v>2399</v>
      </c>
      <c r="F1474" t="s">
        <v>3046</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3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3084</v>
      </c>
      <c r="E1475" s="45" t="s">
        <v>2400</v>
      </c>
      <c r="F1475" t="s">
        <v>3046</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3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3084</v>
      </c>
      <c r="E1476" s="45" t="s">
        <v>2401</v>
      </c>
      <c r="F1476" t="s">
        <v>3046</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3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3084</v>
      </c>
      <c r="E1477" s="45" t="s">
        <v>2402</v>
      </c>
      <c r="F1477" t="s">
        <v>3046</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3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3084</v>
      </c>
      <c r="E1478" s="45" t="s">
        <v>2403</v>
      </c>
      <c r="F1478" t="s">
        <v>3046</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3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3084</v>
      </c>
      <c r="E1479" s="45" t="s">
        <v>2404</v>
      </c>
      <c r="F1479" t="s">
        <v>3046</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3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3084</v>
      </c>
      <c r="E1480" s="45" t="s">
        <v>2707</v>
      </c>
      <c r="F1480" t="s">
        <v>3046</v>
      </c>
      <c r="G1480" s="45" t="s">
        <v>2710</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3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3084</v>
      </c>
      <c r="E1481" s="45" t="s">
        <v>2708</v>
      </c>
      <c r="F1481" t="s">
        <v>3046</v>
      </c>
      <c r="G1481" s="45" t="s">
        <v>2712</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3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3084</v>
      </c>
      <c r="E1482" s="45" t="s">
        <v>2709</v>
      </c>
      <c r="F1482" t="s">
        <v>3046</v>
      </c>
      <c r="G1482" s="45" t="s">
        <v>2713</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3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3084</v>
      </c>
      <c r="E1483" s="45" t="s">
        <v>2706</v>
      </c>
      <c r="F1483" t="s">
        <v>3046</v>
      </c>
      <c r="G1483" s="45" t="s">
        <v>2711</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3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3085</v>
      </c>
      <c r="E1484" s="45" t="s">
        <v>2399</v>
      </c>
      <c r="F1484" t="s">
        <v>3047</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3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3085</v>
      </c>
      <c r="E1485" s="45" t="s">
        <v>2400</v>
      </c>
      <c r="F1485" t="s">
        <v>3047</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3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3085</v>
      </c>
      <c r="E1486" s="45" t="s">
        <v>2401</v>
      </c>
      <c r="F1486" t="s">
        <v>3047</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3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3085</v>
      </c>
      <c r="E1487" s="45" t="s">
        <v>2402</v>
      </c>
      <c r="F1487" t="s">
        <v>3047</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3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3085</v>
      </c>
      <c r="E1488" s="45" t="s">
        <v>2403</v>
      </c>
      <c r="F1488" t="s">
        <v>3047</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3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3085</v>
      </c>
      <c r="E1489" s="45" t="s">
        <v>2404</v>
      </c>
      <c r="F1489" t="s">
        <v>3047</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3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3085</v>
      </c>
      <c r="E1490" s="45" t="s">
        <v>2707</v>
      </c>
      <c r="F1490" t="s">
        <v>3047</v>
      </c>
      <c r="G1490" s="45" t="s">
        <v>2710</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3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3085</v>
      </c>
      <c r="E1491" s="45" t="s">
        <v>2708</v>
      </c>
      <c r="F1491" t="s">
        <v>3047</v>
      </c>
      <c r="G1491" s="45" t="s">
        <v>2712</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3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3085</v>
      </c>
      <c r="E1492" s="45" t="s">
        <v>2709</v>
      </c>
      <c r="F1492" t="s">
        <v>3047</v>
      </c>
      <c r="G1492" s="45" t="s">
        <v>2713</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3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3085</v>
      </c>
      <c r="E1493" s="45" t="s">
        <v>2706</v>
      </c>
      <c r="F1493" t="s">
        <v>3047</v>
      </c>
      <c r="G1493" s="45" t="s">
        <v>2711</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3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3086</v>
      </c>
      <c r="E1494" s="45" t="s">
        <v>2399</v>
      </c>
      <c r="F1494" t="s">
        <v>3048</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3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3086</v>
      </c>
      <c r="E1495" s="45" t="s">
        <v>2400</v>
      </c>
      <c r="F1495" t="s">
        <v>3048</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3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3086</v>
      </c>
      <c r="E1496" s="45" t="s">
        <v>2401</v>
      </c>
      <c r="F1496" t="s">
        <v>3048</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3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3086</v>
      </c>
      <c r="E1497" s="45" t="s">
        <v>2402</v>
      </c>
      <c r="F1497" t="s">
        <v>3048</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3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3086</v>
      </c>
      <c r="E1498" s="45" t="s">
        <v>2403</v>
      </c>
      <c r="F1498" t="s">
        <v>3048</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3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3086</v>
      </c>
      <c r="E1499" s="45" t="s">
        <v>2404</v>
      </c>
      <c r="F1499" t="s">
        <v>3048</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3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3086</v>
      </c>
      <c r="E1500" s="45" t="s">
        <v>2707</v>
      </c>
      <c r="F1500" t="s">
        <v>3048</v>
      </c>
      <c r="G1500" s="45" t="s">
        <v>2710</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3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3086</v>
      </c>
      <c r="E1501" s="45" t="s">
        <v>2708</v>
      </c>
      <c r="F1501" t="s">
        <v>3048</v>
      </c>
      <c r="G1501" s="45" t="s">
        <v>2712</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3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3086</v>
      </c>
      <c r="E1502" s="45" t="s">
        <v>2709</v>
      </c>
      <c r="F1502" t="s">
        <v>3048</v>
      </c>
      <c r="G1502" s="45" t="s">
        <v>2713</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3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3086</v>
      </c>
      <c r="E1503" s="45" t="s">
        <v>2706</v>
      </c>
      <c r="F1503" t="s">
        <v>3048</v>
      </c>
      <c r="G1503" s="45" t="s">
        <v>2711</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3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3087</v>
      </c>
      <c r="E1504" s="45" t="s">
        <v>2399</v>
      </c>
      <c r="F1504" t="s">
        <v>3090</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3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3087</v>
      </c>
      <c r="E1505" s="45" t="s">
        <v>2400</v>
      </c>
      <c r="F1505" t="s">
        <v>3090</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3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3087</v>
      </c>
      <c r="E1506" s="45" t="s">
        <v>2401</v>
      </c>
      <c r="F1506" t="s">
        <v>3090</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3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3087</v>
      </c>
      <c r="E1507" s="45" t="s">
        <v>2402</v>
      </c>
      <c r="F1507" t="s">
        <v>3090</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3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3087</v>
      </c>
      <c r="E1508" s="45" t="s">
        <v>2403</v>
      </c>
      <c r="F1508" t="s">
        <v>3090</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3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3087</v>
      </c>
      <c r="E1509" s="45" t="s">
        <v>2404</v>
      </c>
      <c r="F1509" t="s">
        <v>3090</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3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3087</v>
      </c>
      <c r="E1510" s="45" t="s">
        <v>2707</v>
      </c>
      <c r="F1510" t="s">
        <v>3090</v>
      </c>
      <c r="G1510" s="45" t="s">
        <v>2710</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3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3087</v>
      </c>
      <c r="E1511" s="45" t="s">
        <v>2708</v>
      </c>
      <c r="F1511" t="s">
        <v>3090</v>
      </c>
      <c r="G1511" s="45" t="s">
        <v>2712</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3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3087</v>
      </c>
      <c r="E1512" s="45" t="s">
        <v>2709</v>
      </c>
      <c r="F1512" t="s">
        <v>3090</v>
      </c>
      <c r="G1512" s="45" t="s">
        <v>2713</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3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3087</v>
      </c>
      <c r="E1513" s="45" t="s">
        <v>2706</v>
      </c>
      <c r="F1513" t="s">
        <v>3090</v>
      </c>
      <c r="G1513" s="45" t="s">
        <v>2711</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3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3088</v>
      </c>
      <c r="E1514" s="45" t="s">
        <v>2399</v>
      </c>
      <c r="F1514" t="s">
        <v>3049</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3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3088</v>
      </c>
      <c r="E1515" s="45" t="s">
        <v>2400</v>
      </c>
      <c r="F1515" t="s">
        <v>3049</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3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3088</v>
      </c>
      <c r="E1516" s="45" t="s">
        <v>2401</v>
      </c>
      <c r="F1516" t="s">
        <v>3049</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3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3088</v>
      </c>
      <c r="E1517" s="45" t="s">
        <v>2402</v>
      </c>
      <c r="F1517" t="s">
        <v>3049</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3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3088</v>
      </c>
      <c r="E1518" s="45" t="s">
        <v>2403</v>
      </c>
      <c r="F1518" t="s">
        <v>3049</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3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3088</v>
      </c>
      <c r="E1519" s="45" t="s">
        <v>2404</v>
      </c>
      <c r="F1519" t="s">
        <v>3049</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3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3088</v>
      </c>
      <c r="E1520" s="45" t="s">
        <v>2707</v>
      </c>
      <c r="F1520" t="s">
        <v>3049</v>
      </c>
      <c r="G1520" s="45" t="s">
        <v>2710</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3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3088</v>
      </c>
      <c r="E1521" s="45" t="s">
        <v>2708</v>
      </c>
      <c r="F1521" t="s">
        <v>3049</v>
      </c>
      <c r="G1521" s="45" t="s">
        <v>2712</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3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3088</v>
      </c>
      <c r="E1522" s="45" t="s">
        <v>2709</v>
      </c>
      <c r="F1522" t="s">
        <v>3049</v>
      </c>
      <c r="G1522" s="45" t="s">
        <v>2713</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3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3088</v>
      </c>
      <c r="E1523" s="45" t="s">
        <v>2706</v>
      </c>
      <c r="F1523" t="s">
        <v>3049</v>
      </c>
      <c r="G1523" s="45" t="s">
        <v>2711</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3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3076</v>
      </c>
      <c r="E1524" s="45"/>
      <c r="F1524" s="6" t="s">
        <v>3039</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x14ac:dyDescent="0.3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3077</v>
      </c>
      <c r="E1525" s="45"/>
      <c r="F1525" s="6" t="s">
        <v>2581</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x14ac:dyDescent="0.3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3087</v>
      </c>
      <c r="E1526" s="45"/>
      <c r="F1526" s="6" t="s">
        <v>3090</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x14ac:dyDescent="0.3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3066</v>
      </c>
      <c r="E1527" s="45"/>
      <c r="F1527" t="s">
        <v>3030</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x14ac:dyDescent="0.3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3086</v>
      </c>
      <c r="E1528" s="45"/>
      <c r="F1528" t="s">
        <v>3048</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x14ac:dyDescent="0.3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3065</v>
      </c>
      <c r="E1529" s="45"/>
      <c r="F1529" t="s">
        <v>2760</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x14ac:dyDescent="0.3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3087</v>
      </c>
      <c r="E1530" s="45"/>
      <c r="F1530" t="s">
        <v>3090</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x14ac:dyDescent="0.3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3066</v>
      </c>
      <c r="E1531" s="45"/>
      <c r="F1531" t="s">
        <v>3030</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x14ac:dyDescent="0.3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3086</v>
      </c>
      <c r="E1532" s="45"/>
      <c r="F1532" t="s">
        <v>3048</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x14ac:dyDescent="0.3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3065</v>
      </c>
      <c r="E1533" s="45"/>
      <c r="F1533" t="s">
        <v>2760</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x14ac:dyDescent="0.3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3087</v>
      </c>
      <c r="E1534" s="45"/>
      <c r="F1534" t="s">
        <v>3090</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x14ac:dyDescent="0.3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3235</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x14ac:dyDescent="0.3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x14ac:dyDescent="0.3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x14ac:dyDescent="0.3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x14ac:dyDescent="0.3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x14ac:dyDescent="0.3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x14ac:dyDescent="0.3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x14ac:dyDescent="0.3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x14ac:dyDescent="0.3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x14ac:dyDescent="0.3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x14ac:dyDescent="0.35">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x14ac:dyDescent="0.35">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x14ac:dyDescent="0.35">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x14ac:dyDescent="0.35">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x14ac:dyDescent="0.35">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2772</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x14ac:dyDescent="0.35">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3344</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x14ac:dyDescent="0.35">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x14ac:dyDescent="0.35">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2804</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x14ac:dyDescent="0.35">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x14ac:dyDescent="0.35">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x14ac:dyDescent="0.35">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x14ac:dyDescent="0.35">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2740</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x14ac:dyDescent="0.35">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x14ac:dyDescent="0.35">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x14ac:dyDescent="0.35">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x14ac:dyDescent="0.35">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x14ac:dyDescent="0.35">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x14ac:dyDescent="0.35">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x14ac:dyDescent="0.35">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2880</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x14ac:dyDescent="0.35">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x14ac:dyDescent="0.35">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x14ac:dyDescent="0.35">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x14ac:dyDescent="0.3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x14ac:dyDescent="0.3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x14ac:dyDescent="0.3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x14ac:dyDescent="0.3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x14ac:dyDescent="0.3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x14ac:dyDescent="0.3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x14ac:dyDescent="0.3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3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3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3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3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3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3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3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3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x14ac:dyDescent="0.3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x14ac:dyDescent="0.3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3371</v>
      </c>
      <c r="D1586" s="45" t="s">
        <v>3064</v>
      </c>
      <c r="E1586" s="6"/>
      <c r="F1586" t="s">
        <v>3089</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x14ac:dyDescent="0.3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3065</v>
      </c>
      <c r="E1587" s="6"/>
      <c r="F1587" t="s">
        <v>2760</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x14ac:dyDescent="0.3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3066</v>
      </c>
      <c r="E1588" s="6"/>
      <c r="F1588" t="s">
        <v>3030</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x14ac:dyDescent="0.3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3067</v>
      </c>
      <c r="E1589" s="6"/>
      <c r="F1589" t="s">
        <v>3031</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x14ac:dyDescent="0.3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3068</v>
      </c>
      <c r="E1590" s="6"/>
      <c r="F1590" t="s">
        <v>3032</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x14ac:dyDescent="0.3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3069</v>
      </c>
      <c r="E1591" s="6"/>
      <c r="F1591" t="s">
        <v>3033</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x14ac:dyDescent="0.3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3070</v>
      </c>
      <c r="E1592" s="6"/>
      <c r="F1592" t="s">
        <v>3034</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x14ac:dyDescent="0.3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3071</v>
      </c>
      <c r="E1593" s="6"/>
      <c r="F1593" t="s">
        <v>3035</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x14ac:dyDescent="0.3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3072</v>
      </c>
      <c r="E1594" s="6"/>
      <c r="F1594" t="s">
        <v>3036</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x14ac:dyDescent="0.3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3073</v>
      </c>
      <c r="E1595" s="6"/>
      <c r="F1595" t="s">
        <v>2580</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x14ac:dyDescent="0.3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3074</v>
      </c>
      <c r="E1596" s="6"/>
      <c r="F1596" t="s">
        <v>3037</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x14ac:dyDescent="0.3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3075</v>
      </c>
      <c r="E1597" s="6"/>
      <c r="F1597" t="s">
        <v>3038</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3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3076</v>
      </c>
      <c r="E1598" s="6"/>
      <c r="F1598" t="s">
        <v>3039</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3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3077</v>
      </c>
      <c r="E1599" s="6"/>
      <c r="F1599" t="s">
        <v>2581</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3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3078</v>
      </c>
      <c r="E1600" s="6"/>
      <c r="F1600" t="s">
        <v>3040</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3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3079</v>
      </c>
      <c r="E1601" s="6"/>
      <c r="F1601" t="s">
        <v>3041</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3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3080</v>
      </c>
      <c r="E1602" s="6"/>
      <c r="F1602" t="s">
        <v>3042</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3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3081</v>
      </c>
      <c r="E1603" s="6"/>
      <c r="F1603" t="s">
        <v>3043</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3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3082</v>
      </c>
      <c r="E1604" s="6"/>
      <c r="F1604" t="s">
        <v>3044</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3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3083</v>
      </c>
      <c r="E1605" s="6"/>
      <c r="F1605" t="s">
        <v>3045</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3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3084</v>
      </c>
      <c r="E1606" s="6"/>
      <c r="F1606" t="s">
        <v>3046</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3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3085</v>
      </c>
      <c r="E1607" s="6"/>
      <c r="F1607" t="s">
        <v>3047</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3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3086</v>
      </c>
      <c r="E1608" s="6"/>
      <c r="F1608" t="s">
        <v>3048</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3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3087</v>
      </c>
      <c r="E1609" s="6"/>
      <c r="F1609" t="s">
        <v>3090</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3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3088</v>
      </c>
      <c r="E1610" s="6"/>
      <c r="F1610" t="s">
        <v>3049</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3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3372</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3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2714</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x14ac:dyDescent="0.3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x14ac:dyDescent="0.3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x14ac:dyDescent="0.3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2714</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x14ac:dyDescent="0.3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x14ac:dyDescent="0.3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x14ac:dyDescent="0.3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x14ac:dyDescent="0.3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x14ac:dyDescent="0.3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x14ac:dyDescent="0.3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x14ac:dyDescent="0.3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x14ac:dyDescent="0.3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x14ac:dyDescent="0.3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3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3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3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2757</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x14ac:dyDescent="0.3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x14ac:dyDescent="0.3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x14ac:dyDescent="0.3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x14ac:dyDescent="0.3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x14ac:dyDescent="0.3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x14ac:dyDescent="0.3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x14ac:dyDescent="0.3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x14ac:dyDescent="0.3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x14ac:dyDescent="0.3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x14ac:dyDescent="0.3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x14ac:dyDescent="0.3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x14ac:dyDescent="0.3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3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3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x14ac:dyDescent="0.3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3274</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x14ac:dyDescent="0.3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x14ac:dyDescent="0.3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x14ac:dyDescent="0.3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x14ac:dyDescent="0.3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x14ac:dyDescent="0.3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x14ac:dyDescent="0.3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x14ac:dyDescent="0.3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x14ac:dyDescent="0.3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x14ac:dyDescent="0.3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x14ac:dyDescent="0.3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x14ac:dyDescent="0.3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x14ac:dyDescent="0.3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x14ac:dyDescent="0.3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x14ac:dyDescent="0.3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x14ac:dyDescent="0.3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x14ac:dyDescent="0.3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3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3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x14ac:dyDescent="0.3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x14ac:dyDescent="0.3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x14ac:dyDescent="0.3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x14ac:dyDescent="0.3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x14ac:dyDescent="0.3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x14ac:dyDescent="0.3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x14ac:dyDescent="0.3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3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x14ac:dyDescent="0.3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x14ac:dyDescent="0.3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x14ac:dyDescent="0.3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x14ac:dyDescent="0.3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x14ac:dyDescent="0.3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x14ac:dyDescent="0.3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x14ac:dyDescent="0.3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3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3798</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3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3798</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x14ac:dyDescent="0.3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3798</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x14ac:dyDescent="0.3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3798</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x14ac:dyDescent="0.3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3798</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x14ac:dyDescent="0.3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3798</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x14ac:dyDescent="0.3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3798</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x14ac:dyDescent="0.3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3798</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x14ac:dyDescent="0.3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3798</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3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3798</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x14ac:dyDescent="0.3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3798</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x14ac:dyDescent="0.3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3798</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x14ac:dyDescent="0.3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3798</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x14ac:dyDescent="0.3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3798</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x14ac:dyDescent="0.3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3798</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x14ac:dyDescent="0.3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3798</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x14ac:dyDescent="0.3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3798</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3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2587</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3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2587</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x14ac:dyDescent="0.3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2587</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x14ac:dyDescent="0.3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2587</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x14ac:dyDescent="0.3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2587</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x14ac:dyDescent="0.3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2587</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x14ac:dyDescent="0.3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2587</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x14ac:dyDescent="0.3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2587</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x14ac:dyDescent="0.3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2587</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3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2587</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x14ac:dyDescent="0.3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2587</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x14ac:dyDescent="0.3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2587</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x14ac:dyDescent="0.3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2587</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x14ac:dyDescent="0.3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2587</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x14ac:dyDescent="0.3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2587</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x14ac:dyDescent="0.3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2587</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x14ac:dyDescent="0.3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2587</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3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3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x14ac:dyDescent="0.3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x14ac:dyDescent="0.3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x14ac:dyDescent="0.3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x14ac:dyDescent="0.3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x14ac:dyDescent="0.3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x14ac:dyDescent="0.3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x14ac:dyDescent="0.3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3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x14ac:dyDescent="0.3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x14ac:dyDescent="0.3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x14ac:dyDescent="0.3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x14ac:dyDescent="0.3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x14ac:dyDescent="0.3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x14ac:dyDescent="0.3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x14ac:dyDescent="0.3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3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3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x14ac:dyDescent="0.3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x14ac:dyDescent="0.3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x14ac:dyDescent="0.3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x14ac:dyDescent="0.3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x14ac:dyDescent="0.3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x14ac:dyDescent="0.3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x14ac:dyDescent="0.3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3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x14ac:dyDescent="0.3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x14ac:dyDescent="0.3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x14ac:dyDescent="0.3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x14ac:dyDescent="0.3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x14ac:dyDescent="0.3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x14ac:dyDescent="0.3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x14ac:dyDescent="0.3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3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3795</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3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3795</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x14ac:dyDescent="0.3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3795</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x14ac:dyDescent="0.3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3795</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x14ac:dyDescent="0.3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3795</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x14ac:dyDescent="0.3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3795</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x14ac:dyDescent="0.3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3795</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x14ac:dyDescent="0.3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3795</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x14ac:dyDescent="0.3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3795</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3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3795</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x14ac:dyDescent="0.3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3795</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x14ac:dyDescent="0.3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3795</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x14ac:dyDescent="0.3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3795</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x14ac:dyDescent="0.3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3795</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x14ac:dyDescent="0.3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3795</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x14ac:dyDescent="0.3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3795</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x14ac:dyDescent="0.3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3795</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3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3796</v>
      </c>
      <c r="F1761" s="45" t="s">
        <v>93</v>
      </c>
      <c r="G1761" s="45" t="s">
        <v>2794</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3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3796</v>
      </c>
      <c r="F1762" s="6" t="s">
        <v>446</v>
      </c>
      <c r="G1762" s="45" t="s">
        <v>2794</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x14ac:dyDescent="0.3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3796</v>
      </c>
      <c r="F1763" s="6" t="s">
        <v>87</v>
      </c>
      <c r="G1763" s="45" t="s">
        <v>2794</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x14ac:dyDescent="0.3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3796</v>
      </c>
      <c r="F1764" s="6" t="s">
        <v>88</v>
      </c>
      <c r="G1764" s="45" t="s">
        <v>2794</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x14ac:dyDescent="0.3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3796</v>
      </c>
      <c r="F1765" s="6" t="s">
        <v>92</v>
      </c>
      <c r="G1765" s="45" t="s">
        <v>2794</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x14ac:dyDescent="0.3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3796</v>
      </c>
      <c r="F1766" s="6" t="s">
        <v>95</v>
      </c>
      <c r="G1766" s="45" t="s">
        <v>2794</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x14ac:dyDescent="0.3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3796</v>
      </c>
      <c r="F1767" s="6" t="s">
        <v>96</v>
      </c>
      <c r="G1767" s="45" t="s">
        <v>2794</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x14ac:dyDescent="0.3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3796</v>
      </c>
      <c r="F1768" s="6" t="s">
        <v>97</v>
      </c>
      <c r="G1768" s="45" t="s">
        <v>2794</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x14ac:dyDescent="0.3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3796</v>
      </c>
      <c r="F1769" s="6" t="s">
        <v>98</v>
      </c>
      <c r="G1769" s="45" t="s">
        <v>2794</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3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3796</v>
      </c>
      <c r="F1770" s="6" t="s">
        <v>2474</v>
      </c>
      <c r="G1770" s="45" t="s">
        <v>2794</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x14ac:dyDescent="0.3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3796</v>
      </c>
      <c r="F1771" s="6" t="s">
        <v>99</v>
      </c>
      <c r="G1771" s="45" t="s">
        <v>2794</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x14ac:dyDescent="0.3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3796</v>
      </c>
      <c r="F1772" s="6" t="s">
        <v>443</v>
      </c>
      <c r="G1772" s="45" t="s">
        <v>2794</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x14ac:dyDescent="0.3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3796</v>
      </c>
      <c r="F1773" s="6" t="s">
        <v>2469</v>
      </c>
      <c r="G1773" s="45" t="s">
        <v>2794</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x14ac:dyDescent="0.3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3796</v>
      </c>
      <c r="F1774" s="6" t="s">
        <v>2476</v>
      </c>
      <c r="G1774" s="45" t="s">
        <v>2794</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x14ac:dyDescent="0.3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3796</v>
      </c>
      <c r="F1775" s="6" t="s">
        <v>2470</v>
      </c>
      <c r="G1775" s="45" t="s">
        <v>2794</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x14ac:dyDescent="0.3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3796</v>
      </c>
      <c r="F1776" s="6" t="s">
        <v>2471</v>
      </c>
      <c r="G1776" s="45" t="s">
        <v>2794</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x14ac:dyDescent="0.3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3796</v>
      </c>
      <c r="F1777" s="6" t="s">
        <v>2472</v>
      </c>
      <c r="G1777" s="45" t="s">
        <v>2794</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x14ac:dyDescent="0.3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3742</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x14ac:dyDescent="0.3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3743</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x14ac:dyDescent="0.3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3744</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x14ac:dyDescent="0.35">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x14ac:dyDescent="0.35">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x14ac:dyDescent="0.35">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x14ac:dyDescent="0.35">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x14ac:dyDescent="0.35">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x14ac:dyDescent="0.35">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x14ac:dyDescent="0.35">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x14ac:dyDescent="0.35">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x14ac:dyDescent="0.35">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3493</v>
      </c>
      <c r="E1789" s="45"/>
      <c r="F1789" s="6" t="s">
        <v>3506</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x14ac:dyDescent="0.35">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3494</v>
      </c>
      <c r="E1790" s="45"/>
      <c r="F1790" s="6" t="s">
        <v>3507</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x14ac:dyDescent="0.35">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3508</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x14ac:dyDescent="0.35">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x14ac:dyDescent="0.3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3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3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3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3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3509</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3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3510</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3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3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3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3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2749</v>
      </c>
      <c r="E1802" s="45"/>
      <c r="F1802" s="6" t="s">
        <v>3511</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3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2750</v>
      </c>
      <c r="E1803" s="45"/>
      <c r="F1803" s="6" t="s">
        <v>3512</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3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2751</v>
      </c>
      <c r="E1804" s="45"/>
      <c r="F1804" s="6" t="s">
        <v>3513</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3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3492</v>
      </c>
      <c r="E1805" s="45"/>
      <c r="F1805" s="6" t="s">
        <v>3514</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3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3495</v>
      </c>
      <c r="E1806" s="45"/>
      <c r="F1806" s="6" t="s">
        <v>3515</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3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3496</v>
      </c>
      <c r="E1807" s="45"/>
      <c r="F1807" s="6" t="s">
        <v>3516</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3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3497</v>
      </c>
      <c r="E1808" s="45"/>
      <c r="F1808" s="6" t="s">
        <v>3517</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3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3498</v>
      </c>
      <c r="E1809" s="45"/>
      <c r="F1809" s="6" t="s">
        <v>3518</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3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3587</v>
      </c>
      <c r="E1810" s="45"/>
      <c r="F1810" s="6" t="s">
        <v>3589</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3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3588</v>
      </c>
      <c r="E1811" s="45"/>
      <c r="F1811" s="6" t="s">
        <v>3590</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3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3064</v>
      </c>
      <c r="E1812" s="45"/>
      <c r="F1812" s="6" t="s">
        <v>3091</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3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3065</v>
      </c>
      <c r="E1813" s="45"/>
      <c r="F1813" s="6" t="s">
        <v>3092</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3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3066</v>
      </c>
      <c r="E1814" s="45"/>
      <c r="F1814" s="6" t="s">
        <v>3093</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3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3067</v>
      </c>
      <c r="E1815" s="45"/>
      <c r="F1815" s="6" t="s">
        <v>3094</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3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3068</v>
      </c>
      <c r="E1816" s="45"/>
      <c r="F1816" s="6" t="s">
        <v>3095</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3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3069</v>
      </c>
      <c r="E1817" s="45"/>
      <c r="F1817" s="6" t="s">
        <v>3096</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3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3070</v>
      </c>
      <c r="E1818" s="45"/>
      <c r="F1818" s="6" t="s">
        <v>3097</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3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3071</v>
      </c>
      <c r="E1819" s="45"/>
      <c r="F1819" s="6" t="s">
        <v>3098</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3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3072</v>
      </c>
      <c r="E1820" s="45"/>
      <c r="F1820" s="6" t="s">
        <v>3099</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3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3073</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3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3074</v>
      </c>
      <c r="E1822" s="45"/>
      <c r="F1822" s="6" t="s">
        <v>3100</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3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3075</v>
      </c>
      <c r="E1823" s="45"/>
      <c r="F1823" s="6" t="s">
        <v>3101</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3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3076</v>
      </c>
      <c r="E1824" s="45"/>
      <c r="F1824" s="6" t="s">
        <v>3102</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3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3077</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3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3078</v>
      </c>
      <c r="E1826" s="45"/>
      <c r="F1826" s="6" t="s">
        <v>3103</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29" x14ac:dyDescent="0.3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3079</v>
      </c>
      <c r="E1827" s="45"/>
      <c r="F1827" s="6" t="s">
        <v>3104</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3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3080</v>
      </c>
      <c r="E1828" s="45"/>
      <c r="F1828" s="6" t="s">
        <v>3105</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3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3081</v>
      </c>
      <c r="E1829" s="45"/>
      <c r="F1829" s="6" t="s">
        <v>3106</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3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3082</v>
      </c>
      <c r="E1830" s="45"/>
      <c r="F1830" s="6" t="s">
        <v>3107</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3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3083</v>
      </c>
      <c r="E1831" s="45"/>
      <c r="F1831" s="6" t="s">
        <v>3108</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3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3084</v>
      </c>
      <c r="E1832" s="45"/>
      <c r="F1832" s="6" t="s">
        <v>3109</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3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3085</v>
      </c>
      <c r="E1833" s="45"/>
      <c r="F1833" s="6" t="s">
        <v>3110</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3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3086</v>
      </c>
      <c r="E1834" s="45"/>
      <c r="F1834" s="6" t="s">
        <v>3111</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3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3087</v>
      </c>
      <c r="E1835" s="45"/>
      <c r="F1835" s="6" t="s">
        <v>3112</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3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3088</v>
      </c>
      <c r="E1836" s="45"/>
      <c r="F1836" s="6" t="s">
        <v>3113</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x14ac:dyDescent="0.3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3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x14ac:dyDescent="0.3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3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3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3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2510</v>
      </c>
      <c r="E1842" s="45"/>
      <c r="F1842" s="45" t="s">
        <v>2792</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3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2509</v>
      </c>
      <c r="E1843" s="45"/>
      <c r="F1843" s="45" t="s">
        <v>2793</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x14ac:dyDescent="0.3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2803</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x14ac:dyDescent="0.3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3785</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x14ac:dyDescent="0.3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3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3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3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3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3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3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3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x14ac:dyDescent="0.3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3493</v>
      </c>
      <c r="E1854" s="45"/>
      <c r="F1854" s="6" t="s">
        <v>3506</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x14ac:dyDescent="0.3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3494</v>
      </c>
      <c r="E1855" s="45"/>
      <c r="F1855" s="6" t="s">
        <v>3507</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x14ac:dyDescent="0.3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3508</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x14ac:dyDescent="0.3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x14ac:dyDescent="0.3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3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3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3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3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3509</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3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3510</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3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3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3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3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2749</v>
      </c>
      <c r="E1867" s="45"/>
      <c r="F1867" s="6" t="s">
        <v>3511</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3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2750</v>
      </c>
      <c r="E1868" s="45"/>
      <c r="F1868" s="6" t="s">
        <v>3512</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3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2751</v>
      </c>
      <c r="E1869" s="45"/>
      <c r="F1869" s="6" t="s">
        <v>3513</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3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3492</v>
      </c>
      <c r="E1870" s="45"/>
      <c r="F1870" s="6" t="s">
        <v>3514</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3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3495</v>
      </c>
      <c r="E1871" s="45"/>
      <c r="F1871" s="6" t="s">
        <v>3515</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3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3496</v>
      </c>
      <c r="E1872" s="45"/>
      <c r="F1872" s="6" t="s">
        <v>3516</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3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3497</v>
      </c>
      <c r="E1873" s="45"/>
      <c r="F1873" s="6" t="s">
        <v>3517</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3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3498</v>
      </c>
      <c r="E1874" s="45"/>
      <c r="F1874" s="6" t="s">
        <v>3518</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3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3587</v>
      </c>
      <c r="E1875" s="45"/>
      <c r="F1875" s="6" t="s">
        <v>3589</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3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3588</v>
      </c>
      <c r="E1876" s="45"/>
      <c r="F1876" s="6" t="s">
        <v>3590</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3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3064</v>
      </c>
      <c r="E1877" s="45"/>
      <c r="F1877" s="6" t="s">
        <v>3091</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3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3065</v>
      </c>
      <c r="E1878" s="45"/>
      <c r="F1878" s="6" t="s">
        <v>3092</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3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3066</v>
      </c>
      <c r="E1879" s="45"/>
      <c r="F1879" s="6" t="s">
        <v>3093</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3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3067</v>
      </c>
      <c r="E1880" s="45"/>
      <c r="F1880" s="6" t="s">
        <v>3094</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3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3068</v>
      </c>
      <c r="E1881" s="45"/>
      <c r="F1881" s="6" t="s">
        <v>3095</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3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3069</v>
      </c>
      <c r="E1882" s="45"/>
      <c r="F1882" s="6" t="s">
        <v>3096</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3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3070</v>
      </c>
      <c r="E1883" s="45"/>
      <c r="F1883" s="6" t="s">
        <v>3097</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3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3071</v>
      </c>
      <c r="E1884" s="45"/>
      <c r="F1884" s="6" t="s">
        <v>3098</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3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3072</v>
      </c>
      <c r="E1885" s="45"/>
      <c r="F1885" s="6" t="s">
        <v>3099</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3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3073</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3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3074</v>
      </c>
      <c r="E1887" s="45"/>
      <c r="F1887" s="6" t="s">
        <v>3100</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3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3075</v>
      </c>
      <c r="E1888" s="45"/>
      <c r="F1888" s="6" t="s">
        <v>3101</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3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3076</v>
      </c>
      <c r="E1889" s="45"/>
      <c r="F1889" s="6" t="s">
        <v>3102</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3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3077</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3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3078</v>
      </c>
      <c r="E1891" s="45"/>
      <c r="F1891" s="6" t="s">
        <v>3103</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29" x14ac:dyDescent="0.3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3079</v>
      </c>
      <c r="E1892" s="45"/>
      <c r="F1892" s="6" t="s">
        <v>3104</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3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3080</v>
      </c>
      <c r="E1893" s="45"/>
      <c r="F1893" s="6" t="s">
        <v>3105</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3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3081</v>
      </c>
      <c r="E1894" s="45"/>
      <c r="F1894" s="6" t="s">
        <v>3106</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3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3082</v>
      </c>
      <c r="E1895" s="45"/>
      <c r="F1895" s="6" t="s">
        <v>3107</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3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3083</v>
      </c>
      <c r="E1896" s="45"/>
      <c r="F1896" s="6" t="s">
        <v>3108</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3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3084</v>
      </c>
      <c r="E1897" s="45"/>
      <c r="F1897" s="6" t="s">
        <v>3109</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3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3085</v>
      </c>
      <c r="E1898" s="45"/>
      <c r="F1898" s="6" t="s">
        <v>3110</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3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3086</v>
      </c>
      <c r="E1899" s="45"/>
      <c r="F1899" s="6" t="s">
        <v>3111</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3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3087</v>
      </c>
      <c r="E1900" s="45"/>
      <c r="F1900" s="6" t="s">
        <v>3112</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3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3088</v>
      </c>
      <c r="E1901" s="45"/>
      <c r="F1901" s="6" t="s">
        <v>3113</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x14ac:dyDescent="0.3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3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x14ac:dyDescent="0.3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3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3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3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2510</v>
      </c>
      <c r="E1907" s="45"/>
      <c r="F1907" s="45" t="s">
        <v>2792</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3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2509</v>
      </c>
      <c r="E1908" s="45"/>
      <c r="F1908" s="45" t="s">
        <v>2793</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35">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2954</v>
      </c>
      <c r="D1909" s="1" t="s">
        <v>2962</v>
      </c>
      <c r="F1909" s="1" t="s">
        <v>2967</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x14ac:dyDescent="0.35">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2963</v>
      </c>
      <c r="F1910" s="1" t="s">
        <v>2978</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x14ac:dyDescent="0.35">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2964</v>
      </c>
      <c r="F1911" s="1" t="s">
        <v>2968</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x14ac:dyDescent="0.35">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2965</v>
      </c>
      <c r="F1912" s="1" t="s">
        <v>2969</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x14ac:dyDescent="0.35">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2966</v>
      </c>
      <c r="F1913" s="1" t="s">
        <v>2970</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x14ac:dyDescent="0.35">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2955</v>
      </c>
      <c r="D1914" s="1" t="s">
        <v>2962</v>
      </c>
      <c r="F1914" s="1" t="s">
        <v>2967</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x14ac:dyDescent="0.35">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2963</v>
      </c>
      <c r="F1915" s="1" t="s">
        <v>2978</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x14ac:dyDescent="0.35">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2964</v>
      </c>
      <c r="F1916" s="1" t="s">
        <v>2968</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x14ac:dyDescent="0.35">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2965</v>
      </c>
      <c r="F1917" s="1" t="s">
        <v>2969</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x14ac:dyDescent="0.35">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2966</v>
      </c>
      <c r="F1918" s="1" t="s">
        <v>2970</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x14ac:dyDescent="0.35">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3626</v>
      </c>
      <c r="D1919" s="1" t="s">
        <v>2962</v>
      </c>
      <c r="F1919" s="1" t="s">
        <v>2967</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x14ac:dyDescent="0.35">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2963</v>
      </c>
      <c r="F1920" s="1" t="s">
        <v>2978</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x14ac:dyDescent="0.3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2964</v>
      </c>
      <c r="F1921" s="1" t="s">
        <v>2968</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3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2965</v>
      </c>
      <c r="F1922" s="1" t="s">
        <v>2969</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3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2966</v>
      </c>
      <c r="F1923" s="1" t="s">
        <v>2970</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3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3628</v>
      </c>
      <c r="D1924" s="1" t="s">
        <v>2962</v>
      </c>
      <c r="F1924" s="1" t="s">
        <v>2967</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x14ac:dyDescent="0.3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2963</v>
      </c>
      <c r="F1925" s="1" t="s">
        <v>2978</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x14ac:dyDescent="0.3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2964</v>
      </c>
      <c r="F1926" s="1" t="s">
        <v>2968</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x14ac:dyDescent="0.3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2965</v>
      </c>
      <c r="F1927" s="1" t="s">
        <v>2969</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x14ac:dyDescent="0.3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2966</v>
      </c>
      <c r="F1928" s="1" t="s">
        <v>2970</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x14ac:dyDescent="0.3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2956</v>
      </c>
      <c r="D1929" s="1" t="s">
        <v>2962</v>
      </c>
      <c r="F1929" s="1" t="s">
        <v>2967</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3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2963</v>
      </c>
      <c r="F1930" s="1" t="s">
        <v>2978</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3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2964</v>
      </c>
      <c r="F1931" s="1" t="s">
        <v>2968</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3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2965</v>
      </c>
      <c r="F1932" s="1" t="s">
        <v>2969</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3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2966</v>
      </c>
      <c r="F1933" s="1" t="s">
        <v>2970</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3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2957</v>
      </c>
      <c r="D1934" s="1" t="s">
        <v>2962</v>
      </c>
      <c r="F1934" s="1" t="s">
        <v>2967</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x14ac:dyDescent="0.3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2963</v>
      </c>
      <c r="F1935" s="1" t="s">
        <v>2978</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x14ac:dyDescent="0.3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2964</v>
      </c>
      <c r="F1936" s="1" t="s">
        <v>2968</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x14ac:dyDescent="0.3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2965</v>
      </c>
      <c r="F1937" s="1" t="s">
        <v>2969</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x14ac:dyDescent="0.3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2966</v>
      </c>
      <c r="F1938" s="1" t="s">
        <v>2970</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x14ac:dyDescent="0.3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2958</v>
      </c>
      <c r="D1939" s="1" t="s">
        <v>2962</v>
      </c>
      <c r="F1939" s="1" t="s">
        <v>2967</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x14ac:dyDescent="0.3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2963</v>
      </c>
      <c r="F1940" s="1" t="s">
        <v>2978</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x14ac:dyDescent="0.3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2964</v>
      </c>
      <c r="F1941" s="1" t="s">
        <v>2968</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3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2965</v>
      </c>
      <c r="F1942" s="1" t="s">
        <v>2969</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3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2966</v>
      </c>
      <c r="F1943" s="1" t="s">
        <v>2970</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3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2959</v>
      </c>
      <c r="D1944" s="1" t="s">
        <v>2962</v>
      </c>
      <c r="F1944" s="1" t="s">
        <v>2967</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3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2963</v>
      </c>
      <c r="F1945" s="1" t="s">
        <v>2978</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3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2964</v>
      </c>
      <c r="F1946" s="1" t="s">
        <v>2968</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3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2965</v>
      </c>
      <c r="F1947" s="1" t="s">
        <v>2969</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3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2966</v>
      </c>
      <c r="F1948" s="1" t="s">
        <v>2970</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3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3631</v>
      </c>
      <c r="D1949" s="1" t="s">
        <v>2962</v>
      </c>
      <c r="F1949" s="1" t="s">
        <v>2967</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3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2963</v>
      </c>
      <c r="F1950" s="1" t="s">
        <v>2978</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3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2964</v>
      </c>
      <c r="F1951" s="1" t="s">
        <v>2968</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3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2965</v>
      </c>
      <c r="F1952" s="1" t="s">
        <v>2969</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3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2966</v>
      </c>
      <c r="F1953" s="1" t="s">
        <v>2970</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3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2960</v>
      </c>
      <c r="D1954" s="1" t="s">
        <v>2962</v>
      </c>
      <c r="F1954" s="1" t="s">
        <v>2967</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3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2963</v>
      </c>
      <c r="F1955" s="1" t="s">
        <v>2978</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3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2964</v>
      </c>
      <c r="F1956" s="1" t="s">
        <v>2968</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3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2965</v>
      </c>
      <c r="F1957" s="1" t="s">
        <v>2969</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3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2966</v>
      </c>
      <c r="F1958" s="1" t="s">
        <v>2970</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3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2961</v>
      </c>
      <c r="D1959" s="1" t="s">
        <v>2962</v>
      </c>
      <c r="F1959" s="1" t="s">
        <v>2967</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3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2963</v>
      </c>
      <c r="F1960" s="1" t="s">
        <v>2978</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3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2964</v>
      </c>
      <c r="F1961" s="1" t="s">
        <v>2968</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3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2965</v>
      </c>
      <c r="F1962" s="1" t="s">
        <v>2969</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3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2966</v>
      </c>
      <c r="F1963" s="1" t="s">
        <v>2970</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35">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3424</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x14ac:dyDescent="0.35">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3286</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964:I1965 I1969:I1048576 I1:I1909">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zoomScale="85" zoomScaleNormal="85" workbookViewId="0">
      <selection activeCell="B19" sqref="B19"/>
    </sheetView>
  </sheetViews>
  <sheetFormatPr defaultColWidth="9.1796875" defaultRowHeight="14.5" x14ac:dyDescent="0.35"/>
  <cols>
    <col min="1" max="2" width="76.81640625" customWidth="1"/>
  </cols>
  <sheetData>
    <row r="1" spans="1:2" x14ac:dyDescent="0.35">
      <c r="A1" s="408" t="s">
        <v>2815</v>
      </c>
      <c r="B1" s="408"/>
    </row>
    <row r="2" spans="1:2" x14ac:dyDescent="0.35">
      <c r="A2" s="195" t="s">
        <v>2816</v>
      </c>
      <c r="B2" s="195" t="s">
        <v>2817</v>
      </c>
    </row>
    <row r="3" spans="1:2" x14ac:dyDescent="0.35">
      <c r="A3" s="196" t="s">
        <v>352</v>
      </c>
      <c r="B3" t="str">
        <f>A3</f>
        <v>million metric tons / year</v>
      </c>
    </row>
    <row r="4" spans="1:2" x14ac:dyDescent="0.35">
      <c r="A4" s="196" t="s">
        <v>3482</v>
      </c>
      <c r="B4" t="str">
        <f>A4</f>
        <v>million metric tons</v>
      </c>
    </row>
    <row r="5" spans="1:2" x14ac:dyDescent="0.35">
      <c r="A5" s="196" t="s">
        <v>3701</v>
      </c>
      <c r="B5" t="str">
        <f>A5</f>
        <v>g CO2e / 2023 dollar</v>
      </c>
    </row>
    <row r="6" spans="1:2" x14ac:dyDescent="0.35">
      <c r="A6" s="197" t="s">
        <v>2320</v>
      </c>
      <c r="B6" t="str">
        <f t="shared" ref="B6:B46" si="0">A6</f>
        <v>thousand metric tons / year</v>
      </c>
    </row>
    <row r="7" spans="1:2" x14ac:dyDescent="0.35">
      <c r="A7" s="197" t="s">
        <v>3702</v>
      </c>
      <c r="B7" t="str">
        <f>A7</f>
        <v>g CO2 / 2023 dollar</v>
      </c>
    </row>
    <row r="8" spans="1:2" ht="29" x14ac:dyDescent="0.35">
      <c r="A8" s="197" t="s">
        <v>3703</v>
      </c>
      <c r="B8" t="str">
        <f t="shared" si="0"/>
        <v>2023 dollars / metric ton CO2e abated, Annual average abatement (million metric tons CO2e)</v>
      </c>
    </row>
    <row r="9" spans="1:2" x14ac:dyDescent="0.35">
      <c r="A9" s="197" t="s">
        <v>3704</v>
      </c>
      <c r="B9" t="str">
        <f t="shared" si="0"/>
        <v>billion 2023 dollars / year</v>
      </c>
    </row>
    <row r="10" spans="1:2" x14ac:dyDescent="0.35">
      <c r="A10" s="197" t="s">
        <v>3705</v>
      </c>
      <c r="B10" t="str">
        <f t="shared" si="0"/>
        <v>billion 2023 dollars</v>
      </c>
    </row>
    <row r="11" spans="1:2" x14ac:dyDescent="0.35">
      <c r="A11" s="197" t="s">
        <v>2859</v>
      </c>
      <c r="B11" t="str">
        <f t="shared" si="0"/>
        <v>jobs</v>
      </c>
    </row>
    <row r="12" spans="1:2" x14ac:dyDescent="0.35">
      <c r="A12" s="197" t="s">
        <v>2901</v>
      </c>
      <c r="B12" t="str">
        <f t="shared" si="0"/>
        <v>incidents / year</v>
      </c>
    </row>
    <row r="13" spans="1:2" x14ac:dyDescent="0.35">
      <c r="A13" s="197" t="s">
        <v>2878</v>
      </c>
      <c r="B13" t="str">
        <f t="shared" si="0"/>
        <v>% change</v>
      </c>
    </row>
    <row r="14" spans="1:2" x14ac:dyDescent="0.35">
      <c r="A14" s="197" t="s">
        <v>3706</v>
      </c>
      <c r="B14" t="str">
        <f t="shared" si="0"/>
        <v>2023 dollars / employee-year</v>
      </c>
    </row>
    <row r="15" spans="1:2" x14ac:dyDescent="0.35">
      <c r="A15" s="197" t="s">
        <v>353</v>
      </c>
      <c r="B15" t="str">
        <f t="shared" si="0"/>
        <v>lives / year</v>
      </c>
    </row>
    <row r="16" spans="1:2" x14ac:dyDescent="0.35">
      <c r="A16" s="197" t="s">
        <v>354</v>
      </c>
      <c r="B16" t="str">
        <f t="shared" si="0"/>
        <v>terawatt-hours (TWh) / year</v>
      </c>
    </row>
    <row r="17" spans="1:2" x14ac:dyDescent="0.35">
      <c r="A17" s="197" t="s">
        <v>3561</v>
      </c>
      <c r="B17" t="str">
        <f t="shared" si="0"/>
        <v>terawatt-hours (TWh)</v>
      </c>
    </row>
    <row r="18" spans="1:2" x14ac:dyDescent="0.35">
      <c r="A18" s="197" t="s">
        <v>3330</v>
      </c>
      <c r="B18" t="str">
        <f t="shared" si="0"/>
        <v>%</v>
      </c>
    </row>
    <row r="19" spans="1:2" x14ac:dyDescent="0.35">
      <c r="A19" s="197" t="s">
        <v>3331</v>
      </c>
      <c r="B19" t="str">
        <f t="shared" si="0"/>
        <v>metric tons CO2e / megawatt-hour (MWh)</v>
      </c>
    </row>
    <row r="20" spans="1:2" x14ac:dyDescent="0.35">
      <c r="A20" s="197" t="s">
        <v>3707</v>
      </c>
      <c r="B20" t="str">
        <f t="shared" si="0"/>
        <v>kilowatt-hour / 2023 dollar</v>
      </c>
    </row>
    <row r="21" spans="1:2" x14ac:dyDescent="0.35">
      <c r="A21" s="197" t="s">
        <v>355</v>
      </c>
      <c r="B21" t="str">
        <f t="shared" si="0"/>
        <v>gigawatts (GW) / year</v>
      </c>
    </row>
    <row r="22" spans="1:2" x14ac:dyDescent="0.35">
      <c r="A22" s="197" t="s">
        <v>3708</v>
      </c>
      <c r="B22" t="str">
        <f t="shared" si="0"/>
        <v>2023 dollars / megawatt-hour (MWh)</v>
      </c>
    </row>
    <row r="23" spans="1:2" x14ac:dyDescent="0.35">
      <c r="A23" s="197" t="s">
        <v>2459</v>
      </c>
      <c r="B23" t="str">
        <f t="shared" si="0"/>
        <v>cubic km / yr</v>
      </c>
    </row>
    <row r="24" spans="1:2" x14ac:dyDescent="0.35">
      <c r="A24" s="197" t="s">
        <v>2379</v>
      </c>
      <c r="B24" t="str">
        <f t="shared" si="0"/>
        <v>trillion passenger-miles / year</v>
      </c>
    </row>
    <row r="25" spans="1:2" x14ac:dyDescent="0.35">
      <c r="A25" s="197" t="s">
        <v>2380</v>
      </c>
      <c r="B25" t="str">
        <f t="shared" si="0"/>
        <v>trillion freight ton-miles / year</v>
      </c>
    </row>
    <row r="26" spans="1:2" x14ac:dyDescent="0.35">
      <c r="A26" s="197" t="s">
        <v>475</v>
      </c>
      <c r="B26" t="str">
        <f t="shared" si="0"/>
        <v>million vehicles / year</v>
      </c>
    </row>
    <row r="27" spans="1:2" x14ac:dyDescent="0.35">
      <c r="A27" s="197" t="s">
        <v>2357</v>
      </c>
      <c r="B27" t="str">
        <f t="shared" si="0"/>
        <v>thousand vehicles / year</v>
      </c>
    </row>
    <row r="28" spans="1:2" x14ac:dyDescent="0.35">
      <c r="A28" s="197" t="s">
        <v>2356</v>
      </c>
      <c r="B28" t="str">
        <f t="shared" si="0"/>
        <v>million vehicles</v>
      </c>
    </row>
    <row r="29" spans="1:2" x14ac:dyDescent="0.35">
      <c r="A29" s="197" t="s">
        <v>2389</v>
      </c>
      <c r="B29" t="str">
        <f t="shared" si="0"/>
        <v>thousand vehicles</v>
      </c>
    </row>
    <row r="30" spans="1:2" x14ac:dyDescent="0.35">
      <c r="A30" s="197" t="s">
        <v>457</v>
      </c>
      <c r="B30" t="str">
        <f t="shared" si="0"/>
        <v>quads / year</v>
      </c>
    </row>
    <row r="31" spans="1:2" x14ac:dyDescent="0.35">
      <c r="A31" s="197" t="s">
        <v>3709</v>
      </c>
      <c r="B31" t="str">
        <f>A31</f>
        <v>thousand BTU / 2023 dollar</v>
      </c>
    </row>
    <row r="32" spans="1:2" x14ac:dyDescent="0.35">
      <c r="A32" s="197" t="s">
        <v>2362</v>
      </c>
      <c r="B32" t="str">
        <f t="shared" si="0"/>
        <v>millions of short tons / year</v>
      </c>
    </row>
    <row r="33" spans="1:2" x14ac:dyDescent="0.35">
      <c r="A33" s="197" t="s">
        <v>2363</v>
      </c>
      <c r="B33" t="str">
        <f t="shared" si="0"/>
        <v>trillion cubic feet / year</v>
      </c>
    </row>
    <row r="34" spans="1:2" x14ac:dyDescent="0.35">
      <c r="A34" s="197" t="s">
        <v>3300</v>
      </c>
      <c r="B34" t="str">
        <f t="shared" si="0"/>
        <v>million barrels of oil / year</v>
      </c>
    </row>
    <row r="35" spans="1:2" x14ac:dyDescent="0.35">
      <c r="A35" s="197" t="s">
        <v>2635</v>
      </c>
      <c r="B35" t="str">
        <f t="shared" si="0"/>
        <v>million gallons / year</v>
      </c>
    </row>
    <row r="36" spans="1:2" x14ac:dyDescent="0.35">
      <c r="A36" s="197" t="s">
        <v>2424</v>
      </c>
      <c r="B36" t="str">
        <f t="shared" si="0"/>
        <v>trillion BTU / year</v>
      </c>
    </row>
    <row r="37" spans="1:2" x14ac:dyDescent="0.35">
      <c r="A37" s="197" t="s">
        <v>3710</v>
      </c>
      <c r="B37" t="str">
        <f t="shared" si="0"/>
        <v>2023 dollars / short ton</v>
      </c>
    </row>
    <row r="38" spans="1:2" x14ac:dyDescent="0.35">
      <c r="A38" s="197" t="s">
        <v>3711</v>
      </c>
      <c r="B38" t="str">
        <f t="shared" si="0"/>
        <v>2023 dollars / thousand cubic feet</v>
      </c>
    </row>
    <row r="39" spans="1:2" x14ac:dyDescent="0.35">
      <c r="A39" s="197" t="s">
        <v>3712</v>
      </c>
      <c r="B39" t="str">
        <f t="shared" si="0"/>
        <v>2023 dollars / gallon</v>
      </c>
    </row>
    <row r="40" spans="1:2" x14ac:dyDescent="0.35">
      <c r="A40" s="197" t="s">
        <v>3713</v>
      </c>
      <c r="B40" t="str">
        <f t="shared" si="0"/>
        <v>2023 dollars / barrel of oil</v>
      </c>
    </row>
    <row r="41" spans="1:2" x14ac:dyDescent="0.35">
      <c r="A41" s="197" t="s">
        <v>3714</v>
      </c>
      <c r="B41" t="str">
        <f t="shared" si="0"/>
        <v>2023 dollars / kg</v>
      </c>
    </row>
    <row r="42" spans="1:2" x14ac:dyDescent="0.35">
      <c r="A42" s="197" t="s">
        <v>3715</v>
      </c>
      <c r="B42" t="str">
        <f t="shared" si="0"/>
        <v>2023 dollars / kilowatt-hour (kWh)</v>
      </c>
    </row>
    <row r="43" spans="1:2" x14ac:dyDescent="0.35">
      <c r="A43" s="197" t="s">
        <v>3708</v>
      </c>
      <c r="B43" t="str">
        <f t="shared" ref="B43" si="1">A43</f>
        <v>2023 dollars / megawatt-hour (MWh)</v>
      </c>
    </row>
    <row r="44" spans="1:2" x14ac:dyDescent="0.35">
      <c r="A44" s="197" t="s">
        <v>3289</v>
      </c>
      <c r="B44" t="str">
        <f t="shared" si="0"/>
        <v>cost of eqpt. to capture 1 metric ton CO2e/yr (2020 dollars)</v>
      </c>
    </row>
    <row r="45" spans="1:2" x14ac:dyDescent="0.35">
      <c r="A45" s="197" t="s">
        <v>3716</v>
      </c>
      <c r="B45" t="str">
        <f t="shared" si="0"/>
        <v>million 2023 dollars / megawatt (MW)</v>
      </c>
    </row>
    <row r="46" spans="1:2" x14ac:dyDescent="0.35">
      <c r="A46" s="197" t="s">
        <v>3717</v>
      </c>
      <c r="B46" t="str">
        <f t="shared" si="0"/>
        <v>cost of eqpt. to produce 1 kg H2/yr (2023 dollars)</v>
      </c>
    </row>
    <row r="48" spans="1:2" x14ac:dyDescent="0.35">
      <c r="A48" s="408" t="s">
        <v>2819</v>
      </c>
      <c r="B48" s="408"/>
    </row>
    <row r="49" spans="1:2" x14ac:dyDescent="0.35">
      <c r="A49" s="195" t="s">
        <v>2816</v>
      </c>
      <c r="B49" s="195" t="s">
        <v>2817</v>
      </c>
    </row>
    <row r="50" spans="1:2" x14ac:dyDescent="0.35">
      <c r="A50" s="159" t="s">
        <v>138</v>
      </c>
      <c r="B50" t="str">
        <f t="shared" ref="B50:B51" si="2">A50</f>
        <v>$/metric ton CO2e</v>
      </c>
    </row>
    <row r="51" spans="1:2" x14ac:dyDescent="0.35">
      <c r="A51" s="159" t="s">
        <v>140</v>
      </c>
      <c r="B51" t="str">
        <f t="shared" si="2"/>
        <v>$/MWh</v>
      </c>
    </row>
    <row r="62" spans="1:2" x14ac:dyDescent="0.3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4" activePane="bottomLeft" state="frozen"/>
      <selection pane="bottomLeft" activeCell="B27" sqref="B2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2311</v>
      </c>
      <c r="B1" s="165" t="s">
        <v>2312</v>
      </c>
      <c r="C1" s="198" t="s">
        <v>2818</v>
      </c>
      <c r="D1" s="165" t="s">
        <v>60</v>
      </c>
      <c r="E1" s="165" t="s">
        <v>62</v>
      </c>
      <c r="F1" s="165" t="s">
        <v>439</v>
      </c>
      <c r="G1" s="165" t="s">
        <v>61</v>
      </c>
      <c r="H1" s="165" t="s">
        <v>2321</v>
      </c>
      <c r="I1" s="166" t="s">
        <v>303</v>
      </c>
      <c r="J1" s="44" t="s">
        <v>3571</v>
      </c>
    </row>
    <row r="2" spans="1:10" x14ac:dyDescent="0.35">
      <c r="A2" s="2" t="s">
        <v>2326</v>
      </c>
      <c r="B2" s="1" t="s">
        <v>2327</v>
      </c>
      <c r="C2" s="43">
        <v>1</v>
      </c>
      <c r="D2" s="1" t="s">
        <v>63</v>
      </c>
      <c r="E2" s="1" t="s">
        <v>64</v>
      </c>
      <c r="F2" s="1" t="str">
        <f>UnitControlCenter!$B$3</f>
        <v>million metric tons / year</v>
      </c>
      <c r="G2" s="1" t="s">
        <v>174</v>
      </c>
      <c r="J2" s="1" t="s">
        <v>3577</v>
      </c>
    </row>
    <row r="3" spans="1:10" x14ac:dyDescent="0.35">
      <c r="A3" s="2" t="s">
        <v>2326</v>
      </c>
      <c r="B3" s="1" t="s">
        <v>2328</v>
      </c>
      <c r="C3" s="47">
        <v>1</v>
      </c>
      <c r="D3" s="2" t="s">
        <v>63</v>
      </c>
      <c r="E3" s="2" t="s">
        <v>64</v>
      </c>
      <c r="F3" s="1" t="str">
        <f>UnitControlCenter!$B$3</f>
        <v>million metric tons / year</v>
      </c>
      <c r="G3" s="1" t="s">
        <v>2310</v>
      </c>
    </row>
    <row r="4" spans="1:10" ht="29" x14ac:dyDescent="0.35">
      <c r="A4" s="2" t="s">
        <v>2326</v>
      </c>
      <c r="B4" s="1" t="s">
        <v>3480</v>
      </c>
      <c r="C4" s="43">
        <v>1</v>
      </c>
      <c r="D4" s="1" t="s">
        <v>63</v>
      </c>
      <c r="E4" s="1" t="s">
        <v>64</v>
      </c>
      <c r="F4" s="1" t="str">
        <f>UnitControlCenter!B4</f>
        <v>million metric tons</v>
      </c>
      <c r="G4" s="1" t="s">
        <v>3483</v>
      </c>
      <c r="J4" s="1" t="s">
        <v>3578</v>
      </c>
    </row>
    <row r="5" spans="1:10" ht="29" x14ac:dyDescent="0.35">
      <c r="A5" s="2" t="s">
        <v>2326</v>
      </c>
      <c r="B5" s="1" t="s">
        <v>3481</v>
      </c>
      <c r="C5" s="47">
        <v>1</v>
      </c>
      <c r="D5" s="2" t="s">
        <v>63</v>
      </c>
      <c r="E5" s="2" t="s">
        <v>64</v>
      </c>
      <c r="F5" s="1" t="str">
        <f>UnitControlCenter!B4</f>
        <v>million metric tons</v>
      </c>
      <c r="G5" s="1" t="s">
        <v>3484</v>
      </c>
    </row>
    <row r="6" spans="1:10" ht="72.5" x14ac:dyDescent="0.35">
      <c r="A6" s="2" t="s">
        <v>2326</v>
      </c>
      <c r="B6" s="2" t="s">
        <v>2329</v>
      </c>
      <c r="C6" s="43">
        <v>1</v>
      </c>
      <c r="D6" s="1" t="s">
        <v>65</v>
      </c>
      <c r="E6" s="1" t="s">
        <v>66</v>
      </c>
      <c r="F6" s="1" t="str">
        <f>UnitControlCenter!$B$3</f>
        <v>million metric tons / year</v>
      </c>
      <c r="G6" s="1" t="s">
        <v>2796</v>
      </c>
      <c r="H6" s="1" t="s">
        <v>2797</v>
      </c>
      <c r="I6" s="1" t="s">
        <v>2798</v>
      </c>
    </row>
    <row r="7" spans="1:10" ht="29" x14ac:dyDescent="0.35">
      <c r="A7" s="2" t="s">
        <v>2326</v>
      </c>
      <c r="B7" s="2" t="s">
        <v>2330</v>
      </c>
      <c r="C7" s="43">
        <v>1</v>
      </c>
      <c r="D7" s="1" t="s">
        <v>65</v>
      </c>
      <c r="E7" s="1" t="s">
        <v>66</v>
      </c>
      <c r="F7" s="1" t="str">
        <f>UnitControlCenter!$B$3</f>
        <v>million metric tons / year</v>
      </c>
      <c r="G7" s="1" t="s">
        <v>2799</v>
      </c>
      <c r="H7" s="1" t="s">
        <v>2800</v>
      </c>
      <c r="I7" s="1" t="s">
        <v>2801</v>
      </c>
    </row>
    <row r="8" spans="1:10" ht="29" x14ac:dyDescent="0.35">
      <c r="A8" s="2" t="s">
        <v>2326</v>
      </c>
      <c r="B8" s="2" t="s">
        <v>2331</v>
      </c>
      <c r="C8" s="43">
        <v>1</v>
      </c>
      <c r="D8" s="1" t="s">
        <v>65</v>
      </c>
      <c r="E8" s="1" t="s">
        <v>66</v>
      </c>
      <c r="F8" s="1" t="str">
        <f>UnitControlCenter!$B$3</f>
        <v>million metric tons / year</v>
      </c>
      <c r="G8" s="1" t="s">
        <v>2603</v>
      </c>
      <c r="H8" s="1" t="s">
        <v>2604</v>
      </c>
      <c r="I8" s="1" t="s">
        <v>2605</v>
      </c>
    </row>
    <row r="9" spans="1:10" x14ac:dyDescent="0.35">
      <c r="A9" s="2" t="s">
        <v>2326</v>
      </c>
      <c r="B9" s="2" t="s">
        <v>2869</v>
      </c>
      <c r="C9" s="43">
        <v>0</v>
      </c>
      <c r="D9" s="1" t="s">
        <v>63</v>
      </c>
      <c r="E9" s="1" t="s">
        <v>64</v>
      </c>
      <c r="F9" s="1" t="str">
        <f>UnitControlCenter!$B$5</f>
        <v>g CO2e / 2023 dollar</v>
      </c>
      <c r="G9" s="1" t="s">
        <v>2821</v>
      </c>
    </row>
    <row r="10" spans="1:10" x14ac:dyDescent="0.35">
      <c r="A10" s="2" t="s">
        <v>2326</v>
      </c>
      <c r="B10" s="2" t="s">
        <v>132</v>
      </c>
      <c r="C10" s="43">
        <v>1</v>
      </c>
      <c r="D10" s="1" t="s">
        <v>63</v>
      </c>
      <c r="E10" s="1" t="s">
        <v>64</v>
      </c>
      <c r="F10" s="1" t="str">
        <f>UnitControlCenter!$B$3</f>
        <v>million metric tons / year</v>
      </c>
      <c r="G10" s="1" t="s">
        <v>2429</v>
      </c>
    </row>
    <row r="11" spans="1:10" x14ac:dyDescent="0.35">
      <c r="A11" s="2" t="s">
        <v>2326</v>
      </c>
      <c r="B11" s="2" t="s">
        <v>2427</v>
      </c>
      <c r="C11" s="43">
        <v>1</v>
      </c>
      <c r="D11" s="1" t="s">
        <v>63</v>
      </c>
      <c r="E11" s="1" t="s">
        <v>64</v>
      </c>
      <c r="F11" s="1" t="str">
        <f>UnitControlCenter!$B$3</f>
        <v>million metric tons / year</v>
      </c>
      <c r="G11" s="1" t="s">
        <v>2430</v>
      </c>
    </row>
    <row r="12" spans="1:10" x14ac:dyDescent="0.35">
      <c r="A12" s="2" t="s">
        <v>2326</v>
      </c>
      <c r="B12" s="2" t="s">
        <v>2488</v>
      </c>
      <c r="C12" s="43">
        <v>1</v>
      </c>
      <c r="D12" s="1" t="s">
        <v>63</v>
      </c>
      <c r="E12" s="1" t="s">
        <v>64</v>
      </c>
      <c r="F12" s="1" t="str">
        <f>UnitControlCenter!$B$3</f>
        <v>million metric tons / year</v>
      </c>
      <c r="G12" s="1" t="s">
        <v>2496</v>
      </c>
    </row>
    <row r="13" spans="1:10" x14ac:dyDescent="0.35">
      <c r="A13" s="2" t="s">
        <v>2326</v>
      </c>
      <c r="B13" s="2" t="s">
        <v>93</v>
      </c>
      <c r="C13" s="43">
        <v>1</v>
      </c>
      <c r="D13" s="1" t="s">
        <v>63</v>
      </c>
      <c r="E13" s="1" t="s">
        <v>64</v>
      </c>
      <c r="F13" s="1" t="str">
        <f>UnitControlCenter!$B$3</f>
        <v>million metric tons / year</v>
      </c>
      <c r="G13" s="1" t="s">
        <v>2431</v>
      </c>
    </row>
    <row r="14" spans="1:10" x14ac:dyDescent="0.35">
      <c r="A14" s="2" t="s">
        <v>2326</v>
      </c>
      <c r="B14" s="2" t="s">
        <v>9</v>
      </c>
      <c r="C14" s="43">
        <v>1</v>
      </c>
      <c r="D14" s="1" t="s">
        <v>63</v>
      </c>
      <c r="E14" s="1" t="s">
        <v>64</v>
      </c>
      <c r="F14" s="1" t="str">
        <f>UnitControlCenter!$B$3</f>
        <v>million metric tons / year</v>
      </c>
      <c r="G14" s="1" t="s">
        <v>2450</v>
      </c>
    </row>
    <row r="15" spans="1:10" x14ac:dyDescent="0.35">
      <c r="A15" s="2" t="s">
        <v>2326</v>
      </c>
      <c r="B15" s="2" t="s">
        <v>2428</v>
      </c>
      <c r="C15" s="43">
        <v>1</v>
      </c>
      <c r="D15" s="1" t="s">
        <v>63</v>
      </c>
      <c r="E15" s="1" t="s">
        <v>64</v>
      </c>
      <c r="F15" s="1" t="str">
        <f>UnitControlCenter!$B$3</f>
        <v>million metric tons / year</v>
      </c>
      <c r="G15" s="1" t="s">
        <v>2432</v>
      </c>
    </row>
    <row r="16" spans="1:10" x14ac:dyDescent="0.35">
      <c r="A16" s="2" t="s">
        <v>2326</v>
      </c>
      <c r="B16" s="2" t="s">
        <v>4</v>
      </c>
      <c r="C16" s="43">
        <v>1</v>
      </c>
      <c r="D16" s="1" t="s">
        <v>63</v>
      </c>
      <c r="E16" s="1" t="s">
        <v>64</v>
      </c>
      <c r="F16" s="1" t="str">
        <f>UnitControlCenter!$B$3</f>
        <v>million metric tons / year</v>
      </c>
      <c r="G16" s="1" t="s">
        <v>2433</v>
      </c>
    </row>
    <row r="17" spans="1:10" x14ac:dyDescent="0.35">
      <c r="A17" s="2" t="s">
        <v>2326</v>
      </c>
      <c r="B17" s="2" t="s">
        <v>2437</v>
      </c>
      <c r="C17" s="43">
        <v>1</v>
      </c>
      <c r="D17" s="1" t="s">
        <v>63</v>
      </c>
      <c r="E17" s="1" t="s">
        <v>64</v>
      </c>
      <c r="F17" s="1" t="str">
        <f>UnitControlCenter!$B$3</f>
        <v>million metric tons / year</v>
      </c>
      <c r="G17" s="1" t="s">
        <v>2434</v>
      </c>
    </row>
    <row r="18" spans="1:10" ht="363" thickBot="1" x14ac:dyDescent="0.4">
      <c r="A18" s="192" t="s">
        <v>2326</v>
      </c>
      <c r="B18" s="192" t="s">
        <v>3718</v>
      </c>
      <c r="C18" s="199">
        <v>1</v>
      </c>
      <c r="D18" s="193" t="s">
        <v>65</v>
      </c>
      <c r="E18" s="193" t="s">
        <v>66</v>
      </c>
      <c r="F18" s="193" t="s">
        <v>352</v>
      </c>
      <c r="G18" s="193" t="s">
        <v>3719</v>
      </c>
      <c r="H18" s="193" t="s">
        <v>3770</v>
      </c>
      <c r="I18" s="193" t="s">
        <v>3720</v>
      </c>
      <c r="J18" s="193"/>
    </row>
    <row r="19" spans="1:10" ht="101.5" x14ac:dyDescent="0.35">
      <c r="A19" s="2" t="s">
        <v>2332</v>
      </c>
      <c r="B19" s="2" t="s">
        <v>2219</v>
      </c>
      <c r="C19" s="43">
        <v>1</v>
      </c>
      <c r="D19" s="1" t="s">
        <v>65</v>
      </c>
      <c r="E19" s="1" t="s">
        <v>66</v>
      </c>
      <c r="F19" s="1" t="str">
        <f>UnitControlCenter!$B$3</f>
        <v>million metric tons / year</v>
      </c>
      <c r="G19" s="1" t="s">
        <v>3305</v>
      </c>
      <c r="H19" s="1" t="s">
        <v>2797</v>
      </c>
      <c r="I19" s="1" t="s">
        <v>2798</v>
      </c>
    </row>
    <row r="20" spans="1:10" ht="101.5" x14ac:dyDescent="0.35">
      <c r="A20" s="2" t="s">
        <v>2332</v>
      </c>
      <c r="B20" s="2" t="s">
        <v>2235</v>
      </c>
      <c r="C20" s="43">
        <v>1</v>
      </c>
      <c r="D20" s="1" t="s">
        <v>65</v>
      </c>
      <c r="E20" s="1" t="s">
        <v>66</v>
      </c>
      <c r="F20" s="1" t="str">
        <f>UnitControlCenter!$B$3</f>
        <v>million metric tons / year</v>
      </c>
      <c r="G20" s="1" t="s">
        <v>3317</v>
      </c>
      <c r="H20" s="1" t="s">
        <v>2797</v>
      </c>
      <c r="I20" s="1" t="s">
        <v>3306</v>
      </c>
    </row>
    <row r="21" spans="1:10" ht="101.5" x14ac:dyDescent="0.35">
      <c r="A21" s="2" t="s">
        <v>2332</v>
      </c>
      <c r="B21" s="2" t="s">
        <v>2237</v>
      </c>
      <c r="C21" s="43">
        <v>1</v>
      </c>
      <c r="D21" s="1" t="s">
        <v>65</v>
      </c>
      <c r="E21" s="1" t="s">
        <v>66</v>
      </c>
      <c r="F21" s="1" t="str">
        <f>UnitControlCenter!$B$3</f>
        <v>million metric tons / year</v>
      </c>
      <c r="G21" s="1" t="s">
        <v>3318</v>
      </c>
      <c r="H21" s="1" t="s">
        <v>2797</v>
      </c>
      <c r="I21" s="1" t="s">
        <v>3307</v>
      </c>
    </row>
    <row r="22" spans="1:10" ht="101.5" x14ac:dyDescent="0.35">
      <c r="A22" s="2" t="s">
        <v>2332</v>
      </c>
      <c r="B22" s="2" t="s">
        <v>2319</v>
      </c>
      <c r="C22" s="43">
        <v>1</v>
      </c>
      <c r="D22" s="1" t="s">
        <v>65</v>
      </c>
      <c r="E22" s="1" t="s">
        <v>66</v>
      </c>
      <c r="F22" s="1" t="str">
        <f>UnitControlCenter!$B$3</f>
        <v>million metric tons / year</v>
      </c>
      <c r="G22" s="1" t="s">
        <v>3319</v>
      </c>
      <c r="H22" s="1" t="s">
        <v>2797</v>
      </c>
      <c r="I22" s="1" t="s">
        <v>3308</v>
      </c>
    </row>
    <row r="23" spans="1:10" ht="101.5" x14ac:dyDescent="0.35">
      <c r="A23" s="2" t="s">
        <v>2332</v>
      </c>
      <c r="B23" s="2" t="s">
        <v>2318</v>
      </c>
      <c r="C23" s="43">
        <v>1</v>
      </c>
      <c r="D23" s="1" t="s">
        <v>65</v>
      </c>
      <c r="E23" s="1" t="s">
        <v>66</v>
      </c>
      <c r="F23" s="1" t="str">
        <f>UnitControlCenter!$B$6</f>
        <v>thousand metric tons / year</v>
      </c>
      <c r="G23" s="1" t="s">
        <v>3320</v>
      </c>
      <c r="H23" s="1" t="s">
        <v>2797</v>
      </c>
      <c r="I23" s="1" t="s">
        <v>3309</v>
      </c>
    </row>
    <row r="24" spans="1:10" ht="101.5" x14ac:dyDescent="0.35">
      <c r="A24" s="2" t="s">
        <v>2332</v>
      </c>
      <c r="B24" s="2" t="s">
        <v>2226</v>
      </c>
      <c r="C24" s="43">
        <v>1</v>
      </c>
      <c r="D24" s="1" t="s">
        <v>65</v>
      </c>
      <c r="E24" s="1" t="s">
        <v>66</v>
      </c>
      <c r="F24" s="1" t="str">
        <f>UnitControlCenter!$B$6</f>
        <v>thousand metric tons / year</v>
      </c>
      <c r="G24" s="1" t="s">
        <v>3321</v>
      </c>
      <c r="H24" s="1" t="s">
        <v>2797</v>
      </c>
      <c r="I24" s="1" t="s">
        <v>3310</v>
      </c>
    </row>
    <row r="25" spans="1:10" ht="87" x14ac:dyDescent="0.35">
      <c r="A25" s="2" t="s">
        <v>2332</v>
      </c>
      <c r="B25" s="2" t="s">
        <v>2231</v>
      </c>
      <c r="C25" s="43">
        <v>1</v>
      </c>
      <c r="D25" s="1" t="s">
        <v>65</v>
      </c>
      <c r="E25" s="1" t="s">
        <v>66</v>
      </c>
      <c r="F25" s="1" t="str">
        <f>UnitControlCenter!$B$6</f>
        <v>thousand metric tons / year</v>
      </c>
      <c r="G25" s="1" t="s">
        <v>3322</v>
      </c>
      <c r="H25" s="1" t="s">
        <v>2797</v>
      </c>
      <c r="I25" s="1" t="s">
        <v>3311</v>
      </c>
    </row>
    <row r="26" spans="1:10" ht="101.5" x14ac:dyDescent="0.35">
      <c r="A26" s="2" t="s">
        <v>2332</v>
      </c>
      <c r="B26" s="2" t="s">
        <v>2233</v>
      </c>
      <c r="C26" s="43">
        <v>1</v>
      </c>
      <c r="D26" s="1" t="s">
        <v>65</v>
      </c>
      <c r="E26" s="1" t="s">
        <v>66</v>
      </c>
      <c r="F26" s="1" t="str">
        <f>UnitControlCenter!$B$6</f>
        <v>thousand metric tons / year</v>
      </c>
      <c r="G26" s="1" t="s">
        <v>3323</v>
      </c>
      <c r="H26" s="1" t="s">
        <v>2797</v>
      </c>
      <c r="I26" s="1" t="s">
        <v>3312</v>
      </c>
    </row>
    <row r="27" spans="1:10" ht="101.5" x14ac:dyDescent="0.35">
      <c r="A27" s="2" t="s">
        <v>2332</v>
      </c>
      <c r="B27" s="2" t="s">
        <v>2224</v>
      </c>
      <c r="C27" s="43">
        <v>1</v>
      </c>
      <c r="D27" s="1" t="s">
        <v>65</v>
      </c>
      <c r="E27" s="1" t="s">
        <v>66</v>
      </c>
      <c r="F27" s="1" t="str">
        <f>UnitControlCenter!$B$3</f>
        <v>million metric tons / year</v>
      </c>
      <c r="G27" s="1" t="s">
        <v>3324</v>
      </c>
      <c r="H27" s="1" t="s">
        <v>2797</v>
      </c>
      <c r="I27" s="1" t="s">
        <v>3313</v>
      </c>
    </row>
    <row r="28" spans="1:10" ht="101.5" x14ac:dyDescent="0.35">
      <c r="A28" s="2" t="s">
        <v>2332</v>
      </c>
      <c r="B28" s="2" t="s">
        <v>2221</v>
      </c>
      <c r="C28" s="43">
        <v>1</v>
      </c>
      <c r="D28" s="1" t="s">
        <v>65</v>
      </c>
      <c r="E28" s="1" t="s">
        <v>66</v>
      </c>
      <c r="F28" s="1" t="str">
        <f>UnitControlCenter!$B$6</f>
        <v>thousand metric tons / year</v>
      </c>
      <c r="G28" s="1" t="s">
        <v>3325</v>
      </c>
      <c r="H28" s="1" t="s">
        <v>2797</v>
      </c>
      <c r="I28" s="1" t="s">
        <v>3314</v>
      </c>
    </row>
    <row r="29" spans="1:10" ht="101.5" x14ac:dyDescent="0.35">
      <c r="A29" s="2" t="s">
        <v>2332</v>
      </c>
      <c r="B29" s="2" t="s">
        <v>2229</v>
      </c>
      <c r="C29" s="43">
        <v>1</v>
      </c>
      <c r="D29" s="1" t="s">
        <v>65</v>
      </c>
      <c r="E29" s="1" t="s">
        <v>66</v>
      </c>
      <c r="F29" s="1" t="str">
        <f>UnitControlCenter!$B$3</f>
        <v>million metric tons / year</v>
      </c>
      <c r="G29" s="1" t="s">
        <v>3326</v>
      </c>
      <c r="H29" s="1" t="s">
        <v>2797</v>
      </c>
      <c r="I29" s="1" t="s">
        <v>3315</v>
      </c>
    </row>
    <row r="30" spans="1:10" ht="102" thickBot="1" x14ac:dyDescent="0.4">
      <c r="A30" s="192" t="s">
        <v>2332</v>
      </c>
      <c r="B30" s="192" t="s">
        <v>484</v>
      </c>
      <c r="C30" s="199">
        <v>1</v>
      </c>
      <c r="D30" s="1" t="s">
        <v>65</v>
      </c>
      <c r="E30" s="1" t="s">
        <v>66</v>
      </c>
      <c r="F30" s="193" t="str">
        <f>UnitControlCenter!$B$3</f>
        <v>million metric tons / year</v>
      </c>
      <c r="G30" s="1" t="s">
        <v>3327</v>
      </c>
      <c r="H30" s="1" t="s">
        <v>2797</v>
      </c>
      <c r="I30" s="1" t="s">
        <v>3316</v>
      </c>
    </row>
    <row r="31" spans="1:10" ht="72.5" x14ac:dyDescent="0.35">
      <c r="A31" s="2" t="s">
        <v>2333</v>
      </c>
      <c r="B31" s="2" t="s">
        <v>2329</v>
      </c>
      <c r="C31" s="43">
        <v>1</v>
      </c>
      <c r="D31" s="1" t="s">
        <v>65</v>
      </c>
      <c r="E31" s="1" t="s">
        <v>66</v>
      </c>
      <c r="F31" s="1" t="str">
        <f>UnitControlCenter!$B$3</f>
        <v>million metric tons / year</v>
      </c>
      <c r="G31" s="1" t="s">
        <v>2881</v>
      </c>
      <c r="H31" s="1" t="s">
        <v>2882</v>
      </c>
      <c r="I31" s="1" t="s">
        <v>2883</v>
      </c>
    </row>
    <row r="32" spans="1:10" ht="87" x14ac:dyDescent="0.35">
      <c r="A32" s="2" t="s">
        <v>2333</v>
      </c>
      <c r="B32" s="2" t="s">
        <v>2497</v>
      </c>
      <c r="C32" s="43">
        <v>1</v>
      </c>
      <c r="D32" s="1" t="s">
        <v>65</v>
      </c>
      <c r="E32" s="1" t="s">
        <v>66</v>
      </c>
      <c r="F32" s="1" t="str">
        <f>UnitControlCenter!$B$3</f>
        <v>million metric tons / year</v>
      </c>
      <c r="G32" s="1" t="s">
        <v>2884</v>
      </c>
      <c r="H32" s="1" t="s">
        <v>2885</v>
      </c>
      <c r="I32" s="1" t="s">
        <v>2886</v>
      </c>
    </row>
    <row r="33" spans="1:10" ht="58" x14ac:dyDescent="0.35">
      <c r="A33" s="2" t="s">
        <v>2333</v>
      </c>
      <c r="B33" s="2" t="s">
        <v>2334</v>
      </c>
      <c r="C33" s="43">
        <v>1</v>
      </c>
      <c r="D33" s="1" t="s">
        <v>65</v>
      </c>
      <c r="E33" s="1" t="s">
        <v>66</v>
      </c>
      <c r="F33" s="1" t="str">
        <f>UnitControlCenter!$B$3</f>
        <v>million metric tons / year</v>
      </c>
      <c r="G33" s="1" t="s">
        <v>2887</v>
      </c>
      <c r="H33" s="1" t="s">
        <v>2888</v>
      </c>
      <c r="I33" s="1" t="s">
        <v>2889</v>
      </c>
    </row>
    <row r="34" spans="1:10" ht="15" thickBot="1" x14ac:dyDescent="0.4">
      <c r="A34" s="192" t="s">
        <v>2333</v>
      </c>
      <c r="B34" s="192" t="s">
        <v>2869</v>
      </c>
      <c r="C34" s="199">
        <v>0</v>
      </c>
      <c r="D34" s="193" t="s">
        <v>63</v>
      </c>
      <c r="E34" s="193" t="s">
        <v>64</v>
      </c>
      <c r="F34" s="193" t="str">
        <f>UnitControlCenter!$B$7</f>
        <v>g CO2 / 2023 dollar</v>
      </c>
      <c r="G34" s="193" t="s">
        <v>2820</v>
      </c>
      <c r="H34" s="193"/>
      <c r="I34" s="193"/>
      <c r="J34" s="193"/>
    </row>
    <row r="35" spans="1:10" ht="87" x14ac:dyDescent="0.35">
      <c r="A35" s="2" t="s">
        <v>2729</v>
      </c>
      <c r="B35" s="2" t="s">
        <v>2568</v>
      </c>
      <c r="C35" s="43">
        <v>1</v>
      </c>
      <c r="D35" s="1" t="s">
        <v>63</v>
      </c>
      <c r="E35" s="1" t="s">
        <v>2974</v>
      </c>
      <c r="F35" s="1" t="str">
        <f>UnitControlCenter!$B$3</f>
        <v>million metric tons / year</v>
      </c>
      <c r="G35" s="1" t="s">
        <v>3017</v>
      </c>
    </row>
    <row r="36" spans="1:10" x14ac:dyDescent="0.35">
      <c r="A36" s="2" t="s">
        <v>2729</v>
      </c>
      <c r="B36" s="2" t="s">
        <v>132</v>
      </c>
      <c r="C36" s="43">
        <v>1</v>
      </c>
      <c r="D36" s="1" t="s">
        <v>63</v>
      </c>
      <c r="E36" s="1" t="s">
        <v>2974</v>
      </c>
      <c r="F36" s="1" t="str">
        <f>UnitControlCenter!$B$3</f>
        <v>million metric tons / year</v>
      </c>
      <c r="G36" s="1" t="s">
        <v>2429</v>
      </c>
    </row>
    <row r="37" spans="1:10" x14ac:dyDescent="0.35">
      <c r="A37" s="2" t="s">
        <v>2729</v>
      </c>
      <c r="B37" s="2" t="s">
        <v>2427</v>
      </c>
      <c r="C37" s="43">
        <v>1</v>
      </c>
      <c r="D37" s="1" t="s">
        <v>63</v>
      </c>
      <c r="E37" s="1" t="s">
        <v>2974</v>
      </c>
      <c r="F37" s="1" t="str">
        <f>UnitControlCenter!$B$3</f>
        <v>million metric tons / year</v>
      </c>
      <c r="G37" s="1" t="s">
        <v>2430</v>
      </c>
    </row>
    <row r="38" spans="1:10" x14ac:dyDescent="0.35">
      <c r="A38" s="2" t="s">
        <v>2729</v>
      </c>
      <c r="B38" s="2" t="s">
        <v>2488</v>
      </c>
      <c r="C38" s="43">
        <v>1</v>
      </c>
      <c r="D38" s="1" t="s">
        <v>63</v>
      </c>
      <c r="E38" s="1" t="s">
        <v>2974</v>
      </c>
      <c r="F38" s="1" t="str">
        <f>UnitControlCenter!$B$3</f>
        <v>million metric tons / year</v>
      </c>
      <c r="G38" s="1" t="s">
        <v>2496</v>
      </c>
    </row>
    <row r="39" spans="1:10" x14ac:dyDescent="0.35">
      <c r="A39" s="2" t="s">
        <v>2729</v>
      </c>
      <c r="B39" s="2" t="s">
        <v>93</v>
      </c>
      <c r="C39" s="43">
        <v>1</v>
      </c>
      <c r="D39" s="1" t="s">
        <v>63</v>
      </c>
      <c r="E39" s="1" t="s">
        <v>2974</v>
      </c>
      <c r="F39" s="1" t="str">
        <f>UnitControlCenter!$B$3</f>
        <v>million metric tons / year</v>
      </c>
      <c r="G39" s="1" t="s">
        <v>2431</v>
      </c>
    </row>
    <row r="40" spans="1:10" ht="29" x14ac:dyDescent="0.35">
      <c r="A40" s="2" t="s">
        <v>2729</v>
      </c>
      <c r="B40" s="2" t="s">
        <v>9</v>
      </c>
      <c r="C40" s="43">
        <v>1</v>
      </c>
      <c r="D40" s="1" t="s">
        <v>63</v>
      </c>
      <c r="E40" s="1" t="s">
        <v>2974</v>
      </c>
      <c r="F40" s="1" t="str">
        <f>UnitControlCenter!$B$3</f>
        <v>million metric tons / year</v>
      </c>
      <c r="G40" s="1" t="s">
        <v>3018</v>
      </c>
    </row>
    <row r="41" spans="1:10" ht="15" thickBot="1" x14ac:dyDescent="0.4">
      <c r="A41" s="192" t="s">
        <v>2729</v>
      </c>
      <c r="B41" s="192" t="s">
        <v>4</v>
      </c>
      <c r="C41" s="199">
        <v>1</v>
      </c>
      <c r="D41" s="193" t="s">
        <v>63</v>
      </c>
      <c r="E41" s="193" t="s">
        <v>2974</v>
      </c>
      <c r="F41" s="193" t="str">
        <f>UnitControlCenter!$B$3</f>
        <v>million metric tons / year</v>
      </c>
      <c r="G41" s="193" t="s">
        <v>2433</v>
      </c>
      <c r="H41" s="193"/>
      <c r="I41" s="193"/>
      <c r="J41" s="193"/>
    </row>
    <row r="42" spans="1:10" ht="43.5" x14ac:dyDescent="0.35">
      <c r="A42" s="2" t="s">
        <v>356</v>
      </c>
      <c r="B42" s="2" t="s">
        <v>2941</v>
      </c>
      <c r="C42" s="43">
        <v>1</v>
      </c>
      <c r="D42" s="1" t="s">
        <v>65</v>
      </c>
      <c r="E42" s="1" t="s">
        <v>438</v>
      </c>
      <c r="F42" s="1" t="str">
        <f>UnitControlCenter!$B$8</f>
        <v>2023 dollars / metric ton CO2e abated, Annual average abatement (million metric tons CO2e)</v>
      </c>
      <c r="G42" s="1" t="s">
        <v>3019</v>
      </c>
    </row>
    <row r="43" spans="1:10" ht="44" thickBot="1" x14ac:dyDescent="0.4">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3.5" x14ac:dyDescent="0.35">
      <c r="A44" s="2" t="s">
        <v>2335</v>
      </c>
      <c r="B44" s="2" t="s">
        <v>2945</v>
      </c>
      <c r="C44" s="43">
        <v>1</v>
      </c>
      <c r="D44" s="1" t="s">
        <v>65</v>
      </c>
      <c r="E44" s="1" t="s">
        <v>64</v>
      </c>
      <c r="F44" s="1" t="str">
        <f>UnitControlCenter!$B$9</f>
        <v>billion 2023 dollars / year</v>
      </c>
      <c r="G44" s="1" t="s">
        <v>2943</v>
      </c>
      <c r="H44" s="1" t="s">
        <v>2413</v>
      </c>
      <c r="I44" s="1" t="s">
        <v>2397</v>
      </c>
    </row>
    <row r="45" spans="1:10" x14ac:dyDescent="0.35">
      <c r="A45" s="2" t="s">
        <v>2335</v>
      </c>
      <c r="B45" s="191" t="s">
        <v>2748</v>
      </c>
      <c r="C45" s="43">
        <v>1</v>
      </c>
      <c r="D45" s="1" t="s">
        <v>63</v>
      </c>
      <c r="E45" s="1" t="s">
        <v>64</v>
      </c>
      <c r="F45" s="1" t="str">
        <f>UnitControlCenter!$B$9</f>
        <v>billion 2023 dollars / year</v>
      </c>
      <c r="G45" s="1" t="s">
        <v>2742</v>
      </c>
    </row>
    <row r="46" spans="1:10" ht="58" x14ac:dyDescent="0.35">
      <c r="A46" s="2" t="s">
        <v>2335</v>
      </c>
      <c r="B46" s="2" t="s">
        <v>2932</v>
      </c>
      <c r="C46" s="43">
        <v>1</v>
      </c>
      <c r="D46" s="1" t="s">
        <v>65</v>
      </c>
      <c r="E46" s="1" t="s">
        <v>66</v>
      </c>
      <c r="F46" s="1" t="str">
        <f>UnitControlCenter!$B$9</f>
        <v>billion 2023 dollars / year</v>
      </c>
      <c r="G46" s="1" t="s">
        <v>2933</v>
      </c>
      <c r="H46" s="1" t="s">
        <v>2934</v>
      </c>
      <c r="I46" s="1" t="s">
        <v>2935</v>
      </c>
    </row>
    <row r="47" spans="1:10" ht="29" x14ac:dyDescent="0.35">
      <c r="A47" s="2" t="s">
        <v>2335</v>
      </c>
      <c r="B47" s="191" t="s">
        <v>2936</v>
      </c>
      <c r="C47" s="43">
        <v>1</v>
      </c>
      <c r="D47" s="1" t="s">
        <v>63</v>
      </c>
      <c r="E47" s="1" t="s">
        <v>64</v>
      </c>
      <c r="F47" s="1" t="str">
        <f>UnitControlCenter!$B$10</f>
        <v>billion 2023 dollars</v>
      </c>
      <c r="G47" s="1" t="s">
        <v>2937</v>
      </c>
    </row>
    <row r="48" spans="1:10" ht="29" x14ac:dyDescent="0.35">
      <c r="A48" s="2" t="s">
        <v>2335</v>
      </c>
      <c r="B48" s="191" t="s">
        <v>2938</v>
      </c>
      <c r="C48" s="43">
        <v>1</v>
      </c>
      <c r="D48" s="1" t="s">
        <v>63</v>
      </c>
      <c r="E48" s="1" t="s">
        <v>64</v>
      </c>
      <c r="F48" s="1" t="str">
        <f>UnitControlCenter!$B$9</f>
        <v>billion 2023 dollars / year</v>
      </c>
      <c r="G48" s="1" t="s">
        <v>2939</v>
      </c>
    </row>
    <row r="49" spans="1:10" ht="116.5" thickBot="1" x14ac:dyDescent="0.4">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29" x14ac:dyDescent="0.35">
      <c r="A50" s="2" t="s">
        <v>2856</v>
      </c>
      <c r="B50" s="191" t="s">
        <v>2873</v>
      </c>
      <c r="C50" s="43">
        <v>1</v>
      </c>
      <c r="D50" s="1" t="s">
        <v>65</v>
      </c>
      <c r="E50" s="1" t="s">
        <v>64</v>
      </c>
      <c r="F50" s="1" t="str">
        <f>UnitControlCenter!$B$11</f>
        <v>jobs</v>
      </c>
      <c r="G50" s="1" t="s">
        <v>2864</v>
      </c>
      <c r="H50" s="1" t="s">
        <v>2863</v>
      </c>
      <c r="I50" s="1" t="s">
        <v>2398</v>
      </c>
    </row>
    <row r="51" spans="1:10" ht="29" x14ac:dyDescent="0.35">
      <c r="A51" s="2" t="s">
        <v>2856</v>
      </c>
      <c r="B51" s="191" t="s">
        <v>3269</v>
      </c>
      <c r="C51" s="43">
        <v>0</v>
      </c>
      <c r="D51" s="1" t="s">
        <v>65</v>
      </c>
      <c r="E51" s="1" t="s">
        <v>66</v>
      </c>
      <c r="F51" s="1" t="str">
        <f>UnitControlCenter!$B$11</f>
        <v>jobs</v>
      </c>
      <c r="G51" s="1" t="s">
        <v>3155</v>
      </c>
      <c r="H51" s="1" t="s">
        <v>3156</v>
      </c>
      <c r="I51" s="1" t="s">
        <v>3157</v>
      </c>
    </row>
    <row r="52" spans="1:10" ht="29" x14ac:dyDescent="0.35">
      <c r="A52" s="2" t="s">
        <v>2856</v>
      </c>
      <c r="B52" s="191" t="s">
        <v>3270</v>
      </c>
      <c r="C52" s="43">
        <v>0</v>
      </c>
      <c r="D52" s="1" t="s">
        <v>65</v>
      </c>
      <c r="E52" s="1" t="s">
        <v>64</v>
      </c>
      <c r="F52" s="1" t="str">
        <f>UnitControlCenter!$B$13</f>
        <v>% change</v>
      </c>
      <c r="G52" s="1" t="s">
        <v>3174</v>
      </c>
      <c r="H52" s="1" t="s">
        <v>3156</v>
      </c>
      <c r="I52" s="1" t="s">
        <v>3157</v>
      </c>
    </row>
    <row r="53" spans="1:10" ht="43.5" x14ac:dyDescent="0.35">
      <c r="A53" s="2" t="s">
        <v>2856</v>
      </c>
      <c r="B53" s="191" t="s">
        <v>3139</v>
      </c>
      <c r="C53" s="43">
        <v>0</v>
      </c>
      <c r="D53" s="1" t="s">
        <v>65</v>
      </c>
      <c r="E53" s="1" t="s">
        <v>66</v>
      </c>
      <c r="F53" s="1" t="str">
        <f>UnitControlCenter!$B$11</f>
        <v>jobs</v>
      </c>
      <c r="G53" s="1" t="s">
        <v>3178</v>
      </c>
      <c r="H53" s="1" t="s">
        <v>3158</v>
      </c>
      <c r="I53" s="20" t="s">
        <v>3159</v>
      </c>
      <c r="J53" s="20"/>
    </row>
    <row r="54" spans="1:10" ht="43.5" x14ac:dyDescent="0.35">
      <c r="A54" s="2" t="s">
        <v>2856</v>
      </c>
      <c r="B54" s="191" t="s">
        <v>3171</v>
      </c>
      <c r="C54" s="43">
        <v>0</v>
      </c>
      <c r="D54" s="1" t="s">
        <v>65</v>
      </c>
      <c r="E54" s="1" t="s">
        <v>64</v>
      </c>
      <c r="F54" s="1" t="str">
        <f>UnitControlCenter!$B$13</f>
        <v>% change</v>
      </c>
      <c r="G54" s="1" t="s">
        <v>3177</v>
      </c>
      <c r="H54" s="1" t="s">
        <v>3158</v>
      </c>
      <c r="I54" s="20" t="s">
        <v>3159</v>
      </c>
      <c r="J54" s="20"/>
    </row>
    <row r="55" spans="1:10" ht="29" x14ac:dyDescent="0.35">
      <c r="A55" s="2" t="s">
        <v>2856</v>
      </c>
      <c r="B55" s="191" t="s">
        <v>3144</v>
      </c>
      <c r="C55" s="43">
        <v>0</v>
      </c>
      <c r="D55" s="1" t="s">
        <v>65</v>
      </c>
      <c r="E55" s="1" t="s">
        <v>66</v>
      </c>
      <c r="F55" s="1" t="str">
        <f>UnitControlCenter!$B$11</f>
        <v>jobs</v>
      </c>
      <c r="G55" s="1" t="s">
        <v>3160</v>
      </c>
      <c r="H55" s="1" t="s">
        <v>3161</v>
      </c>
      <c r="I55" s="1" t="s">
        <v>3162</v>
      </c>
    </row>
    <row r="56" spans="1:10" ht="29" x14ac:dyDescent="0.35">
      <c r="A56" s="2" t="s">
        <v>2856</v>
      </c>
      <c r="B56" s="191" t="s">
        <v>3172</v>
      </c>
      <c r="C56" s="43">
        <v>0</v>
      </c>
      <c r="D56" s="1" t="s">
        <v>65</v>
      </c>
      <c r="E56" s="1" t="s">
        <v>64</v>
      </c>
      <c r="F56" s="1" t="str">
        <f>UnitControlCenter!$B$13</f>
        <v>% change</v>
      </c>
      <c r="G56" s="1" t="s">
        <v>3175</v>
      </c>
      <c r="H56" s="1" t="s">
        <v>3161</v>
      </c>
      <c r="I56" s="1" t="s">
        <v>3162</v>
      </c>
    </row>
    <row r="57" spans="1:10" ht="72.5" x14ac:dyDescent="0.35">
      <c r="A57" s="2" t="s">
        <v>2856</v>
      </c>
      <c r="B57" s="191" t="s">
        <v>3147</v>
      </c>
      <c r="C57" s="43">
        <v>0</v>
      </c>
      <c r="D57" s="1" t="s">
        <v>65</v>
      </c>
      <c r="E57" s="1" t="s">
        <v>66</v>
      </c>
      <c r="F57" s="1" t="str">
        <f>UnitControlCenter!$B$11</f>
        <v>jobs</v>
      </c>
      <c r="G57" s="1" t="s">
        <v>3163</v>
      </c>
      <c r="H57" s="1" t="s">
        <v>3164</v>
      </c>
      <c r="I57" s="1" t="s">
        <v>3165</v>
      </c>
    </row>
    <row r="58" spans="1:10" ht="72.5" x14ac:dyDescent="0.35">
      <c r="A58" s="2" t="s">
        <v>2856</v>
      </c>
      <c r="B58" s="191" t="s">
        <v>3173</v>
      </c>
      <c r="C58" s="43">
        <v>0</v>
      </c>
      <c r="D58" s="1" t="s">
        <v>65</v>
      </c>
      <c r="E58" s="1" t="s">
        <v>64</v>
      </c>
      <c r="F58" s="1" t="str">
        <f>UnitControlCenter!$B$13</f>
        <v>% change</v>
      </c>
      <c r="G58" s="1" t="s">
        <v>3176</v>
      </c>
      <c r="H58" s="1" t="s">
        <v>3164</v>
      </c>
      <c r="I58" s="1" t="s">
        <v>3165</v>
      </c>
    </row>
    <row r="59" spans="1:10" ht="29" x14ac:dyDescent="0.35">
      <c r="A59" s="2" t="s">
        <v>2856</v>
      </c>
      <c r="B59" s="191" t="s">
        <v>3228</v>
      </c>
      <c r="C59" s="43">
        <v>1</v>
      </c>
      <c r="D59" s="1" t="s">
        <v>65</v>
      </c>
      <c r="E59" s="1" t="s">
        <v>66</v>
      </c>
      <c r="F59" s="1" t="str">
        <f>UnitControlCenter!$B$11</f>
        <v>jobs</v>
      </c>
      <c r="G59" s="1" t="s">
        <v>3229</v>
      </c>
      <c r="H59" s="1" t="s">
        <v>3230</v>
      </c>
      <c r="I59" s="1" t="s">
        <v>3231</v>
      </c>
    </row>
    <row r="60" spans="1:10" ht="29" x14ac:dyDescent="0.35">
      <c r="A60" s="2" t="s">
        <v>2856</v>
      </c>
      <c r="B60" s="191" t="s">
        <v>3232</v>
      </c>
      <c r="C60" s="43">
        <v>1</v>
      </c>
      <c r="D60" s="1" t="s">
        <v>65</v>
      </c>
      <c r="E60" s="1" t="s">
        <v>64</v>
      </c>
      <c r="F60" s="1" t="str">
        <f>UnitControlCenter!$B$13</f>
        <v>% change</v>
      </c>
      <c r="G60" s="1" t="s">
        <v>3233</v>
      </c>
      <c r="H60" s="1" t="s">
        <v>3230</v>
      </c>
      <c r="I60" s="1" t="s">
        <v>3231</v>
      </c>
    </row>
    <row r="61" spans="1:10" ht="29" x14ac:dyDescent="0.35">
      <c r="A61" s="2" t="s">
        <v>2856</v>
      </c>
      <c r="B61" s="191" t="s">
        <v>2917</v>
      </c>
      <c r="C61" s="43">
        <v>1</v>
      </c>
      <c r="D61" s="1" t="s">
        <v>65</v>
      </c>
      <c r="E61" s="1" t="s">
        <v>64</v>
      </c>
      <c r="F61" s="1" t="str">
        <f>UnitControlCenter!$B$11</f>
        <v>jobs</v>
      </c>
      <c r="G61" s="1" t="s">
        <v>2921</v>
      </c>
      <c r="H61" s="1" t="s">
        <v>2920</v>
      </c>
      <c r="I61" s="1" t="s">
        <v>2931</v>
      </c>
    </row>
    <row r="62" spans="1:10" ht="43.5" x14ac:dyDescent="0.35">
      <c r="A62" s="2" t="s">
        <v>2856</v>
      </c>
      <c r="B62" s="191" t="s">
        <v>2972</v>
      </c>
      <c r="C62" s="43">
        <v>1</v>
      </c>
      <c r="D62" s="1" t="s">
        <v>65</v>
      </c>
      <c r="E62" s="1" t="s">
        <v>64</v>
      </c>
      <c r="F62" s="1" t="str">
        <f>UnitControlCenter!$B$11</f>
        <v>jobs</v>
      </c>
      <c r="G62" s="1" t="s">
        <v>2971</v>
      </c>
      <c r="H62" s="1" t="s">
        <v>2863</v>
      </c>
      <c r="I62" s="1" t="s">
        <v>2398</v>
      </c>
    </row>
    <row r="63" spans="1:10" ht="43.5" x14ac:dyDescent="0.35">
      <c r="A63" s="2" t="s">
        <v>2856</v>
      </c>
      <c r="B63" s="191" t="s">
        <v>2858</v>
      </c>
      <c r="C63" s="43">
        <v>1</v>
      </c>
      <c r="D63" s="1" t="s">
        <v>65</v>
      </c>
      <c r="E63" s="1" t="s">
        <v>64</v>
      </c>
      <c r="F63" s="1" t="str">
        <f>UnitControlCenter!$B$9</f>
        <v>billion 2023 dollars / year</v>
      </c>
      <c r="G63" s="1" t="s">
        <v>2865</v>
      </c>
      <c r="H63" s="1" t="s">
        <v>2867</v>
      </c>
      <c r="I63" s="1" t="s">
        <v>2398</v>
      </c>
    </row>
    <row r="64" spans="1:10" ht="43.5" x14ac:dyDescent="0.35">
      <c r="A64" s="2" t="s">
        <v>2856</v>
      </c>
      <c r="B64" s="191" t="s">
        <v>2877</v>
      </c>
      <c r="C64" s="43">
        <v>1</v>
      </c>
      <c r="D64" s="1" t="s">
        <v>65</v>
      </c>
      <c r="E64" s="1" t="s">
        <v>64</v>
      </c>
      <c r="F64" s="1" t="str">
        <f>UnitControlCenter!$B$13</f>
        <v>% change</v>
      </c>
      <c r="G64" s="1" t="s">
        <v>2879</v>
      </c>
      <c r="H64" s="1" t="s">
        <v>2867</v>
      </c>
      <c r="I64" s="1" t="s">
        <v>2398</v>
      </c>
    </row>
    <row r="65" spans="1:10" ht="29" x14ac:dyDescent="0.35">
      <c r="A65" s="2" t="s">
        <v>2856</v>
      </c>
      <c r="B65" s="191" t="s">
        <v>2918</v>
      </c>
      <c r="C65" s="43">
        <v>1</v>
      </c>
      <c r="D65" s="1" t="s">
        <v>65</v>
      </c>
      <c r="E65" s="1" t="s">
        <v>64</v>
      </c>
      <c r="F65" s="1" t="str">
        <f>UnitControlCenter!$B$9</f>
        <v>billion 2023 dollars / year</v>
      </c>
      <c r="G65" s="1" t="s">
        <v>2922</v>
      </c>
      <c r="H65" s="1" t="s">
        <v>2920</v>
      </c>
      <c r="I65" s="1" t="s">
        <v>2931</v>
      </c>
    </row>
    <row r="66" spans="1:10" ht="43.5" x14ac:dyDescent="0.35">
      <c r="A66" s="2" t="s">
        <v>2856</v>
      </c>
      <c r="B66" s="191" t="s">
        <v>2872</v>
      </c>
      <c r="C66" s="43">
        <v>1</v>
      </c>
      <c r="D66" s="1" t="s">
        <v>65</v>
      </c>
      <c r="E66" s="1" t="s">
        <v>64</v>
      </c>
      <c r="F66" s="1" t="str">
        <f>UnitControlCenter!$B$9</f>
        <v>billion 2023 dollars / year</v>
      </c>
      <c r="G66" s="1" t="s">
        <v>2868</v>
      </c>
      <c r="H66" s="1" t="s">
        <v>2866</v>
      </c>
      <c r="I66" s="1" t="s">
        <v>2398</v>
      </c>
    </row>
    <row r="67" spans="1:10" ht="29" x14ac:dyDescent="0.35">
      <c r="A67" s="2" t="s">
        <v>2856</v>
      </c>
      <c r="B67" s="191" t="s">
        <v>2870</v>
      </c>
      <c r="C67" s="43">
        <v>1</v>
      </c>
      <c r="D67" s="1" t="s">
        <v>63</v>
      </c>
      <c r="E67" s="1" t="s">
        <v>64</v>
      </c>
      <c r="F67" s="1" t="str">
        <f>UnitControlCenter!$B$14</f>
        <v>2023 dollars / employee-year</v>
      </c>
      <c r="G67" s="1" t="s">
        <v>2871</v>
      </c>
    </row>
    <row r="68" spans="1:10" ht="29.5" thickBot="1" x14ac:dyDescent="0.4">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87" x14ac:dyDescent="0.35">
      <c r="A69" s="2" t="s">
        <v>2857</v>
      </c>
      <c r="B69" s="2" t="s">
        <v>2661</v>
      </c>
      <c r="C69" s="43">
        <v>0</v>
      </c>
      <c r="D69" s="1" t="s">
        <v>65</v>
      </c>
      <c r="E69" s="1" t="s">
        <v>64</v>
      </c>
      <c r="F69" s="1" t="str">
        <f>UnitControlCenter!$B$9</f>
        <v>billion 2023 dollars / year</v>
      </c>
      <c r="G69" s="1" t="s">
        <v>2662</v>
      </c>
      <c r="H69" s="1" t="s">
        <v>2663</v>
      </c>
      <c r="I69" s="1" t="s">
        <v>2642</v>
      </c>
    </row>
    <row r="70" spans="1:10" ht="43.5" x14ac:dyDescent="0.35">
      <c r="A70" s="2" t="s">
        <v>2857</v>
      </c>
      <c r="B70" s="2" t="s">
        <v>2665</v>
      </c>
      <c r="C70" s="43">
        <v>0</v>
      </c>
      <c r="D70" s="1" t="s">
        <v>65</v>
      </c>
      <c r="E70" s="1" t="s">
        <v>64</v>
      </c>
      <c r="F70" s="1" t="str">
        <f>UnitControlCenter!$B$9</f>
        <v>billion 2023 dollars / year</v>
      </c>
      <c r="G70" s="1" t="s">
        <v>2675</v>
      </c>
      <c r="H70" s="1" t="s">
        <v>2676</v>
      </c>
      <c r="I70" s="1" t="s">
        <v>2677</v>
      </c>
    </row>
    <row r="71" spans="1:10" ht="58" x14ac:dyDescent="0.35">
      <c r="A71" s="2" t="s">
        <v>2857</v>
      </c>
      <c r="B71" s="2" t="s">
        <v>2666</v>
      </c>
      <c r="C71" s="43">
        <v>0</v>
      </c>
      <c r="D71" s="1" t="s">
        <v>65</v>
      </c>
      <c r="E71" s="1" t="s">
        <v>64</v>
      </c>
      <c r="F71" s="1" t="str">
        <f>UnitControlCenter!$B$9</f>
        <v>billion 2023 dollars / year</v>
      </c>
      <c r="G71" s="1" t="s">
        <v>2686</v>
      </c>
      <c r="H71" s="1" t="s">
        <v>2684</v>
      </c>
      <c r="I71" s="1" t="s">
        <v>2685</v>
      </c>
    </row>
    <row r="72" spans="1:10" ht="43.5" x14ac:dyDescent="0.35">
      <c r="A72" s="2" t="s">
        <v>2857</v>
      </c>
      <c r="B72" s="2" t="s">
        <v>2667</v>
      </c>
      <c r="C72" s="43">
        <v>0</v>
      </c>
      <c r="D72" s="1" t="s">
        <v>65</v>
      </c>
      <c r="E72" s="1" t="s">
        <v>64</v>
      </c>
      <c r="F72" s="1" t="str">
        <f>UnitControlCenter!$B$9</f>
        <v>billion 2023 dollars / year</v>
      </c>
      <c r="G72" s="1" t="s">
        <v>2680</v>
      </c>
      <c r="H72" s="1" t="s">
        <v>2676</v>
      </c>
      <c r="I72" s="1" t="s">
        <v>2678</v>
      </c>
    </row>
    <row r="73" spans="1:10" ht="43.5" x14ac:dyDescent="0.35">
      <c r="A73" s="2" t="s">
        <v>2857</v>
      </c>
      <c r="B73" s="2" t="s">
        <v>2668</v>
      </c>
      <c r="C73" s="43">
        <v>0</v>
      </c>
      <c r="D73" s="1" t="s">
        <v>65</v>
      </c>
      <c r="E73" s="1" t="s">
        <v>64</v>
      </c>
      <c r="F73" s="1" t="str">
        <f>UnitControlCenter!$B$9</f>
        <v>billion 2023 dollars / year</v>
      </c>
      <c r="G73" s="1" t="s">
        <v>2681</v>
      </c>
      <c r="H73" s="1" t="s">
        <v>2676</v>
      </c>
      <c r="I73" s="1" t="s">
        <v>2679</v>
      </c>
    </row>
    <row r="74" spans="1:10" ht="58" x14ac:dyDescent="0.35">
      <c r="A74" s="2" t="s">
        <v>2857</v>
      </c>
      <c r="B74" s="2" t="s">
        <v>2669</v>
      </c>
      <c r="C74" s="43">
        <v>0</v>
      </c>
      <c r="D74" s="1" t="s">
        <v>65</v>
      </c>
      <c r="E74" s="1" t="s">
        <v>64</v>
      </c>
      <c r="F74" s="1" t="str">
        <f>UnitControlCenter!$B$9</f>
        <v>billion 2023 dollars / year</v>
      </c>
      <c r="G74" s="1" t="s">
        <v>2687</v>
      </c>
      <c r="H74" s="1" t="s">
        <v>2684</v>
      </c>
      <c r="I74" s="1" t="s">
        <v>2685</v>
      </c>
    </row>
    <row r="75" spans="1:10" ht="58" x14ac:dyDescent="0.35">
      <c r="A75" s="2" t="s">
        <v>2857</v>
      </c>
      <c r="B75" s="2" t="s">
        <v>2670</v>
      </c>
      <c r="C75" s="43">
        <v>0</v>
      </c>
      <c r="D75" s="1" t="s">
        <v>65</v>
      </c>
      <c r="E75" s="1" t="s">
        <v>64</v>
      </c>
      <c r="F75" s="1" t="str">
        <f>UnitControlCenter!$B$9</f>
        <v>billion 2023 dollars / year</v>
      </c>
      <c r="G75" s="1" t="s">
        <v>2688</v>
      </c>
      <c r="H75" s="1" t="s">
        <v>2684</v>
      </c>
      <c r="I75" s="1" t="s">
        <v>2685</v>
      </c>
    </row>
    <row r="76" spans="1:10" ht="72.5" x14ac:dyDescent="0.35">
      <c r="A76" s="2" t="s">
        <v>2857</v>
      </c>
      <c r="B76" s="2" t="s">
        <v>2671</v>
      </c>
      <c r="C76" s="43">
        <v>0</v>
      </c>
      <c r="D76" s="1" t="s">
        <v>65</v>
      </c>
      <c r="E76" s="1" t="s">
        <v>64</v>
      </c>
      <c r="F76" s="1" t="str">
        <f>UnitControlCenter!$B$9</f>
        <v>billion 2023 dollars / year</v>
      </c>
      <c r="G76" s="1" t="s">
        <v>2689</v>
      </c>
      <c r="H76" s="1" t="s">
        <v>2684</v>
      </c>
      <c r="I76" s="1" t="s">
        <v>2685</v>
      </c>
    </row>
    <row r="77" spans="1:10" ht="58" x14ac:dyDescent="0.35">
      <c r="A77" s="2" t="s">
        <v>2857</v>
      </c>
      <c r="B77" s="2" t="s">
        <v>2694</v>
      </c>
      <c r="C77" s="43">
        <v>0</v>
      </c>
      <c r="D77" s="1" t="s">
        <v>65</v>
      </c>
      <c r="E77" s="1" t="s">
        <v>64</v>
      </c>
      <c r="F77" s="1" t="str">
        <f>UnitControlCenter!$B$9</f>
        <v>billion 2023 dollars / year</v>
      </c>
      <c r="G77" s="1" t="s">
        <v>2692</v>
      </c>
      <c r="H77" s="1" t="s">
        <v>2684</v>
      </c>
      <c r="I77" s="1" t="s">
        <v>2690</v>
      </c>
    </row>
    <row r="78" spans="1:10" ht="58.5" thickBot="1" x14ac:dyDescent="0.4">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29" x14ac:dyDescent="0.35">
      <c r="A79" s="2" t="s">
        <v>2336</v>
      </c>
      <c r="B79" s="2" t="s">
        <v>2973</v>
      </c>
      <c r="C79" s="43">
        <v>1</v>
      </c>
      <c r="D79" s="1" t="s">
        <v>63</v>
      </c>
      <c r="E79" s="1" t="s">
        <v>2975</v>
      </c>
      <c r="F79" s="1" t="str">
        <f>UnitControlCenter!$B$12</f>
        <v>incidents / year</v>
      </c>
      <c r="G79" s="1" t="s">
        <v>2902</v>
      </c>
    </row>
    <row r="80" spans="1:10" x14ac:dyDescent="0.35">
      <c r="A80" s="2" t="s">
        <v>2336</v>
      </c>
      <c r="B80" s="2" t="s">
        <v>3184</v>
      </c>
      <c r="C80" s="43">
        <v>1</v>
      </c>
      <c r="D80" s="1" t="s">
        <v>63</v>
      </c>
      <c r="E80" s="1" t="s">
        <v>64</v>
      </c>
      <c r="F80" s="1" t="str">
        <f>UnitControlCenter!$B$13</f>
        <v>% change</v>
      </c>
      <c r="G80" s="1" t="s">
        <v>3185</v>
      </c>
    </row>
    <row r="81" spans="1:10" ht="29" x14ac:dyDescent="0.35">
      <c r="A81" s="2" t="s">
        <v>2336</v>
      </c>
      <c r="B81" s="2" t="s">
        <v>3267</v>
      </c>
      <c r="C81" s="43">
        <v>1</v>
      </c>
      <c r="D81" s="1" t="s">
        <v>65</v>
      </c>
      <c r="E81" s="1" t="s">
        <v>66</v>
      </c>
      <c r="F81" s="1" t="str">
        <f>UnitControlCenter!$B$12</f>
        <v>incidents / year</v>
      </c>
      <c r="G81" s="1" t="s">
        <v>3168</v>
      </c>
      <c r="H81" s="1" t="s">
        <v>3156</v>
      </c>
      <c r="I81" s="1" t="s">
        <v>3157</v>
      </c>
    </row>
    <row r="82" spans="1:10" ht="29" x14ac:dyDescent="0.35">
      <c r="A82" s="2" t="s">
        <v>2336</v>
      </c>
      <c r="B82" s="2" t="s">
        <v>3268</v>
      </c>
      <c r="C82" s="43">
        <v>1</v>
      </c>
      <c r="D82" s="1" t="s">
        <v>65</v>
      </c>
      <c r="E82" s="1" t="s">
        <v>64</v>
      </c>
      <c r="F82" s="1" t="str">
        <f>UnitControlCenter!$B$13</f>
        <v>% change</v>
      </c>
      <c r="G82" s="1" t="s">
        <v>3179</v>
      </c>
      <c r="H82" s="1" t="s">
        <v>3156</v>
      </c>
      <c r="I82" s="1" t="s">
        <v>3157</v>
      </c>
    </row>
    <row r="83" spans="1:10" ht="43.5" x14ac:dyDescent="0.35">
      <c r="A83" s="2" t="s">
        <v>2336</v>
      </c>
      <c r="B83" s="2" t="s">
        <v>3166</v>
      </c>
      <c r="C83" s="43">
        <v>1</v>
      </c>
      <c r="D83" s="1" t="s">
        <v>65</v>
      </c>
      <c r="E83" s="1" t="s">
        <v>66</v>
      </c>
      <c r="F83" s="1" t="str">
        <f>UnitControlCenter!$B$12</f>
        <v>incidents / year</v>
      </c>
      <c r="G83" s="1" t="s">
        <v>3169</v>
      </c>
      <c r="H83" s="1" t="s">
        <v>3158</v>
      </c>
      <c r="I83" s="20" t="s">
        <v>3159</v>
      </c>
      <c r="J83" s="20"/>
    </row>
    <row r="84" spans="1:10" ht="43.5" x14ac:dyDescent="0.35">
      <c r="A84" s="2" t="s">
        <v>2336</v>
      </c>
      <c r="B84" s="2" t="s">
        <v>3182</v>
      </c>
      <c r="C84" s="43">
        <v>1</v>
      </c>
      <c r="D84" s="1" t="s">
        <v>65</v>
      </c>
      <c r="E84" s="1" t="s">
        <v>64</v>
      </c>
      <c r="F84" s="1" t="str">
        <f>UnitControlCenter!$B$13</f>
        <v>% change</v>
      </c>
      <c r="G84" s="1" t="s">
        <v>3180</v>
      </c>
      <c r="H84" s="1" t="s">
        <v>3158</v>
      </c>
      <c r="I84" s="20" t="s">
        <v>3159</v>
      </c>
      <c r="J84" s="20"/>
    </row>
    <row r="85" spans="1:10" ht="29" x14ac:dyDescent="0.35">
      <c r="A85" s="2" t="s">
        <v>2336</v>
      </c>
      <c r="B85" s="2" t="s">
        <v>3167</v>
      </c>
      <c r="C85" s="43">
        <v>1</v>
      </c>
      <c r="D85" s="1" t="s">
        <v>65</v>
      </c>
      <c r="E85" s="1" t="s">
        <v>66</v>
      </c>
      <c r="F85" s="1" t="str">
        <f>UnitControlCenter!$B$12</f>
        <v>incidents / year</v>
      </c>
      <c r="G85" s="1" t="s">
        <v>3170</v>
      </c>
      <c r="H85" s="1" t="s">
        <v>3161</v>
      </c>
      <c r="I85" s="1" t="s">
        <v>3162</v>
      </c>
    </row>
    <row r="86" spans="1:10" ht="29" x14ac:dyDescent="0.35">
      <c r="A86" s="2" t="s">
        <v>2336</v>
      </c>
      <c r="B86" s="2" t="s">
        <v>3183</v>
      </c>
      <c r="C86" s="43">
        <v>1</v>
      </c>
      <c r="D86" s="1" t="s">
        <v>65</v>
      </c>
      <c r="E86" s="1" t="s">
        <v>64</v>
      </c>
      <c r="F86" s="1" t="str">
        <f>UnitControlCenter!$B$13</f>
        <v>% change</v>
      </c>
      <c r="G86" s="1" t="s">
        <v>3181</v>
      </c>
      <c r="H86" s="1" t="s">
        <v>3161</v>
      </c>
      <c r="I86" s="1" t="s">
        <v>3162</v>
      </c>
    </row>
    <row r="87" spans="1:10" x14ac:dyDescent="0.35">
      <c r="A87" s="2" t="s">
        <v>2336</v>
      </c>
      <c r="B87" s="2" t="s">
        <v>2894</v>
      </c>
      <c r="C87" s="43">
        <v>0</v>
      </c>
      <c r="D87" s="1" t="s">
        <v>63</v>
      </c>
      <c r="E87" s="1" t="s">
        <v>64</v>
      </c>
      <c r="F87" s="1" t="str">
        <f>UnitControlCenter!$B$12</f>
        <v>incidents / year</v>
      </c>
      <c r="G87" s="1" t="s">
        <v>2902</v>
      </c>
    </row>
    <row r="88" spans="1:10" ht="29" x14ac:dyDescent="0.35">
      <c r="A88" s="2" t="s">
        <v>2336</v>
      </c>
      <c r="B88" s="2" t="s">
        <v>2337</v>
      </c>
      <c r="C88" s="43">
        <v>1</v>
      </c>
      <c r="D88" s="1" t="s">
        <v>63</v>
      </c>
      <c r="E88" s="1" t="s">
        <v>64</v>
      </c>
      <c r="F88" s="1" t="str">
        <f>UnitControlCenter!$B$9</f>
        <v>billion 2023 dollars / year</v>
      </c>
      <c r="G88" s="1" t="s">
        <v>67</v>
      </c>
    </row>
    <row r="89" spans="1:10" x14ac:dyDescent="0.35">
      <c r="A89" s="2" t="s">
        <v>2336</v>
      </c>
      <c r="B89" s="2" t="s">
        <v>2895</v>
      </c>
      <c r="C89" s="43">
        <v>1</v>
      </c>
      <c r="D89" s="1" t="s">
        <v>63</v>
      </c>
      <c r="E89" s="1" t="s">
        <v>64</v>
      </c>
      <c r="F89" s="1" t="str">
        <f>UnitControlCenter!$B$12</f>
        <v>incidents / year</v>
      </c>
      <c r="G89" s="1" t="s">
        <v>2903</v>
      </c>
    </row>
    <row r="90" spans="1:10" ht="29" x14ac:dyDescent="0.35">
      <c r="A90" s="2" t="s">
        <v>2336</v>
      </c>
      <c r="B90" s="2" t="s">
        <v>2896</v>
      </c>
      <c r="C90" s="43">
        <v>1</v>
      </c>
      <c r="D90" s="1" t="s">
        <v>63</v>
      </c>
      <c r="E90" s="1" t="s">
        <v>64</v>
      </c>
      <c r="F90" s="1" t="str">
        <f>UnitControlCenter!$B$12</f>
        <v>incidents / year</v>
      </c>
      <c r="G90" s="1" t="s">
        <v>2904</v>
      </c>
    </row>
    <row r="91" spans="1:10" x14ac:dyDescent="0.35">
      <c r="A91" s="2" t="s">
        <v>2336</v>
      </c>
      <c r="B91" s="2" t="s">
        <v>2909</v>
      </c>
      <c r="C91" s="43">
        <v>1</v>
      </c>
      <c r="D91" s="1" t="s">
        <v>63</v>
      </c>
      <c r="E91" s="1" t="s">
        <v>64</v>
      </c>
      <c r="F91" s="1" t="str">
        <f>UnitControlCenter!$B$12</f>
        <v>incidents / year</v>
      </c>
      <c r="G91" s="1" t="s">
        <v>2910</v>
      </c>
    </row>
    <row r="92" spans="1:10" x14ac:dyDescent="0.35">
      <c r="A92" s="2" t="s">
        <v>2336</v>
      </c>
      <c r="B92" s="2" t="s">
        <v>2897</v>
      </c>
      <c r="C92" s="43">
        <v>1</v>
      </c>
      <c r="D92" s="1" t="s">
        <v>63</v>
      </c>
      <c r="E92" s="1" t="s">
        <v>64</v>
      </c>
      <c r="F92" s="1" t="str">
        <f>UnitControlCenter!$B$12</f>
        <v>incidents / year</v>
      </c>
      <c r="G92" s="1" t="s">
        <v>2905</v>
      </c>
    </row>
    <row r="93" spans="1:10" x14ac:dyDescent="0.35">
      <c r="A93" s="2" t="s">
        <v>2336</v>
      </c>
      <c r="B93" s="2" t="s">
        <v>2898</v>
      </c>
      <c r="C93" s="43">
        <v>1</v>
      </c>
      <c r="D93" s="1" t="s">
        <v>63</v>
      </c>
      <c r="E93" s="1" t="s">
        <v>64</v>
      </c>
      <c r="F93" s="1" t="str">
        <f>UnitControlCenter!$B$12</f>
        <v>incidents / year</v>
      </c>
      <c r="G93" s="1" t="s">
        <v>2906</v>
      </c>
    </row>
    <row r="94" spans="1:10" x14ac:dyDescent="0.35">
      <c r="A94" s="2" t="s">
        <v>2336</v>
      </c>
      <c r="B94" s="2" t="s">
        <v>2899</v>
      </c>
      <c r="C94" s="43">
        <v>1</v>
      </c>
      <c r="D94" s="1" t="s">
        <v>63</v>
      </c>
      <c r="E94" s="1" t="s">
        <v>64</v>
      </c>
      <c r="F94" s="1" t="str">
        <f>UnitControlCenter!$B$12</f>
        <v>incidents / year</v>
      </c>
      <c r="G94" s="1" t="s">
        <v>2907</v>
      </c>
    </row>
    <row r="95" spans="1:10" ht="29.5" thickBot="1" x14ac:dyDescent="0.4">
      <c r="A95" s="192" t="s">
        <v>2336</v>
      </c>
      <c r="B95" s="192" t="s">
        <v>2900</v>
      </c>
      <c r="C95" s="199">
        <v>1</v>
      </c>
      <c r="D95" s="193" t="s">
        <v>63</v>
      </c>
      <c r="E95" s="193" t="s">
        <v>64</v>
      </c>
      <c r="F95" s="193" t="str">
        <f>UnitControlCenter!$B$12</f>
        <v>incidents / year</v>
      </c>
      <c r="G95" s="193" t="s">
        <v>2908</v>
      </c>
      <c r="H95" s="193"/>
      <c r="I95" s="193"/>
      <c r="J95" s="193"/>
    </row>
    <row r="96" spans="1:10" ht="203" x14ac:dyDescent="0.35">
      <c r="A96" s="2" t="s">
        <v>2463</v>
      </c>
      <c r="B96" s="2" t="s">
        <v>2338</v>
      </c>
      <c r="C96" s="43">
        <v>1</v>
      </c>
      <c r="D96" s="1" t="s">
        <v>65</v>
      </c>
      <c r="E96" s="1" t="s">
        <v>66</v>
      </c>
      <c r="F96" s="1" t="str">
        <f>UnitControlCenter!$B$16</f>
        <v>terawatt-hours (TWh) / year</v>
      </c>
      <c r="G96" s="1" t="s">
        <v>3760</v>
      </c>
      <c r="H96" s="1" t="s">
        <v>3761</v>
      </c>
      <c r="I96" s="1" t="s">
        <v>3762</v>
      </c>
    </row>
    <row r="97" spans="1:10" ht="232" x14ac:dyDescent="0.35">
      <c r="A97" s="2" t="s">
        <v>2463</v>
      </c>
      <c r="B97" s="2" t="s">
        <v>2339</v>
      </c>
      <c r="C97" s="43">
        <v>1</v>
      </c>
      <c r="D97" s="1" t="s">
        <v>65</v>
      </c>
      <c r="E97" s="1" t="s">
        <v>64</v>
      </c>
      <c r="F97" s="1" t="str">
        <f>UnitControlCenter!$B$16</f>
        <v>terawatt-hours (TWh) / year</v>
      </c>
      <c r="G97" s="1" t="s">
        <v>3768</v>
      </c>
      <c r="H97" s="1" t="s">
        <v>3769</v>
      </c>
      <c r="I97" s="1" t="s">
        <v>3762</v>
      </c>
    </row>
    <row r="98" spans="1:10" ht="203" x14ac:dyDescent="0.35">
      <c r="A98" s="2" t="s">
        <v>2463</v>
      </c>
      <c r="B98" s="2" t="s">
        <v>2340</v>
      </c>
      <c r="C98" s="43">
        <v>1</v>
      </c>
      <c r="D98" s="1" t="s">
        <v>65</v>
      </c>
      <c r="E98" s="1" t="s">
        <v>66</v>
      </c>
      <c r="F98" s="1" t="str">
        <f>UnitControlCenter!$B$21</f>
        <v>gigawatts (GW) / year</v>
      </c>
      <c r="G98" s="1" t="s">
        <v>3672</v>
      </c>
      <c r="H98" s="1" t="s">
        <v>3670</v>
      </c>
      <c r="I98" s="1" t="s">
        <v>3668</v>
      </c>
    </row>
    <row r="99" spans="1:10" ht="232" x14ac:dyDescent="0.35">
      <c r="A99" s="2" t="s">
        <v>2463</v>
      </c>
      <c r="B99" s="2" t="s">
        <v>2341</v>
      </c>
      <c r="C99" s="43">
        <v>1</v>
      </c>
      <c r="D99" s="1" t="s">
        <v>65</v>
      </c>
      <c r="E99" s="1" t="s">
        <v>64</v>
      </c>
      <c r="F99" s="1" t="str">
        <f>UnitControlCenter!$B$21</f>
        <v>gigawatts (GW) / year</v>
      </c>
      <c r="G99" s="1" t="s">
        <v>3673</v>
      </c>
      <c r="H99" s="1" t="s">
        <v>3671</v>
      </c>
      <c r="I99" s="1" t="s">
        <v>3669</v>
      </c>
    </row>
    <row r="100" spans="1:10" ht="43.5" x14ac:dyDescent="0.35">
      <c r="A100" s="2" t="s">
        <v>2463</v>
      </c>
      <c r="B100" s="2" t="s">
        <v>2464</v>
      </c>
      <c r="C100" s="43">
        <v>1</v>
      </c>
      <c r="D100" s="1" t="s">
        <v>65</v>
      </c>
      <c r="E100" s="1" t="s">
        <v>66</v>
      </c>
      <c r="F100" s="1" t="str">
        <f>UnitControlCenter!$B$16</f>
        <v>terawatt-hours (TWh) / year</v>
      </c>
      <c r="G100" s="1" t="s">
        <v>2827</v>
      </c>
      <c r="H100" s="1" t="s">
        <v>2828</v>
      </c>
      <c r="I100" s="1" t="s">
        <v>2498</v>
      </c>
    </row>
    <row r="101" spans="1:10" ht="29" x14ac:dyDescent="0.35">
      <c r="A101" s="2" t="s">
        <v>2463</v>
      </c>
      <c r="B101" s="2" t="s">
        <v>3799</v>
      </c>
      <c r="C101" s="43">
        <v>1</v>
      </c>
      <c r="D101" s="1" t="s">
        <v>63</v>
      </c>
      <c r="E101" s="1" t="s">
        <v>64</v>
      </c>
      <c r="F101" s="1" t="str">
        <f>UnitControlCenter!B18</f>
        <v>%</v>
      </c>
      <c r="G101" s="1" t="s">
        <v>3332</v>
      </c>
    </row>
    <row r="102" spans="1:10" ht="29" x14ac:dyDescent="0.35">
      <c r="A102" s="2" t="s">
        <v>2463</v>
      </c>
      <c r="B102" s="2" t="s">
        <v>3334</v>
      </c>
      <c r="C102" s="43">
        <v>1</v>
      </c>
      <c r="D102" s="1" t="s">
        <v>63</v>
      </c>
      <c r="E102" s="1" t="s">
        <v>64</v>
      </c>
      <c r="F102" s="1" t="str">
        <f>UnitControlCenter!B19</f>
        <v>metric tons CO2e / megawatt-hour (MWh)</v>
      </c>
      <c r="G102" s="1" t="s">
        <v>3333</v>
      </c>
    </row>
    <row r="103" spans="1:10" ht="29.5" thickBot="1" x14ac:dyDescent="0.4">
      <c r="A103" s="192" t="s">
        <v>2463</v>
      </c>
      <c r="B103" s="192" t="s">
        <v>3341</v>
      </c>
      <c r="C103" s="199">
        <v>1</v>
      </c>
      <c r="D103" s="193" t="s">
        <v>63</v>
      </c>
      <c r="E103" s="193" t="s">
        <v>64</v>
      </c>
      <c r="F103" s="193" t="str">
        <f>UnitControlCenter!B20</f>
        <v>kilowatt-hour / 2023 dollar</v>
      </c>
      <c r="G103" s="193" t="s">
        <v>3342</v>
      </c>
      <c r="H103" s="193"/>
      <c r="I103" s="193"/>
      <c r="J103" s="193"/>
    </row>
    <row r="104" spans="1:10" ht="188.5" x14ac:dyDescent="0.35">
      <c r="A104" s="2" t="s">
        <v>3115</v>
      </c>
      <c r="B104" s="2" t="s">
        <v>2342</v>
      </c>
      <c r="C104" s="43">
        <v>1</v>
      </c>
      <c r="D104" s="1" t="s">
        <v>65</v>
      </c>
      <c r="E104" s="1" t="s">
        <v>2354</v>
      </c>
      <c r="F104" s="1" t="str">
        <f>UnitControlCenter!$B$22</f>
        <v>2023 dollars / megawatt-hour (MWh)</v>
      </c>
      <c r="G104" s="1" t="s">
        <v>3591</v>
      </c>
      <c r="H104" s="1" t="s">
        <v>3664</v>
      </c>
      <c r="I104" s="43" t="s">
        <v>3666</v>
      </c>
    </row>
    <row r="105" spans="1:10" ht="29" x14ac:dyDescent="0.35">
      <c r="A105" s="2" t="s">
        <v>3115</v>
      </c>
      <c r="B105" s="2" t="s">
        <v>2343</v>
      </c>
      <c r="C105" s="43">
        <v>1</v>
      </c>
      <c r="D105" s="1" t="s">
        <v>65</v>
      </c>
      <c r="E105" s="1" t="s">
        <v>66</v>
      </c>
      <c r="F105" s="1" t="str">
        <f>UnitControlCenter!$B$16</f>
        <v>terawatt-hours (TWh) / year</v>
      </c>
      <c r="G105" s="1" t="s">
        <v>2766</v>
      </c>
      <c r="H105" s="1" t="s">
        <v>2767</v>
      </c>
      <c r="I105" s="1" t="s">
        <v>2768</v>
      </c>
    </row>
    <row r="106" spans="1:10" ht="101.5" x14ac:dyDescent="0.35">
      <c r="A106" s="2" t="s">
        <v>3115</v>
      </c>
      <c r="B106" s="2" t="s">
        <v>3116</v>
      </c>
      <c r="C106" s="43">
        <v>1</v>
      </c>
      <c r="D106" s="1" t="s">
        <v>65</v>
      </c>
      <c r="E106" s="1" t="s">
        <v>66</v>
      </c>
      <c r="F106" s="1" t="str">
        <f>UnitControlCenter!$B$3</f>
        <v>million metric tons / year</v>
      </c>
      <c r="G106" s="1" t="s">
        <v>3593</v>
      </c>
      <c r="H106" s="1" t="s">
        <v>3665</v>
      </c>
      <c r="I106" s="43" t="s">
        <v>3667</v>
      </c>
    </row>
    <row r="107" spans="1:10" ht="188.5" x14ac:dyDescent="0.35">
      <c r="A107" s="2" t="s">
        <v>3115</v>
      </c>
      <c r="B107" s="2" t="s">
        <v>2457</v>
      </c>
      <c r="C107" s="43">
        <v>1</v>
      </c>
      <c r="D107" s="1" t="s">
        <v>65</v>
      </c>
      <c r="E107" s="1" t="s">
        <v>66</v>
      </c>
      <c r="F107" s="1" t="str">
        <f>UnitControlCenter!$B$23</f>
        <v>cubic km / yr</v>
      </c>
      <c r="G107" s="1" t="s">
        <v>3592</v>
      </c>
      <c r="H107" s="1" t="s">
        <v>3664</v>
      </c>
      <c r="I107" s="43" t="s">
        <v>3666</v>
      </c>
    </row>
    <row r="108" spans="1:10" s="193" customFormat="1" ht="189" thickBot="1" x14ac:dyDescent="0.4">
      <c r="A108" s="192" t="s">
        <v>3115</v>
      </c>
      <c r="B108" s="192" t="s">
        <v>2458</v>
      </c>
      <c r="C108" s="199">
        <v>1</v>
      </c>
      <c r="D108" s="193" t="s">
        <v>65</v>
      </c>
      <c r="E108" s="193" t="s">
        <v>66</v>
      </c>
      <c r="F108" s="193" t="str">
        <f>UnitControlCenter!$B$23</f>
        <v>cubic km / yr</v>
      </c>
      <c r="G108" s="193" t="s">
        <v>3594</v>
      </c>
      <c r="H108" s="1" t="s">
        <v>3664</v>
      </c>
      <c r="I108" s="43" t="s">
        <v>3666</v>
      </c>
    </row>
    <row r="109" spans="1:10" ht="409.5" x14ac:dyDescent="0.35">
      <c r="A109" s="2" t="s">
        <v>3552</v>
      </c>
      <c r="B109" s="2" t="s">
        <v>3553</v>
      </c>
      <c r="C109" s="43">
        <v>1</v>
      </c>
      <c r="D109" s="1" t="s">
        <v>65</v>
      </c>
      <c r="E109" s="1" t="s">
        <v>3559</v>
      </c>
      <c r="F109" s="1" t="str">
        <f>UnitControlCenter!$B$17</f>
        <v>terawatt-hours (TWh)</v>
      </c>
      <c r="G109" s="1" t="s">
        <v>3620</v>
      </c>
      <c r="H109" s="1" t="s">
        <v>3772</v>
      </c>
      <c r="I109" s="1" t="s">
        <v>3617</v>
      </c>
    </row>
    <row r="110" spans="1:10" ht="406" x14ac:dyDescent="0.35">
      <c r="A110" s="2" t="s">
        <v>3552</v>
      </c>
      <c r="B110" s="2" t="s">
        <v>3554</v>
      </c>
      <c r="C110" s="43">
        <v>1</v>
      </c>
      <c r="D110" s="1" t="s">
        <v>65</v>
      </c>
      <c r="E110" s="1" t="s">
        <v>3559</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3552</v>
      </c>
      <c r="B111" s="2" t="s">
        <v>3555</v>
      </c>
      <c r="C111" s="43">
        <v>1</v>
      </c>
      <c r="D111" s="1" t="s">
        <v>65</v>
      </c>
      <c r="E111" s="1" t="s">
        <v>3559</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3552</v>
      </c>
      <c r="B112" s="2" t="s">
        <v>3556</v>
      </c>
      <c r="C112" s="43">
        <v>1</v>
      </c>
      <c r="D112" s="1" t="s">
        <v>65</v>
      </c>
      <c r="E112" s="1" t="s">
        <v>3559</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3552</v>
      </c>
      <c r="B113" s="2" t="s">
        <v>3557</v>
      </c>
      <c r="C113" s="43">
        <v>1</v>
      </c>
      <c r="D113" s="1" t="s">
        <v>65</v>
      </c>
      <c r="E113" s="1" t="s">
        <v>3559</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3552</v>
      </c>
      <c r="B114" s="2" t="s">
        <v>3558</v>
      </c>
      <c r="C114" s="43">
        <v>1</v>
      </c>
      <c r="D114" s="1" t="s">
        <v>65</v>
      </c>
      <c r="E114" s="1" t="s">
        <v>3559</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3552</v>
      </c>
      <c r="B115" s="2" t="s">
        <v>3562</v>
      </c>
      <c r="C115" s="43">
        <v>1</v>
      </c>
      <c r="D115" s="1" t="s">
        <v>65</v>
      </c>
      <c r="E115" s="1" t="s">
        <v>3560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x14ac:dyDescent="0.35">
      <c r="A116" s="2" t="s">
        <v>3552</v>
      </c>
      <c r="B116" s="2" t="s">
        <v>3563</v>
      </c>
      <c r="C116" s="43">
        <v>1</v>
      </c>
      <c r="D116" s="1" t="s">
        <v>65</v>
      </c>
      <c r="E116" s="1" t="s">
        <v>3560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35">
      <c r="A117" s="2" t="s">
        <v>3552</v>
      </c>
      <c r="B117" s="2" t="s">
        <v>3564</v>
      </c>
      <c r="C117" s="43">
        <v>1</v>
      </c>
      <c r="D117" s="1" t="s">
        <v>65</v>
      </c>
      <c r="E117" s="1" t="s">
        <v>3560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3552</v>
      </c>
      <c r="B118" s="2" t="s">
        <v>3565</v>
      </c>
      <c r="C118" s="43">
        <v>1</v>
      </c>
      <c r="D118" s="1" t="s">
        <v>65</v>
      </c>
      <c r="E118" s="1" t="s">
        <v>3560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3552</v>
      </c>
      <c r="B119" s="2" t="s">
        <v>3566</v>
      </c>
      <c r="C119" s="43">
        <v>1</v>
      </c>
      <c r="D119" s="1" t="s">
        <v>65</v>
      </c>
      <c r="E119" s="1" t="s">
        <v>3560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4">
      <c r="A120" s="192" t="s">
        <v>3552</v>
      </c>
      <c r="B120" s="192" t="s">
        <v>3567</v>
      </c>
      <c r="C120" s="199">
        <v>1</v>
      </c>
      <c r="D120" s="193" t="s">
        <v>65</v>
      </c>
      <c r="E120" s="193" t="s">
        <v>3560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x14ac:dyDescent="0.35">
      <c r="A121" s="2" t="s">
        <v>2743</v>
      </c>
      <c r="B121" s="2" t="s">
        <v>2744</v>
      </c>
      <c r="C121" s="43">
        <v>1</v>
      </c>
      <c r="D121" s="1" t="s">
        <v>65</v>
      </c>
      <c r="E121" s="1" t="s">
        <v>66</v>
      </c>
      <c r="F121" s="1" t="str">
        <f>UnitControlCenter!$B$26</f>
        <v>million vehicles / year</v>
      </c>
      <c r="G121" s="1" t="s">
        <v>2608</v>
      </c>
      <c r="H121" s="1" t="s">
        <v>2609</v>
      </c>
      <c r="I121" s="1" t="s">
        <v>2610</v>
      </c>
    </row>
    <row r="122" spans="1:10" ht="72.5" x14ac:dyDescent="0.35">
      <c r="A122" s="2" t="s">
        <v>2743</v>
      </c>
      <c r="B122" s="2" t="s">
        <v>2745</v>
      </c>
      <c r="C122" s="43">
        <v>1</v>
      </c>
      <c r="D122" s="1" t="s">
        <v>65</v>
      </c>
      <c r="E122" s="1" t="s">
        <v>66</v>
      </c>
      <c r="F122" s="1" t="str">
        <f>UnitControlCenter!$B$27</f>
        <v>thousand vehicles / year</v>
      </c>
      <c r="G122" s="1" t="s">
        <v>2611</v>
      </c>
      <c r="H122" s="1" t="s">
        <v>2612</v>
      </c>
      <c r="I122" s="1" t="s">
        <v>2613</v>
      </c>
    </row>
    <row r="123" spans="1:10" ht="72.5" x14ac:dyDescent="0.35">
      <c r="A123" s="2" t="s">
        <v>2743</v>
      </c>
      <c r="B123" s="2" t="s">
        <v>3117</v>
      </c>
      <c r="C123" s="43">
        <v>1</v>
      </c>
      <c r="D123" s="1" t="s">
        <v>65</v>
      </c>
      <c r="E123" s="1" t="s">
        <v>66</v>
      </c>
      <c r="F123" s="1" t="str">
        <f>UnitControlCenter!$B$27</f>
        <v>thousand vehicles / year</v>
      </c>
      <c r="G123" s="1" t="s">
        <v>2614</v>
      </c>
      <c r="H123" s="1" t="s">
        <v>2609</v>
      </c>
      <c r="I123" s="1" t="s">
        <v>2610</v>
      </c>
    </row>
    <row r="124" spans="1:10" ht="72.5" x14ac:dyDescent="0.35">
      <c r="A124" s="2" t="s">
        <v>2743</v>
      </c>
      <c r="B124" s="2" t="s">
        <v>3120</v>
      </c>
      <c r="C124" s="43">
        <v>1</v>
      </c>
      <c r="D124" s="1" t="s">
        <v>65</v>
      </c>
      <c r="E124" s="1" t="s">
        <v>66</v>
      </c>
      <c r="F124" s="1" t="str">
        <f>UnitControlCenter!$B$27</f>
        <v>thousand vehicles / year</v>
      </c>
      <c r="G124" s="1" t="s">
        <v>2615</v>
      </c>
      <c r="H124" s="1" t="s">
        <v>2612</v>
      </c>
      <c r="I124" s="1" t="s">
        <v>2613</v>
      </c>
    </row>
    <row r="125" spans="1:10" ht="29" x14ac:dyDescent="0.35">
      <c r="A125" s="2" t="s">
        <v>2743</v>
      </c>
      <c r="B125" s="2" t="s">
        <v>3364</v>
      </c>
      <c r="C125" s="43">
        <v>1</v>
      </c>
      <c r="D125" s="1" t="s">
        <v>65</v>
      </c>
      <c r="E125" s="1" t="s">
        <v>66</v>
      </c>
      <c r="F125" s="1" t="str">
        <f>UnitControlCenter!$B$27</f>
        <v>thousand vehicles / year</v>
      </c>
      <c r="G125" s="1" t="s">
        <v>2499</v>
      </c>
      <c r="H125" s="1" t="s">
        <v>2500</v>
      </c>
      <c r="I125" s="1" t="s">
        <v>2599</v>
      </c>
    </row>
    <row r="126" spans="1:10" ht="29" x14ac:dyDescent="0.35">
      <c r="A126" s="2" t="s">
        <v>2743</v>
      </c>
      <c r="B126" s="2" t="s">
        <v>3365</v>
      </c>
      <c r="C126" s="43">
        <v>0</v>
      </c>
      <c r="D126" s="1" t="s">
        <v>65</v>
      </c>
      <c r="E126" s="1" t="s">
        <v>66</v>
      </c>
      <c r="F126" s="1" t="str">
        <f>UnitControlCenter!$B$27</f>
        <v>thousand vehicles / year</v>
      </c>
      <c r="G126" s="1" t="s">
        <v>3366</v>
      </c>
      <c r="H126" s="1" t="s">
        <v>2500</v>
      </c>
      <c r="I126" s="1" t="s">
        <v>2599</v>
      </c>
    </row>
    <row r="127" spans="1:10" ht="72.5" x14ac:dyDescent="0.35">
      <c r="A127" s="2" t="s">
        <v>2743</v>
      </c>
      <c r="B127" s="2" t="s">
        <v>2746</v>
      </c>
      <c r="C127" s="43">
        <v>1</v>
      </c>
      <c r="D127" s="1" t="s">
        <v>65</v>
      </c>
      <c r="E127" s="1" t="s">
        <v>66</v>
      </c>
      <c r="F127" s="1" t="str">
        <f>UnitControlCenter!$B$28</f>
        <v>million vehicles</v>
      </c>
      <c r="G127" s="1" t="s">
        <v>2616</v>
      </c>
      <c r="H127" s="1" t="s">
        <v>2609</v>
      </c>
      <c r="I127" s="1" t="s">
        <v>2610</v>
      </c>
    </row>
    <row r="128" spans="1:10" ht="72.5" x14ac:dyDescent="0.35">
      <c r="A128" s="2" t="s">
        <v>2743</v>
      </c>
      <c r="B128" s="2" t="s">
        <v>2747</v>
      </c>
      <c r="C128" s="43">
        <v>1</v>
      </c>
      <c r="D128" s="1" t="s">
        <v>65</v>
      </c>
      <c r="E128" s="1" t="s">
        <v>66</v>
      </c>
      <c r="F128" s="1" t="str">
        <f>UnitControlCenter!$B$29</f>
        <v>thousand vehicles</v>
      </c>
      <c r="G128" s="1" t="s">
        <v>2826</v>
      </c>
      <c r="H128" s="1" t="s">
        <v>2612</v>
      </c>
      <c r="I128" s="1" t="s">
        <v>2613</v>
      </c>
    </row>
    <row r="129" spans="1:10" ht="58" x14ac:dyDescent="0.35">
      <c r="A129" s="2" t="s">
        <v>2743</v>
      </c>
      <c r="B129" s="2" t="s">
        <v>3118</v>
      </c>
      <c r="C129" s="43">
        <v>1</v>
      </c>
      <c r="D129" s="1" t="s">
        <v>65</v>
      </c>
      <c r="E129" s="1" t="s">
        <v>66</v>
      </c>
      <c r="F129" s="1" t="str">
        <f>UnitControlCenter!$B$28</f>
        <v>million vehicles</v>
      </c>
      <c r="G129" s="1" t="s">
        <v>2617</v>
      </c>
      <c r="H129" s="1" t="s">
        <v>2609</v>
      </c>
      <c r="I129" s="1" t="s">
        <v>2610</v>
      </c>
    </row>
    <row r="130" spans="1:10" ht="58" x14ac:dyDescent="0.35">
      <c r="A130" s="2" t="s">
        <v>2743</v>
      </c>
      <c r="B130" s="2" t="s">
        <v>3121</v>
      </c>
      <c r="C130" s="43">
        <v>1</v>
      </c>
      <c r="D130" s="1" t="s">
        <v>65</v>
      </c>
      <c r="E130" s="1" t="s">
        <v>66</v>
      </c>
      <c r="F130" s="1" t="str">
        <f>UnitControlCenter!$B$28</f>
        <v>million vehicles</v>
      </c>
      <c r="G130" s="1" t="s">
        <v>2618</v>
      </c>
      <c r="H130" s="1" t="s">
        <v>2612</v>
      </c>
      <c r="I130" s="1" t="s">
        <v>2613</v>
      </c>
    </row>
    <row r="131" spans="1:10" ht="29" x14ac:dyDescent="0.35">
      <c r="A131" s="2" t="s">
        <v>2743</v>
      </c>
      <c r="B131" s="2" t="s">
        <v>3367</v>
      </c>
      <c r="C131" s="43">
        <v>1</v>
      </c>
      <c r="D131" s="1" t="s">
        <v>65</v>
      </c>
      <c r="E131" s="1" t="s">
        <v>66</v>
      </c>
      <c r="F131" s="1" t="str">
        <f>UnitControlCenter!$B$28</f>
        <v>million vehicles</v>
      </c>
      <c r="G131" s="1" t="s">
        <v>2600</v>
      </c>
      <c r="H131" s="1" t="s">
        <v>2500</v>
      </c>
      <c r="I131" s="1" t="s">
        <v>2599</v>
      </c>
    </row>
    <row r="132" spans="1:10" s="193" customFormat="1" ht="29.5" thickBot="1" x14ac:dyDescent="0.4">
      <c r="A132" s="192" t="s">
        <v>2743</v>
      </c>
      <c r="B132" s="192" t="s">
        <v>3368</v>
      </c>
      <c r="C132" s="199">
        <v>0</v>
      </c>
      <c r="D132" s="193" t="s">
        <v>65</v>
      </c>
      <c r="E132" s="193" t="s">
        <v>66</v>
      </c>
      <c r="F132" s="193" t="str">
        <f>UnitControlCenter!$B$28</f>
        <v>million vehicles</v>
      </c>
      <c r="G132" s="193" t="s">
        <v>3369</v>
      </c>
      <c r="H132" s="193" t="s">
        <v>2500</v>
      </c>
      <c r="I132" s="193" t="s">
        <v>2599</v>
      </c>
    </row>
    <row r="133" spans="1:10" ht="130.5" x14ac:dyDescent="0.35">
      <c r="A133" s="2" t="s">
        <v>2853</v>
      </c>
      <c r="B133" s="2" t="s">
        <v>2345</v>
      </c>
      <c r="C133" s="43">
        <v>1</v>
      </c>
      <c r="D133" s="1" t="s">
        <v>65</v>
      </c>
      <c r="E133" s="1" t="s">
        <v>66</v>
      </c>
      <c r="F133" s="1" t="str">
        <f>UnitControlCenter!$B$3</f>
        <v>million metric tons / year</v>
      </c>
      <c r="G133" s="1" t="s">
        <v>3272</v>
      </c>
      <c r="H133" s="1" t="s">
        <v>3271</v>
      </c>
      <c r="I133" s="1" t="s">
        <v>2601</v>
      </c>
    </row>
    <row r="134" spans="1:10" ht="87" x14ac:dyDescent="0.35">
      <c r="A134" s="2" t="s">
        <v>2853</v>
      </c>
      <c r="B134" s="2" t="s">
        <v>2346</v>
      </c>
      <c r="C134" s="43">
        <v>1</v>
      </c>
      <c r="D134" s="1" t="s">
        <v>65</v>
      </c>
      <c r="E134" s="1" t="s">
        <v>66</v>
      </c>
      <c r="F134" s="1" t="str">
        <f>UnitControlCenter!$B$30</f>
        <v>quads / year</v>
      </c>
      <c r="G134" s="1" t="s">
        <v>2765</v>
      </c>
      <c r="H134" s="1" t="s">
        <v>2619</v>
      </c>
      <c r="I134" s="1" t="s">
        <v>2620</v>
      </c>
    </row>
    <row r="135" spans="1:10" ht="116" x14ac:dyDescent="0.35">
      <c r="A135" s="2" t="s">
        <v>2853</v>
      </c>
      <c r="B135" s="2" t="s">
        <v>2396</v>
      </c>
      <c r="C135" s="43">
        <v>1</v>
      </c>
      <c r="D135" s="1" t="s">
        <v>65</v>
      </c>
      <c r="E135" s="1" t="s">
        <v>66</v>
      </c>
      <c r="F135" s="1" t="str">
        <f>UnitControlCenter!$B$30</f>
        <v>quads / year</v>
      </c>
      <c r="G135" s="1" t="s">
        <v>3273</v>
      </c>
      <c r="H135" s="1" t="s">
        <v>3271</v>
      </c>
      <c r="I135" s="1" t="s">
        <v>2601</v>
      </c>
    </row>
    <row r="136" spans="1:10" ht="29" x14ac:dyDescent="0.35">
      <c r="A136" s="2" t="s">
        <v>2853</v>
      </c>
      <c r="B136" s="2" t="s">
        <v>3279</v>
      </c>
      <c r="C136" s="43">
        <v>1</v>
      </c>
      <c r="D136" s="1" t="s">
        <v>63</v>
      </c>
      <c r="E136" s="1" t="s">
        <v>64</v>
      </c>
      <c r="F136" s="1" t="str">
        <f>UnitControlCenter!$B$30</f>
        <v>quads / year</v>
      </c>
      <c r="G136" s="1" t="s">
        <v>3280</v>
      </c>
    </row>
    <row r="137" spans="1:10" ht="43.5" x14ac:dyDescent="0.35">
      <c r="A137" s="2" t="s">
        <v>2853</v>
      </c>
      <c r="B137" s="2" t="s">
        <v>2854</v>
      </c>
      <c r="C137" s="43">
        <v>1</v>
      </c>
      <c r="D137" s="1" t="s">
        <v>65</v>
      </c>
      <c r="E137" s="1" t="s">
        <v>66</v>
      </c>
      <c r="F137" s="1" t="str">
        <f>UnitControlCenter!$B$24</f>
        <v>trillion passenger-miles / year</v>
      </c>
      <c r="G137" s="1" t="s">
        <v>2355</v>
      </c>
      <c r="H137" s="1" t="s">
        <v>2560</v>
      </c>
      <c r="I137" s="1" t="s">
        <v>2561</v>
      </c>
    </row>
    <row r="138" spans="1:10" ht="44" thickBot="1" x14ac:dyDescent="0.4">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275.5" x14ac:dyDescent="0.35">
      <c r="A139" s="2" t="s">
        <v>2347</v>
      </c>
      <c r="B139" s="2" t="s">
        <v>2735</v>
      </c>
      <c r="C139" s="43">
        <v>1</v>
      </c>
      <c r="D139" s="1" t="s">
        <v>65</v>
      </c>
      <c r="E139" s="1" t="s">
        <v>66</v>
      </c>
      <c r="F139" s="1" t="str">
        <f>UnitControlCenter!$B$30</f>
        <v>quads / year</v>
      </c>
      <c r="G139" s="1" t="s">
        <v>3061</v>
      </c>
      <c r="H139" s="1" t="s">
        <v>3059</v>
      </c>
      <c r="I139" s="208" t="s">
        <v>3060</v>
      </c>
      <c r="J139" s="208"/>
    </row>
    <row r="140" spans="1:10" ht="101.5" x14ac:dyDescent="0.35">
      <c r="A140" s="2" t="s">
        <v>2347</v>
      </c>
      <c r="B140" s="2" t="s">
        <v>2736</v>
      </c>
      <c r="C140" s="43">
        <v>1</v>
      </c>
      <c r="D140" s="1" t="s">
        <v>65</v>
      </c>
      <c r="E140" s="1" t="s">
        <v>66</v>
      </c>
      <c r="F140" s="1" t="str">
        <f>UnitControlCenter!$B$30</f>
        <v>quads / year</v>
      </c>
      <c r="G140" s="1" t="s">
        <v>2737</v>
      </c>
      <c r="H140" s="1" t="s">
        <v>2731</v>
      </c>
      <c r="I140" s="1" t="s">
        <v>2732</v>
      </c>
    </row>
    <row r="141" spans="1:10" x14ac:dyDescent="0.35">
      <c r="A141" s="2" t="s">
        <v>2347</v>
      </c>
      <c r="B141" s="2" t="s">
        <v>3281</v>
      </c>
      <c r="C141" s="43">
        <v>1</v>
      </c>
      <c r="D141" s="1" t="s">
        <v>63</v>
      </c>
      <c r="E141" s="1" t="s">
        <v>64</v>
      </c>
      <c r="F141" s="1" t="str">
        <f>UnitControlCenter!$B$30</f>
        <v>quads / year</v>
      </c>
      <c r="G141" s="1" t="s">
        <v>3282</v>
      </c>
    </row>
    <row r="142" spans="1:10" ht="217.5" x14ac:dyDescent="0.35">
      <c r="A142" s="2" t="s">
        <v>2347</v>
      </c>
      <c r="B142" s="2" t="s">
        <v>2733</v>
      </c>
      <c r="C142" s="43">
        <v>1</v>
      </c>
      <c r="D142" s="1" t="s">
        <v>65</v>
      </c>
      <c r="E142" s="1" t="s">
        <v>66</v>
      </c>
      <c r="F142" s="1" t="str">
        <f>UnitControlCenter!$B$30</f>
        <v>quads / year</v>
      </c>
      <c r="G142" s="1" t="s">
        <v>3058</v>
      </c>
      <c r="H142" s="1" t="s">
        <v>3059</v>
      </c>
      <c r="I142" s="208" t="s">
        <v>3060</v>
      </c>
      <c r="J142" s="208"/>
    </row>
    <row r="143" spans="1:10" ht="72.5" x14ac:dyDescent="0.35">
      <c r="A143" s="2" t="s">
        <v>2347</v>
      </c>
      <c r="B143" s="2" t="s">
        <v>2734</v>
      </c>
      <c r="C143" s="43">
        <v>1</v>
      </c>
      <c r="D143" s="1" t="s">
        <v>65</v>
      </c>
      <c r="E143" s="1" t="s">
        <v>66</v>
      </c>
      <c r="F143" s="1" t="str">
        <f>UnitControlCenter!$B$30</f>
        <v>quads / year</v>
      </c>
      <c r="G143" s="1" t="s">
        <v>2730</v>
      </c>
      <c r="H143" s="1" t="s">
        <v>2731</v>
      </c>
      <c r="I143" s="1" t="s">
        <v>2732</v>
      </c>
    </row>
    <row r="144" spans="1:10" x14ac:dyDescent="0.35">
      <c r="A144" s="2" t="s">
        <v>2347</v>
      </c>
      <c r="B144" s="2" t="s">
        <v>3283</v>
      </c>
      <c r="C144" s="43">
        <v>1</v>
      </c>
      <c r="D144" s="1" t="s">
        <v>63</v>
      </c>
      <c r="E144" s="1" t="s">
        <v>64</v>
      </c>
      <c r="F144" s="1" t="str">
        <f>UnitControlCenter!$B$30</f>
        <v>quads / year</v>
      </c>
      <c r="G144" s="1" t="s">
        <v>3284</v>
      </c>
    </row>
    <row r="145" spans="1:10" ht="130.5" x14ac:dyDescent="0.35">
      <c r="A145" s="2" t="s">
        <v>2347</v>
      </c>
      <c r="B145" s="2" t="s">
        <v>3535</v>
      </c>
      <c r="C145" s="43">
        <v>1</v>
      </c>
      <c r="D145" s="1" t="s">
        <v>65</v>
      </c>
      <c r="E145" s="1" t="s">
        <v>66</v>
      </c>
      <c r="F145" s="1" t="str">
        <f>UnitControlCenter!$B$30</f>
        <v>quads / year</v>
      </c>
      <c r="G145" s="1" t="s">
        <v>3688</v>
      </c>
      <c r="H145" s="1" t="s">
        <v>3539</v>
      </c>
      <c r="I145" s="1" t="s">
        <v>3540</v>
      </c>
    </row>
    <row r="146" spans="1:10" s="193" customFormat="1" ht="87.5" thickBot="1" x14ac:dyDescent="0.4">
      <c r="A146" s="192" t="s">
        <v>2347</v>
      </c>
      <c r="B146" s="192" t="s">
        <v>3536</v>
      </c>
      <c r="C146" s="199">
        <v>1</v>
      </c>
      <c r="D146" s="193" t="s">
        <v>65</v>
      </c>
      <c r="E146" s="193" t="s">
        <v>66</v>
      </c>
      <c r="F146" s="193" t="str">
        <f>UnitControlCenter!$B$16</f>
        <v>terawatt-hours (TWh) / year</v>
      </c>
      <c r="G146" s="193" t="s">
        <v>3689</v>
      </c>
      <c r="H146" s="193" t="s">
        <v>3537</v>
      </c>
      <c r="I146" s="193" t="s">
        <v>3538</v>
      </c>
    </row>
    <row r="147" spans="1:10" ht="261" x14ac:dyDescent="0.3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3.5" x14ac:dyDescent="0.35">
      <c r="A148" s="2" t="s">
        <v>2811</v>
      </c>
      <c r="B148" s="2" t="s">
        <v>2393</v>
      </c>
      <c r="C148" s="43">
        <v>1</v>
      </c>
      <c r="D148" s="1" t="s">
        <v>65</v>
      </c>
      <c r="E148" s="1" t="s">
        <v>66</v>
      </c>
      <c r="F148" s="1" t="str">
        <f>UnitControlCenter!$B$3</f>
        <v>million metric tons / year</v>
      </c>
      <c r="G148" s="1" t="s">
        <v>2606</v>
      </c>
      <c r="H148" s="1" t="s">
        <v>2604</v>
      </c>
      <c r="I148" s="1" t="s">
        <v>2605</v>
      </c>
    </row>
    <row r="149" spans="1:10" ht="246.5" x14ac:dyDescent="0.35">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29" x14ac:dyDescent="0.35">
      <c r="A150" s="2" t="s">
        <v>2811</v>
      </c>
      <c r="B150" s="2" t="s">
        <v>2395</v>
      </c>
      <c r="C150" s="43">
        <v>1</v>
      </c>
      <c r="D150" s="1" t="s">
        <v>65</v>
      </c>
      <c r="E150" s="1" t="s">
        <v>66</v>
      </c>
      <c r="F150" s="1" t="str">
        <f>UnitControlCenter!$B$3</f>
        <v>million metric tons / year</v>
      </c>
      <c r="G150" s="1" t="s">
        <v>2607</v>
      </c>
      <c r="H150" s="1" t="s">
        <v>2604</v>
      </c>
      <c r="I150" s="1" t="s">
        <v>2605</v>
      </c>
    </row>
    <row r="151" spans="1:10" ht="304.5" x14ac:dyDescent="0.35">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3.5" x14ac:dyDescent="0.35">
      <c r="A152" s="2" t="s">
        <v>2811</v>
      </c>
      <c r="B152" s="2" t="s">
        <v>2810</v>
      </c>
      <c r="C152" s="43">
        <v>1</v>
      </c>
      <c r="D152" s="1" t="s">
        <v>65</v>
      </c>
      <c r="E152" s="1" t="s">
        <v>66</v>
      </c>
      <c r="F152" s="1" t="str">
        <f>UnitControlCenter!$B$3</f>
        <v>million metric tons / year</v>
      </c>
      <c r="G152" s="1" t="s">
        <v>2850</v>
      </c>
      <c r="H152" s="1" t="s">
        <v>2812</v>
      </c>
      <c r="I152" s="1" t="s">
        <v>2813</v>
      </c>
    </row>
    <row r="153" spans="1:10" ht="29" x14ac:dyDescent="0.35">
      <c r="A153" s="2" t="s">
        <v>2811</v>
      </c>
      <c r="B153" s="2" t="s">
        <v>3343</v>
      </c>
      <c r="C153" s="43">
        <v>1</v>
      </c>
      <c r="D153" s="1" t="s">
        <v>65</v>
      </c>
      <c r="E153" s="1" t="s">
        <v>66</v>
      </c>
      <c r="F153" s="1" t="str">
        <f>UnitControlCenter!$B$3</f>
        <v>million metric tons / year</v>
      </c>
      <c r="G153" s="1" t="s">
        <v>3441</v>
      </c>
      <c r="H153" s="1" t="s">
        <v>3337</v>
      </c>
      <c r="I153" s="1" t="s">
        <v>3340</v>
      </c>
    </row>
    <row r="154" spans="1:10" ht="232" x14ac:dyDescent="0.35">
      <c r="A154" s="2" t="s">
        <v>2811</v>
      </c>
      <c r="B154" s="2" t="s">
        <v>3335</v>
      </c>
      <c r="C154" s="43">
        <v>1</v>
      </c>
      <c r="D154" s="1" t="s">
        <v>65</v>
      </c>
      <c r="E154" s="1" t="s">
        <v>66</v>
      </c>
      <c r="F154" s="1" t="str">
        <f>UnitControlCenter!$B$3</f>
        <v>million metric tons / year</v>
      </c>
      <c r="G154" s="1" t="s">
        <v>3338</v>
      </c>
      <c r="H154" s="1" t="s">
        <v>3059</v>
      </c>
      <c r="I154" s="208" t="s">
        <v>3060</v>
      </c>
      <c r="J154" s="208"/>
    </row>
    <row r="155" spans="1:10" ht="305" thickBot="1" x14ac:dyDescent="0.4">
      <c r="A155" s="192" t="s">
        <v>2811</v>
      </c>
      <c r="B155" s="192" t="s">
        <v>3336</v>
      </c>
      <c r="C155" s="199">
        <v>1</v>
      </c>
      <c r="D155" s="192" t="s">
        <v>65</v>
      </c>
      <c r="E155" s="192" t="s">
        <v>66</v>
      </c>
      <c r="F155" s="192" t="str">
        <f>UnitControlCenter!$B$3</f>
        <v>million metric tons / year</v>
      </c>
      <c r="G155" s="192" t="s">
        <v>3339</v>
      </c>
      <c r="H155" s="192" t="s">
        <v>3059</v>
      </c>
      <c r="I155" s="192" t="s">
        <v>3060</v>
      </c>
      <c r="J155" s="192"/>
    </row>
    <row r="156" spans="1:10" ht="43.5" x14ac:dyDescent="0.35">
      <c r="A156" s="2" t="s">
        <v>3471</v>
      </c>
      <c r="B156" s="2" t="s">
        <v>3472</v>
      </c>
      <c r="C156" s="43">
        <v>1</v>
      </c>
      <c r="D156" s="1" t="s">
        <v>65</v>
      </c>
      <c r="E156" s="1" t="s">
        <v>66</v>
      </c>
      <c r="F156" s="1" t="str">
        <f>UnitControlCenter!$B$30</f>
        <v>quads / year</v>
      </c>
      <c r="G156" s="1" t="s">
        <v>2358</v>
      </c>
      <c r="H156" s="1" t="s">
        <v>2359</v>
      </c>
      <c r="I156" s="1" t="s">
        <v>2590</v>
      </c>
    </row>
    <row r="157" spans="1:10" s="2" customFormat="1" ht="29" x14ac:dyDescent="0.35">
      <c r="A157" s="2" t="s">
        <v>3471</v>
      </c>
      <c r="B157" s="2" t="s">
        <v>3473</v>
      </c>
      <c r="C157" s="43">
        <v>1</v>
      </c>
      <c r="D157" s="2" t="s">
        <v>65</v>
      </c>
      <c r="E157" s="2" t="s">
        <v>66</v>
      </c>
      <c r="F157" s="2" t="str">
        <f>UnitControlCenter!$B$30</f>
        <v>quads / year</v>
      </c>
      <c r="G157" s="2" t="s">
        <v>2376</v>
      </c>
      <c r="H157" s="2" t="s">
        <v>2360</v>
      </c>
      <c r="I157" s="2" t="s">
        <v>2361</v>
      </c>
    </row>
    <row r="158" spans="1:10" ht="72.5" x14ac:dyDescent="0.35">
      <c r="A158" s="2" t="s">
        <v>3471</v>
      </c>
      <c r="B158" s="2" t="s">
        <v>3474</v>
      </c>
      <c r="C158" s="43">
        <v>1</v>
      </c>
      <c r="D158" s="1" t="s">
        <v>65</v>
      </c>
      <c r="E158" s="1" t="s">
        <v>66</v>
      </c>
      <c r="F158" s="1" t="str">
        <f>UnitControlCenter!$B$30</f>
        <v>quads / year</v>
      </c>
      <c r="G158" s="1" t="s">
        <v>2629</v>
      </c>
      <c r="H158" s="1" t="s">
        <v>2631</v>
      </c>
      <c r="I158" s="1" t="s">
        <v>2630</v>
      </c>
    </row>
    <row r="159" spans="1:10" s="2" customFormat="1" x14ac:dyDescent="0.35">
      <c r="A159" s="2" t="s">
        <v>3471</v>
      </c>
      <c r="B159" s="2" t="s">
        <v>3475</v>
      </c>
      <c r="C159" s="43">
        <v>1</v>
      </c>
      <c r="D159" s="2" t="s">
        <v>63</v>
      </c>
      <c r="E159" s="2" t="s">
        <v>64</v>
      </c>
      <c r="F159" s="2" t="str">
        <f>UnitControlCenter!$B$30</f>
        <v>quads / year</v>
      </c>
      <c r="G159" s="2" t="s">
        <v>3285</v>
      </c>
    </row>
    <row r="160" spans="1:10" ht="174" x14ac:dyDescent="0.35">
      <c r="A160" s="2" t="s">
        <v>3471</v>
      </c>
      <c r="B160" s="2" t="s">
        <v>3476</v>
      </c>
      <c r="C160" s="43">
        <v>1</v>
      </c>
      <c r="D160" s="1" t="s">
        <v>65</v>
      </c>
      <c r="E160" s="1" t="s">
        <v>66</v>
      </c>
      <c r="F160" s="2" t="str">
        <f>UnitControlCenter!B3</f>
        <v>million metric tons / year</v>
      </c>
      <c r="G160" s="1" t="s">
        <v>3624</v>
      </c>
      <c r="H160" s="1" t="s">
        <v>3478</v>
      </c>
      <c r="I160" s="2" t="s">
        <v>3479</v>
      </c>
      <c r="J160" s="2"/>
    </row>
    <row r="161" spans="1:10" s="193" customFormat="1" ht="232.5" thickBot="1" x14ac:dyDescent="0.4">
      <c r="A161" s="2" t="s">
        <v>3471</v>
      </c>
      <c r="B161" s="192" t="s">
        <v>3477</v>
      </c>
      <c r="C161" s="199">
        <v>1</v>
      </c>
      <c r="D161" s="193" t="s">
        <v>65</v>
      </c>
      <c r="E161" s="193" t="s">
        <v>66</v>
      </c>
      <c r="F161" s="192" t="str">
        <f>UnitControlCenter!B3</f>
        <v>million metric tons / year</v>
      </c>
      <c r="G161" s="193" t="s">
        <v>3625</v>
      </c>
      <c r="H161" s="193" t="s">
        <v>3478</v>
      </c>
      <c r="I161" s="192" t="s">
        <v>3479</v>
      </c>
      <c r="J161" s="192"/>
    </row>
    <row r="162" spans="1:10" ht="87" x14ac:dyDescent="0.35">
      <c r="A162" s="2" t="s">
        <v>2414</v>
      </c>
      <c r="B162" s="2" t="s">
        <v>2415</v>
      </c>
      <c r="C162" s="43">
        <v>1</v>
      </c>
      <c r="D162" s="1" t="s">
        <v>65</v>
      </c>
      <c r="E162" s="1" t="s">
        <v>66</v>
      </c>
      <c r="F162" s="1" t="str">
        <f>UnitControlCenter!$B$30</f>
        <v>quads / year</v>
      </c>
      <c r="G162" s="1" t="s">
        <v>3658</v>
      </c>
      <c r="H162" s="1" t="s">
        <v>3657</v>
      </c>
      <c r="I162" s="1" t="s">
        <v>3656</v>
      </c>
    </row>
    <row r="163" spans="1:10" ht="72.5" x14ac:dyDescent="0.35">
      <c r="A163" s="2" t="s">
        <v>2414</v>
      </c>
      <c r="B163" s="2" t="s">
        <v>2416</v>
      </c>
      <c r="C163" s="43">
        <v>1</v>
      </c>
      <c r="D163" s="1" t="s">
        <v>65</v>
      </c>
      <c r="E163" s="1" t="s">
        <v>66</v>
      </c>
      <c r="F163" s="1" t="str">
        <f>UnitControlCenter!$B$30</f>
        <v>quads / year</v>
      </c>
      <c r="G163" s="1" t="s">
        <v>3659</v>
      </c>
      <c r="H163" s="1" t="s">
        <v>3277</v>
      </c>
      <c r="I163" s="1" t="s">
        <v>3278</v>
      </c>
    </row>
    <row r="164" spans="1:10" ht="72.5" x14ac:dyDescent="0.35">
      <c r="A164" s="2" t="s">
        <v>2414</v>
      </c>
      <c r="B164" s="2" t="s">
        <v>3654</v>
      </c>
      <c r="C164" s="43">
        <v>1</v>
      </c>
      <c r="D164" s="1" t="s">
        <v>65</v>
      </c>
      <c r="E164" s="1" t="s">
        <v>66</v>
      </c>
      <c r="F164" s="1" t="str">
        <f>UnitControlCenter!$B$30</f>
        <v>quads / year</v>
      </c>
      <c r="G164" s="1" t="s">
        <v>3674</v>
      </c>
      <c r="H164" s="1" t="s">
        <v>3660</v>
      </c>
      <c r="I164" s="43" t="s">
        <v>3661</v>
      </c>
    </row>
    <row r="165" spans="1:10" ht="72.5" x14ac:dyDescent="0.35">
      <c r="A165" s="2" t="s">
        <v>2414</v>
      </c>
      <c r="B165" s="2" t="s">
        <v>3655</v>
      </c>
      <c r="C165" s="43">
        <v>1</v>
      </c>
      <c r="D165" s="1" t="s">
        <v>65</v>
      </c>
      <c r="E165" s="1" t="s">
        <v>66</v>
      </c>
      <c r="F165" s="1" t="str">
        <f>UnitControlCenter!$B$30</f>
        <v>quads / year</v>
      </c>
      <c r="G165" s="1" t="s">
        <v>3675</v>
      </c>
      <c r="H165" s="1" t="s">
        <v>3277</v>
      </c>
      <c r="I165" s="1" t="s">
        <v>3278</v>
      </c>
    </row>
    <row r="166" spans="1:10" x14ac:dyDescent="0.35">
      <c r="A166" s="2" t="s">
        <v>2414</v>
      </c>
      <c r="B166" s="2" t="s">
        <v>2869</v>
      </c>
      <c r="C166" s="43">
        <v>0</v>
      </c>
      <c r="D166" s="1" t="s">
        <v>63</v>
      </c>
      <c r="E166" s="1" t="s">
        <v>64</v>
      </c>
      <c r="F166" s="1" t="str">
        <f>UnitControlCenter!$B$31</f>
        <v>thousand BTU / 2023 dollar</v>
      </c>
      <c r="G166" s="1" t="s">
        <v>2822</v>
      </c>
    </row>
    <row r="167" spans="1:10" x14ac:dyDescent="0.35">
      <c r="A167" s="2" t="s">
        <v>2414</v>
      </c>
      <c r="B167" s="2" t="s">
        <v>2417</v>
      </c>
      <c r="C167" s="43">
        <v>1</v>
      </c>
      <c r="D167" s="1" t="s">
        <v>63</v>
      </c>
      <c r="E167" s="1" t="s">
        <v>64</v>
      </c>
      <c r="F167" s="1" t="str">
        <f>UnitControlCenter!$B$16</f>
        <v>terawatt-hours (TWh) / year</v>
      </c>
      <c r="G167" s="1" t="s">
        <v>2317</v>
      </c>
    </row>
    <row r="168" spans="1:10" x14ac:dyDescent="0.35">
      <c r="A168" s="2" t="s">
        <v>2414</v>
      </c>
      <c r="B168" s="2" t="s">
        <v>2418</v>
      </c>
      <c r="C168" s="43">
        <v>1</v>
      </c>
      <c r="D168" s="1" t="s">
        <v>63</v>
      </c>
      <c r="E168" s="1" t="s">
        <v>64</v>
      </c>
      <c r="F168" s="1" t="str">
        <f>UnitControlCenter!$B$32</f>
        <v>millions of short tons / year</v>
      </c>
      <c r="G168" s="1" t="s">
        <v>2316</v>
      </c>
    </row>
    <row r="169" spans="1:10" x14ac:dyDescent="0.35">
      <c r="A169" s="2" t="s">
        <v>2414</v>
      </c>
      <c r="B169" s="2" t="s">
        <v>2419</v>
      </c>
      <c r="C169" s="43">
        <v>1</v>
      </c>
      <c r="D169" s="1" t="s">
        <v>63</v>
      </c>
      <c r="E169" s="1" t="s">
        <v>64</v>
      </c>
      <c r="F169" s="1" t="str">
        <f>UnitControlCenter!$B$32</f>
        <v>millions of short tons / year</v>
      </c>
      <c r="G169" s="1" t="s">
        <v>2315</v>
      </c>
    </row>
    <row r="170" spans="1:10" x14ac:dyDescent="0.35">
      <c r="A170" s="2" t="s">
        <v>2414</v>
      </c>
      <c r="B170" s="2" t="s">
        <v>2420</v>
      </c>
      <c r="C170" s="43">
        <v>1</v>
      </c>
      <c r="D170" s="1" t="s">
        <v>63</v>
      </c>
      <c r="E170" s="1" t="s">
        <v>64</v>
      </c>
      <c r="F170" s="1" t="str">
        <f>UnitControlCenter!$B$33</f>
        <v>trillion cubic feet / year</v>
      </c>
      <c r="G170" s="1" t="s">
        <v>2314</v>
      </c>
    </row>
    <row r="171" spans="1:10" x14ac:dyDescent="0.35">
      <c r="A171" s="2" t="s">
        <v>2414</v>
      </c>
      <c r="B171" s="2" t="s">
        <v>2421</v>
      </c>
      <c r="C171" s="43">
        <v>1</v>
      </c>
      <c r="D171" s="1" t="s">
        <v>63</v>
      </c>
      <c r="E171" s="1" t="s">
        <v>64</v>
      </c>
      <c r="F171" s="1" t="str">
        <f>UnitControlCenter!$B$34</f>
        <v>million barrels of oil / year</v>
      </c>
      <c r="G171" s="1" t="s">
        <v>2313</v>
      </c>
    </row>
    <row r="172" spans="1:10" x14ac:dyDescent="0.35">
      <c r="A172" s="2" t="s">
        <v>2414</v>
      </c>
      <c r="B172" s="2" t="s">
        <v>2422</v>
      </c>
      <c r="C172" s="43">
        <v>1</v>
      </c>
      <c r="D172" s="1" t="s">
        <v>63</v>
      </c>
      <c r="E172" s="1" t="s">
        <v>64</v>
      </c>
      <c r="F172" s="1" t="str">
        <f>UnitControlCenter!$B$34</f>
        <v>million barrels of oil / year</v>
      </c>
      <c r="G172" s="1" t="s">
        <v>2364</v>
      </c>
    </row>
    <row r="173" spans="1:10" x14ac:dyDescent="0.35">
      <c r="A173" s="2" t="s">
        <v>2414</v>
      </c>
      <c r="B173" s="2" t="s">
        <v>2423</v>
      </c>
      <c r="C173" s="43">
        <v>1</v>
      </c>
      <c r="D173" s="1" t="s">
        <v>63</v>
      </c>
      <c r="E173" s="1" t="s">
        <v>64</v>
      </c>
      <c r="F173" s="1" t="str">
        <f>UnitControlCenter!$B$32</f>
        <v>millions of short tons / year</v>
      </c>
      <c r="G173" s="1" t="s">
        <v>2365</v>
      </c>
    </row>
    <row r="174" spans="1:10" ht="29" x14ac:dyDescent="0.35">
      <c r="A174" s="2" t="s">
        <v>2414</v>
      </c>
      <c r="B174" s="2" t="s">
        <v>2632</v>
      </c>
      <c r="C174" s="43">
        <v>1</v>
      </c>
      <c r="D174" s="1" t="s">
        <v>63</v>
      </c>
      <c r="E174" s="1" t="s">
        <v>64</v>
      </c>
      <c r="F174" s="1" t="str">
        <f>UnitControlCenter!$B$35</f>
        <v>million gallons / year</v>
      </c>
      <c r="G174" s="1" t="s">
        <v>2636</v>
      </c>
    </row>
    <row r="175" spans="1:10" ht="29" x14ac:dyDescent="0.35">
      <c r="A175" s="2" t="s">
        <v>2414</v>
      </c>
      <c r="B175" s="2" t="s">
        <v>2633</v>
      </c>
      <c r="C175" s="43">
        <v>1</v>
      </c>
      <c r="D175" s="1" t="s">
        <v>63</v>
      </c>
      <c r="E175" s="1" t="s">
        <v>64</v>
      </c>
      <c r="F175" s="1" t="str">
        <f>UnitControlCenter!$B$32</f>
        <v>millions of short tons / year</v>
      </c>
      <c r="G175" s="1" t="s">
        <v>2637</v>
      </c>
    </row>
    <row r="176" spans="1:10" ht="15" thickBot="1" x14ac:dyDescent="0.4">
      <c r="A176" s="192" t="s">
        <v>2414</v>
      </c>
      <c r="B176" s="192" t="s">
        <v>2634</v>
      </c>
      <c r="C176" s="199">
        <v>1</v>
      </c>
      <c r="D176" s="193" t="s">
        <v>63</v>
      </c>
      <c r="E176" s="193" t="s">
        <v>64</v>
      </c>
      <c r="F176" s="193" t="str">
        <f>UnitControlCenter!$B$6</f>
        <v>thousand metric tons / year</v>
      </c>
      <c r="G176" s="193" t="s">
        <v>2638</v>
      </c>
      <c r="H176" s="193"/>
      <c r="I176" s="193"/>
      <c r="J176" s="193"/>
    </row>
    <row r="177" spans="1:10" ht="58" x14ac:dyDescent="0.35">
      <c r="A177" s="2" t="s">
        <v>3346</v>
      </c>
      <c r="B177" s="2" t="s">
        <v>3374</v>
      </c>
      <c r="C177" s="43">
        <v>1</v>
      </c>
      <c r="D177" s="1" t="s">
        <v>65</v>
      </c>
      <c r="E177" s="1" t="s">
        <v>66</v>
      </c>
      <c r="F177" s="1" t="str">
        <f>UnitControlCenter!$B$36</f>
        <v>trillion BTU / year</v>
      </c>
      <c r="G177" s="1" t="s">
        <v>2643</v>
      </c>
      <c r="H177" s="1" t="s">
        <v>2644</v>
      </c>
      <c r="I177" s="1" t="s">
        <v>2645</v>
      </c>
    </row>
    <row r="178" spans="1:10" ht="58" x14ac:dyDescent="0.35">
      <c r="A178" s="2" t="s">
        <v>3346</v>
      </c>
      <c r="B178" s="2" t="s">
        <v>3375</v>
      </c>
      <c r="C178" s="43">
        <v>1</v>
      </c>
      <c r="D178" s="1" t="s">
        <v>65</v>
      </c>
      <c r="E178" s="1" t="s">
        <v>66</v>
      </c>
      <c r="F178" s="1" t="str">
        <f>UnitControlCenter!$B$36</f>
        <v>trillion BTU / year</v>
      </c>
      <c r="G178" s="1" t="s">
        <v>2646</v>
      </c>
      <c r="H178" s="1" t="s">
        <v>2644</v>
      </c>
      <c r="I178" s="1" t="s">
        <v>2645</v>
      </c>
    </row>
    <row r="179" spans="1:10" ht="58" x14ac:dyDescent="0.35">
      <c r="A179" s="2" t="s">
        <v>3346</v>
      </c>
      <c r="B179" s="2" t="s">
        <v>3376</v>
      </c>
      <c r="C179" s="43">
        <v>1</v>
      </c>
      <c r="D179" s="1" t="s">
        <v>65</v>
      </c>
      <c r="E179" s="1" t="s">
        <v>66</v>
      </c>
      <c r="F179" s="1" t="str">
        <f>UnitControlCenter!$B$9</f>
        <v>billion 2023 dollars / year</v>
      </c>
      <c r="G179" s="1" t="s">
        <v>2647</v>
      </c>
      <c r="H179" s="1" t="s">
        <v>2644</v>
      </c>
      <c r="I179" s="1" t="s">
        <v>2645</v>
      </c>
    </row>
    <row r="180" spans="1:10" ht="72.5" x14ac:dyDescent="0.35">
      <c r="A180" s="2" t="s">
        <v>3346</v>
      </c>
      <c r="B180" s="2" t="s">
        <v>3377</v>
      </c>
      <c r="C180" s="43">
        <v>1</v>
      </c>
      <c r="D180" s="1" t="s">
        <v>65</v>
      </c>
      <c r="E180" s="1" t="s">
        <v>66</v>
      </c>
      <c r="F180" s="1" t="str">
        <f>UnitControlCenter!$B$9</f>
        <v>billion 2023 dollars / year</v>
      </c>
      <c r="G180" s="1" t="s">
        <v>2648</v>
      </c>
      <c r="H180" s="1" t="s">
        <v>2644</v>
      </c>
      <c r="I180" s="1" t="s">
        <v>2645</v>
      </c>
    </row>
    <row r="181" spans="1:10" ht="43.5" x14ac:dyDescent="0.35">
      <c r="A181" s="2" t="s">
        <v>3346</v>
      </c>
      <c r="B181" s="2" t="s">
        <v>3378</v>
      </c>
      <c r="C181" s="43">
        <v>1</v>
      </c>
      <c r="D181" s="1" t="s">
        <v>65</v>
      </c>
      <c r="E181" s="1" t="s">
        <v>66</v>
      </c>
      <c r="F181" s="1" t="str">
        <f>UnitControlCenter!B3</f>
        <v>million metric tons / year</v>
      </c>
      <c r="G181" s="1" t="s">
        <v>2892</v>
      </c>
      <c r="H181" s="1" t="s">
        <v>2890</v>
      </c>
      <c r="I181" s="1" t="s">
        <v>2891</v>
      </c>
    </row>
    <row r="182" spans="1:10" ht="58" x14ac:dyDescent="0.35">
      <c r="A182" s="2" t="s">
        <v>3346</v>
      </c>
      <c r="B182" s="2" t="s">
        <v>3379</v>
      </c>
      <c r="C182" s="43">
        <v>1</v>
      </c>
      <c r="D182" s="1" t="s">
        <v>65</v>
      </c>
      <c r="E182" s="1" t="s">
        <v>66</v>
      </c>
      <c r="F182" s="1" t="str">
        <f>UnitControlCenter!B3</f>
        <v>million metric tons / year</v>
      </c>
      <c r="G182" s="1" t="s">
        <v>2893</v>
      </c>
      <c r="H182" s="1" t="s">
        <v>2890</v>
      </c>
      <c r="I182" s="1" t="s">
        <v>2891</v>
      </c>
    </row>
    <row r="183" spans="1:10" ht="58" x14ac:dyDescent="0.35">
      <c r="A183" s="2" t="s">
        <v>3346</v>
      </c>
      <c r="B183" s="2" t="s">
        <v>3380</v>
      </c>
      <c r="C183" s="43">
        <v>1</v>
      </c>
      <c r="D183" s="1" t="s">
        <v>65</v>
      </c>
      <c r="E183" s="1" t="s">
        <v>66</v>
      </c>
      <c r="F183" s="1" t="str">
        <f>UnitControlCenter!$B$36</f>
        <v>trillion BTU / year</v>
      </c>
      <c r="G183" s="1" t="s">
        <v>2725</v>
      </c>
      <c r="H183" s="1" t="s">
        <v>2720</v>
      </c>
      <c r="I183" s="1" t="s">
        <v>2721</v>
      </c>
    </row>
    <row r="184" spans="1:10" ht="72.5" x14ac:dyDescent="0.35">
      <c r="A184" s="2" t="s">
        <v>3346</v>
      </c>
      <c r="B184" s="2" t="s">
        <v>3381</v>
      </c>
      <c r="C184" s="43">
        <v>1</v>
      </c>
      <c r="D184" s="1" t="s">
        <v>65</v>
      </c>
      <c r="E184" s="1" t="s">
        <v>66</v>
      </c>
      <c r="F184" s="1" t="str">
        <f>UnitControlCenter!$B$36</f>
        <v>trillion BTU / year</v>
      </c>
      <c r="G184" s="1" t="s">
        <v>2726</v>
      </c>
      <c r="H184" s="1" t="s">
        <v>2720</v>
      </c>
      <c r="I184" s="1" t="s">
        <v>2722</v>
      </c>
    </row>
    <row r="185" spans="1:10" ht="72.5" x14ac:dyDescent="0.35">
      <c r="A185" s="2" t="s">
        <v>3346</v>
      </c>
      <c r="B185" s="2" t="s">
        <v>3382</v>
      </c>
      <c r="C185" s="43">
        <v>1</v>
      </c>
      <c r="D185" s="1" t="s">
        <v>65</v>
      </c>
      <c r="E185" s="1" t="s">
        <v>66</v>
      </c>
      <c r="F185" s="1" t="str">
        <f>UnitControlCenter!$B$9</f>
        <v>billion 2023 dollars / year</v>
      </c>
      <c r="G185" s="1" t="s">
        <v>2727</v>
      </c>
      <c r="H185" s="1" t="s">
        <v>2720</v>
      </c>
      <c r="I185" s="1" t="s">
        <v>2723</v>
      </c>
    </row>
    <row r="186" spans="1:10" ht="87" x14ac:dyDescent="0.35">
      <c r="A186" s="2" t="s">
        <v>3346</v>
      </c>
      <c r="B186" s="2" t="s">
        <v>3383</v>
      </c>
      <c r="C186" s="43">
        <v>1</v>
      </c>
      <c r="D186" s="1" t="s">
        <v>65</v>
      </c>
      <c r="E186" s="1" t="s">
        <v>66</v>
      </c>
      <c r="F186" s="1" t="str">
        <f>UnitControlCenter!$B$9</f>
        <v>billion 2023 dollars / year</v>
      </c>
      <c r="G186" s="1" t="s">
        <v>2728</v>
      </c>
      <c r="H186" s="1" t="s">
        <v>2720</v>
      </c>
      <c r="I186" s="1" t="s">
        <v>2724</v>
      </c>
    </row>
    <row r="187" spans="1:10" ht="101.5" x14ac:dyDescent="0.35">
      <c r="A187" s="2" t="s">
        <v>3346</v>
      </c>
      <c r="B187" s="2" t="s">
        <v>3384</v>
      </c>
      <c r="C187" s="43">
        <v>1</v>
      </c>
      <c r="D187" s="1" t="s">
        <v>65</v>
      </c>
      <c r="E187" s="1" t="s">
        <v>66</v>
      </c>
      <c r="F187" s="1" t="str">
        <f>UnitControlCenter!$B$30</f>
        <v>quads / year</v>
      </c>
      <c r="G187" s="1" t="s">
        <v>2753</v>
      </c>
      <c r="H187" s="1" t="s">
        <v>2755</v>
      </c>
      <c r="I187" s="1" t="s">
        <v>2756</v>
      </c>
    </row>
    <row r="188" spans="1:10" ht="116" x14ac:dyDescent="0.35">
      <c r="A188" s="2" t="s">
        <v>3346</v>
      </c>
      <c r="B188" s="2" t="s">
        <v>3385</v>
      </c>
      <c r="C188" s="43">
        <v>1</v>
      </c>
      <c r="D188" s="1" t="s">
        <v>65</v>
      </c>
      <c r="E188" s="1" t="s">
        <v>66</v>
      </c>
      <c r="F188" s="1" t="str">
        <f>UnitControlCenter!$B$30</f>
        <v>quads / year</v>
      </c>
      <c r="G188" s="1" t="s">
        <v>2754</v>
      </c>
      <c r="H188" s="1" t="s">
        <v>2755</v>
      </c>
      <c r="I188" s="1" t="s">
        <v>2756</v>
      </c>
    </row>
    <row r="189" spans="1:10" ht="87" x14ac:dyDescent="0.35">
      <c r="A189" s="2" t="s">
        <v>3346</v>
      </c>
      <c r="B189" s="2" t="s">
        <v>3721</v>
      </c>
      <c r="C189" s="43">
        <v>1</v>
      </c>
      <c r="D189" s="1" t="s">
        <v>65</v>
      </c>
      <c r="E189" s="1" t="s">
        <v>66</v>
      </c>
      <c r="F189" s="1" t="s">
        <v>352</v>
      </c>
      <c r="G189" s="1" t="s">
        <v>3767</v>
      </c>
      <c r="H189" s="1" t="s">
        <v>3771</v>
      </c>
      <c r="I189" s="1" t="s">
        <v>3722</v>
      </c>
    </row>
    <row r="190" spans="1:10" ht="203" x14ac:dyDescent="0.35">
      <c r="A190" s="2" t="s">
        <v>3346</v>
      </c>
      <c r="B190" s="2" t="s">
        <v>3393</v>
      </c>
      <c r="C190" s="43">
        <v>1</v>
      </c>
      <c r="D190" s="1" t="s">
        <v>65</v>
      </c>
      <c r="E190" s="1" t="s">
        <v>66</v>
      </c>
      <c r="F190" s="1" t="str">
        <f>UnitControlCenter!$B$10</f>
        <v>billion 2023 dollars</v>
      </c>
      <c r="G190" s="1" t="s">
        <v>3349</v>
      </c>
      <c r="H190" s="1" t="s">
        <v>3348</v>
      </c>
      <c r="I190" s="208" t="s">
        <v>3347</v>
      </c>
      <c r="J190" s="208"/>
    </row>
    <row r="191" spans="1:10" ht="232" x14ac:dyDescent="0.35">
      <c r="A191" s="2" t="s">
        <v>3346</v>
      </c>
      <c r="B191" s="2" t="s">
        <v>3386</v>
      </c>
      <c r="C191" s="43">
        <v>1</v>
      </c>
      <c r="D191" s="1" t="s">
        <v>65</v>
      </c>
      <c r="E191" s="1" t="s">
        <v>66</v>
      </c>
      <c r="F191" s="1" t="str">
        <f>UnitControlCenter!$B$10</f>
        <v>billion 2023 dollars</v>
      </c>
      <c r="G191" s="1" t="s">
        <v>3357</v>
      </c>
      <c r="H191" s="1" t="s">
        <v>3348</v>
      </c>
      <c r="I191" s="208" t="s">
        <v>3350</v>
      </c>
      <c r="J191" s="208"/>
    </row>
    <row r="192" spans="1:10" ht="203" x14ac:dyDescent="0.35">
      <c r="A192" s="2" t="s">
        <v>3346</v>
      </c>
      <c r="B192" s="2" t="s">
        <v>3387</v>
      </c>
      <c r="C192" s="43">
        <v>1</v>
      </c>
      <c r="D192" s="1" t="s">
        <v>65</v>
      </c>
      <c r="E192" s="1" t="s">
        <v>66</v>
      </c>
      <c r="F192" s="1" t="str">
        <f>UnitControlCenter!$B$10</f>
        <v>billion 2023 dollars</v>
      </c>
      <c r="G192" s="1" t="s">
        <v>3358</v>
      </c>
      <c r="H192" s="1" t="s">
        <v>3348</v>
      </c>
      <c r="I192" s="208" t="s">
        <v>3351</v>
      </c>
      <c r="J192" s="208"/>
    </row>
    <row r="193" spans="1:10" ht="232" x14ac:dyDescent="0.35">
      <c r="A193" s="2" t="s">
        <v>3346</v>
      </c>
      <c r="B193" s="2" t="s">
        <v>3388</v>
      </c>
      <c r="C193" s="43">
        <v>1</v>
      </c>
      <c r="D193" s="1" t="s">
        <v>65</v>
      </c>
      <c r="E193" s="1" t="s">
        <v>66</v>
      </c>
      <c r="F193" s="1" t="str">
        <f>UnitControlCenter!$B$10</f>
        <v>billion 2023 dollars</v>
      </c>
      <c r="G193" s="1" t="s">
        <v>3359</v>
      </c>
      <c r="H193" s="1" t="s">
        <v>3348</v>
      </c>
      <c r="I193" s="208" t="s">
        <v>3352</v>
      </c>
      <c r="J193" s="208"/>
    </row>
    <row r="194" spans="1:10" ht="188.5" x14ac:dyDescent="0.35">
      <c r="A194" s="2" t="s">
        <v>3346</v>
      </c>
      <c r="B194" s="2" t="s">
        <v>3389</v>
      </c>
      <c r="C194" s="43">
        <v>1</v>
      </c>
      <c r="D194" s="1" t="s">
        <v>65</v>
      </c>
      <c r="E194" s="1" t="s">
        <v>66</v>
      </c>
      <c r="F194" s="1" t="str">
        <f>UnitControlCenter!$B$10</f>
        <v>billion 2023 dollars</v>
      </c>
      <c r="G194" s="1" t="s">
        <v>3362</v>
      </c>
      <c r="H194" s="1" t="s">
        <v>3348</v>
      </c>
      <c r="I194" s="208" t="s">
        <v>3353</v>
      </c>
      <c r="J194" s="208"/>
    </row>
    <row r="195" spans="1:10" ht="217.5" x14ac:dyDescent="0.35">
      <c r="A195" s="2" t="s">
        <v>3346</v>
      </c>
      <c r="B195" s="2" t="s">
        <v>3390</v>
      </c>
      <c r="C195" s="43">
        <v>1</v>
      </c>
      <c r="D195" s="1" t="s">
        <v>65</v>
      </c>
      <c r="E195" s="1" t="s">
        <v>66</v>
      </c>
      <c r="F195" s="1" t="str">
        <f>UnitControlCenter!$B$10</f>
        <v>billion 2023 dollars</v>
      </c>
      <c r="G195" s="1" t="s">
        <v>3363</v>
      </c>
      <c r="H195" s="1" t="s">
        <v>3348</v>
      </c>
      <c r="I195" s="208" t="s">
        <v>3354</v>
      </c>
      <c r="J195" s="208"/>
    </row>
    <row r="196" spans="1:10" ht="246.5" x14ac:dyDescent="0.35">
      <c r="A196" s="2" t="s">
        <v>3346</v>
      </c>
      <c r="B196" s="2" t="s">
        <v>3391</v>
      </c>
      <c r="C196" s="43">
        <v>1</v>
      </c>
      <c r="D196" s="1" t="s">
        <v>65</v>
      </c>
      <c r="E196" s="1" t="s">
        <v>66</v>
      </c>
      <c r="F196" s="1" t="str">
        <f>UnitControlCenter!$B$10</f>
        <v>billion 2023 dollars</v>
      </c>
      <c r="G196" s="1" t="s">
        <v>3360</v>
      </c>
      <c r="H196" s="1" t="s">
        <v>3348</v>
      </c>
      <c r="I196" s="208" t="s">
        <v>3355</v>
      </c>
      <c r="J196" s="208"/>
    </row>
    <row r="197" spans="1:10" ht="276" thickBot="1" x14ac:dyDescent="0.4">
      <c r="A197" s="192" t="s">
        <v>3346</v>
      </c>
      <c r="B197" s="192" t="s">
        <v>3392</v>
      </c>
      <c r="C197" s="199">
        <v>1</v>
      </c>
      <c r="D197" s="193" t="s">
        <v>65</v>
      </c>
      <c r="E197" s="193" t="s">
        <v>66</v>
      </c>
      <c r="F197" s="193" t="str">
        <f>UnitControlCenter!$B$10</f>
        <v>billion 2023 dollars</v>
      </c>
      <c r="G197" s="193" t="s">
        <v>3361</v>
      </c>
      <c r="H197" s="193" t="s">
        <v>3348</v>
      </c>
      <c r="I197" s="315" t="s">
        <v>3356</v>
      </c>
      <c r="J197" s="315"/>
    </row>
    <row r="198" spans="1:10" ht="72.5" x14ac:dyDescent="0.35">
      <c r="A198" s="2" t="s">
        <v>2348</v>
      </c>
      <c r="B198" s="2" t="s">
        <v>93</v>
      </c>
      <c r="C198" s="43">
        <v>1</v>
      </c>
      <c r="D198" s="1" t="s">
        <v>65</v>
      </c>
      <c r="E198" s="1" t="s">
        <v>2354</v>
      </c>
      <c r="F198" s="1" t="str">
        <f>UnitControlCenter!$B$22</f>
        <v>2023 dollars / megawatt-hour (MWh)</v>
      </c>
      <c r="G198" s="1" t="s">
        <v>3302</v>
      </c>
      <c r="H198" s="1" t="s">
        <v>3301</v>
      </c>
      <c r="I198" s="1" t="s">
        <v>3662</v>
      </c>
    </row>
    <row r="199" spans="1:10" ht="43.5" x14ac:dyDescent="0.35">
      <c r="A199" s="2" t="s">
        <v>2348</v>
      </c>
      <c r="B199" s="2" t="s">
        <v>446</v>
      </c>
      <c r="C199" s="43">
        <v>1</v>
      </c>
      <c r="D199" s="1" t="s">
        <v>65</v>
      </c>
      <c r="E199" s="1" t="s">
        <v>2354</v>
      </c>
      <c r="F199" s="1" t="str">
        <f>UnitControlCenter!$B$37</f>
        <v>2023 dollars / short ton</v>
      </c>
      <c r="G199" s="1" t="s">
        <v>2656</v>
      </c>
      <c r="H199" s="1" t="s">
        <v>2657</v>
      </c>
      <c r="I199" s="1" t="s">
        <v>2658</v>
      </c>
    </row>
    <row r="200" spans="1:10" x14ac:dyDescent="0.35">
      <c r="A200" s="2" t="s">
        <v>2348</v>
      </c>
      <c r="B200" s="2" t="s">
        <v>443</v>
      </c>
      <c r="C200" s="43">
        <v>1</v>
      </c>
      <c r="D200" s="1" t="s">
        <v>65</v>
      </c>
      <c r="E200" s="1" t="s">
        <v>2354</v>
      </c>
      <c r="F200" s="1" t="str">
        <f>UnitControlCenter!$B$37</f>
        <v>2023 dollars / short ton</v>
      </c>
      <c r="G200" s="1" t="s">
        <v>2367</v>
      </c>
      <c r="H200" s="1" t="s">
        <v>341</v>
      </c>
      <c r="I200" s="1" t="s">
        <v>2543</v>
      </c>
    </row>
    <row r="201" spans="1:10" ht="87" x14ac:dyDescent="0.35">
      <c r="A201" s="2" t="s">
        <v>2348</v>
      </c>
      <c r="B201" s="2" t="s">
        <v>87</v>
      </c>
      <c r="C201" s="43">
        <v>1</v>
      </c>
      <c r="D201" s="1" t="s">
        <v>65</v>
      </c>
      <c r="E201" s="1" t="s">
        <v>2354</v>
      </c>
      <c r="F201" s="1" t="str">
        <f>UnitControlCenter!$B$38</f>
        <v>2023 dollars / thousand cubic feet</v>
      </c>
      <c r="G201" s="1" t="s">
        <v>3304</v>
      </c>
      <c r="H201" s="1" t="s">
        <v>3303</v>
      </c>
      <c r="I201" s="1" t="s">
        <v>3663</v>
      </c>
    </row>
    <row r="202" spans="1:10" x14ac:dyDescent="0.35">
      <c r="A202" s="2" t="s">
        <v>2348</v>
      </c>
      <c r="B202" s="2" t="s">
        <v>95</v>
      </c>
      <c r="C202" s="43">
        <v>1</v>
      </c>
      <c r="D202" s="1" t="s">
        <v>65</v>
      </c>
      <c r="E202" s="1" t="s">
        <v>2354</v>
      </c>
      <c r="F202" s="1" t="str">
        <f>UnitControlCenter!$B$39</f>
        <v>2023 dollars / gallon</v>
      </c>
      <c r="G202" s="1" t="s">
        <v>2369</v>
      </c>
      <c r="H202" s="1" t="s">
        <v>336</v>
      </c>
      <c r="I202" s="43">
        <v>969696</v>
      </c>
      <c r="J202" s="43"/>
    </row>
    <row r="203" spans="1:10" ht="72.5" x14ac:dyDescent="0.35">
      <c r="A203" s="2" t="s">
        <v>2348</v>
      </c>
      <c r="B203" s="2" t="s">
        <v>96</v>
      </c>
      <c r="C203" s="43">
        <v>1</v>
      </c>
      <c r="D203" s="1" t="s">
        <v>65</v>
      </c>
      <c r="E203" s="1" t="s">
        <v>2354</v>
      </c>
      <c r="F203" s="1" t="str">
        <f>UnitControlCenter!$B$39</f>
        <v>2023 dollars / gallon</v>
      </c>
      <c r="G203" s="1" t="s">
        <v>2651</v>
      </c>
      <c r="H203" s="1" t="s">
        <v>2649</v>
      </c>
      <c r="I203" s="1" t="s">
        <v>2650</v>
      </c>
    </row>
    <row r="204" spans="1:10" ht="58" x14ac:dyDescent="0.35">
      <c r="A204" s="2" t="s">
        <v>2348</v>
      </c>
      <c r="B204" s="2" t="s">
        <v>92</v>
      </c>
      <c r="C204" s="43">
        <v>1</v>
      </c>
      <c r="D204" s="1" t="s">
        <v>65</v>
      </c>
      <c r="E204" s="1" t="s">
        <v>2354</v>
      </c>
      <c r="F204" s="1" t="str">
        <f>UnitControlCenter!$B$37</f>
        <v>2023 dollars / short ton</v>
      </c>
      <c r="G204" s="1" t="s">
        <v>2652</v>
      </c>
      <c r="H204" s="1" t="s">
        <v>2653</v>
      </c>
      <c r="I204" s="1" t="s">
        <v>2654</v>
      </c>
    </row>
    <row r="205" spans="1:10" ht="58" x14ac:dyDescent="0.35">
      <c r="A205" s="2" t="s">
        <v>2348</v>
      </c>
      <c r="B205" s="2" t="s">
        <v>2593</v>
      </c>
      <c r="C205" s="43">
        <v>1</v>
      </c>
      <c r="D205" s="1" t="s">
        <v>65</v>
      </c>
      <c r="E205" s="1" t="s">
        <v>2354</v>
      </c>
      <c r="F205" s="1" t="str">
        <f>UnitControlCenter!$B$40</f>
        <v>2023 dollars / barrel of oil</v>
      </c>
      <c r="G205" s="1" t="s">
        <v>2717</v>
      </c>
      <c r="H205" s="1" t="s">
        <v>2718</v>
      </c>
      <c r="I205" s="1" t="s">
        <v>2719</v>
      </c>
    </row>
    <row r="206" spans="1:10" ht="58" x14ac:dyDescent="0.35">
      <c r="A206" s="2" t="s">
        <v>2348</v>
      </c>
      <c r="B206" s="2" t="s">
        <v>2655</v>
      </c>
      <c r="C206" s="43">
        <v>1</v>
      </c>
      <c r="D206" s="1" t="s">
        <v>65</v>
      </c>
      <c r="E206" s="1" t="s">
        <v>2354</v>
      </c>
      <c r="F206" s="1" t="str">
        <f>UnitControlCenter!$B$39</f>
        <v>2023 dollars / gallon</v>
      </c>
      <c r="G206" s="1" t="s">
        <v>2659</v>
      </c>
      <c r="H206" s="1" t="s">
        <v>2366</v>
      </c>
      <c r="I206" s="1" t="s">
        <v>2589</v>
      </c>
    </row>
    <row r="207" spans="1:10" ht="29.5" thickBot="1" x14ac:dyDescent="0.4">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x14ac:dyDescent="0.35">
      <c r="A208" s="2" t="s">
        <v>2349</v>
      </c>
      <c r="B208" s="2" t="s">
        <v>3485</v>
      </c>
      <c r="C208" s="43">
        <v>1</v>
      </c>
      <c r="D208" s="1" t="s">
        <v>63</v>
      </c>
      <c r="E208" s="1" t="s">
        <v>64</v>
      </c>
      <c r="F208" s="1" t="str">
        <f>UnitControlCenter!$B$42</f>
        <v>2023 dollars / kilowatt-hour (kWh)</v>
      </c>
      <c r="G208" s="1" t="s">
        <v>2370</v>
      </c>
    </row>
    <row r="209" spans="1:10" ht="29" x14ac:dyDescent="0.35">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x14ac:dyDescent="0.35">
      <c r="A210" s="2" t="s">
        <v>2349</v>
      </c>
      <c r="B210" s="2" t="s">
        <v>2351</v>
      </c>
      <c r="C210" s="43">
        <v>1</v>
      </c>
      <c r="D210" s="1" t="s">
        <v>63</v>
      </c>
      <c r="E210" s="1" t="s">
        <v>64</v>
      </c>
      <c r="F210" s="1" t="str">
        <f>UnitControlCenter!$B$45</f>
        <v>million 2023 dollars / megawatt (MW)</v>
      </c>
      <c r="G210" s="1" t="s">
        <v>2371</v>
      </c>
    </row>
    <row r="211" spans="1:10" x14ac:dyDescent="0.35">
      <c r="A211" s="2" t="s">
        <v>2349</v>
      </c>
      <c r="B211" s="2" t="s">
        <v>2352</v>
      </c>
      <c r="C211" s="43">
        <v>1</v>
      </c>
      <c r="D211" s="1" t="s">
        <v>63</v>
      </c>
      <c r="E211" s="1" t="s">
        <v>64</v>
      </c>
      <c r="F211" s="1" t="str">
        <f>UnitControlCenter!$B$45</f>
        <v>million 2023 dollars / megawatt (MW)</v>
      </c>
      <c r="G211" s="1" t="s">
        <v>2372</v>
      </c>
    </row>
    <row r="212" spans="1:10" x14ac:dyDescent="0.35">
      <c r="A212" s="2" t="s">
        <v>2349</v>
      </c>
      <c r="B212" s="2" t="s">
        <v>2353</v>
      </c>
      <c r="C212" s="43">
        <v>1</v>
      </c>
      <c r="D212" s="1" t="s">
        <v>63</v>
      </c>
      <c r="E212" s="1" t="s">
        <v>64</v>
      </c>
      <c r="F212" s="1" t="str">
        <f>UnitControlCenter!$B$45</f>
        <v>million 2023 dollars / megawatt (MW)</v>
      </c>
      <c r="G212" s="1" t="s">
        <v>2373</v>
      </c>
    </row>
    <row r="213" spans="1:10" ht="29.5" thickBot="1" x14ac:dyDescent="0.4">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2538</v>
      </c>
      <c r="B1" s="169"/>
      <c r="C1" s="159"/>
      <c r="D1" s="159"/>
    </row>
    <row r="2" spans="1:5" x14ac:dyDescent="0.35">
      <c r="A2" s="9" t="s">
        <v>2502</v>
      </c>
      <c r="B2" s="170" t="s">
        <v>2503</v>
      </c>
      <c r="C2" s="9" t="s">
        <v>2504</v>
      </c>
      <c r="D2" s="9" t="s">
        <v>2505</v>
      </c>
    </row>
    <row r="3" spans="1:5" x14ac:dyDescent="0.35">
      <c r="A3" s="371" t="s">
        <v>3597</v>
      </c>
      <c r="B3" s="375" t="s">
        <v>3599</v>
      </c>
      <c r="C3" s="372"/>
      <c r="D3" s="374" t="s">
        <v>3598</v>
      </c>
    </row>
    <row r="4" spans="1:5" x14ac:dyDescent="0.35">
      <c r="A4" t="s">
        <v>2552</v>
      </c>
      <c r="B4" s="20" t="s">
        <v>2546</v>
      </c>
      <c r="C4" s="188"/>
      <c r="D4" s="376" t="s">
        <v>3601</v>
      </c>
      <c r="E4" t="s">
        <v>3604</v>
      </c>
    </row>
    <row r="5" spans="1:5" x14ac:dyDescent="0.35">
      <c r="A5" t="s">
        <v>3608</v>
      </c>
      <c r="B5" s="171" t="s">
        <v>3609</v>
      </c>
      <c r="C5" s="377"/>
      <c r="D5" s="376" t="s">
        <v>3603</v>
      </c>
      <c r="E5" t="s">
        <v>3607</v>
      </c>
    </row>
    <row r="6" spans="1:5" x14ac:dyDescent="0.35">
      <c r="A6" t="s">
        <v>3054</v>
      </c>
      <c r="B6" s="171" t="s">
        <v>3610</v>
      </c>
      <c r="C6" s="205"/>
      <c r="D6" t="s">
        <v>3614</v>
      </c>
    </row>
    <row r="7" spans="1:5" x14ac:dyDescent="0.35">
      <c r="A7" t="s">
        <v>3615</v>
      </c>
      <c r="B7" s="171" t="s">
        <v>3616</v>
      </c>
      <c r="C7" s="379"/>
      <c r="D7" s="378" t="s">
        <v>3586</v>
      </c>
    </row>
    <row r="8" spans="1:5" x14ac:dyDescent="0.35">
      <c r="A8" t="s">
        <v>2512</v>
      </c>
      <c r="B8" s="20" t="s">
        <v>2523</v>
      </c>
      <c r="C8" s="176"/>
      <c r="D8" t="s">
        <v>436</v>
      </c>
    </row>
    <row r="9" spans="1:5" x14ac:dyDescent="0.35">
      <c r="A9" t="s">
        <v>3570</v>
      </c>
      <c r="B9" s="20" t="s">
        <v>3569</v>
      </c>
      <c r="C9" s="362"/>
      <c r="D9" t="s">
        <v>3501</v>
      </c>
    </row>
    <row r="10" spans="1:5" x14ac:dyDescent="0.35">
      <c r="A10" t="s">
        <v>2520</v>
      </c>
      <c r="B10" s="171" t="s">
        <v>2521</v>
      </c>
      <c r="C10" s="175"/>
      <c r="D10" t="s">
        <v>92</v>
      </c>
    </row>
    <row r="11" spans="1:5" x14ac:dyDescent="0.35">
      <c r="A11" t="s">
        <v>2548</v>
      </c>
      <c r="B11" s="20" t="s">
        <v>2542</v>
      </c>
      <c r="C11" s="185"/>
      <c r="D11" t="s">
        <v>91</v>
      </c>
    </row>
    <row r="12" spans="1:5" x14ac:dyDescent="0.35">
      <c r="A12" t="s">
        <v>2527</v>
      </c>
      <c r="B12" s="20" t="s">
        <v>2543</v>
      </c>
      <c r="C12" s="180"/>
      <c r="D12" t="s">
        <v>2539</v>
      </c>
    </row>
    <row r="13" spans="1:5" x14ac:dyDescent="0.35">
      <c r="A13" t="s">
        <v>2549</v>
      </c>
      <c r="B13" s="20" t="s">
        <v>2368</v>
      </c>
      <c r="C13" s="184"/>
      <c r="D13" t="s">
        <v>2540</v>
      </c>
    </row>
    <row r="14" spans="1:5" x14ac:dyDescent="0.35">
      <c r="A14" t="s">
        <v>2547</v>
      </c>
      <c r="B14" s="20" t="s">
        <v>2544</v>
      </c>
      <c r="C14" s="187"/>
      <c r="D14" t="s">
        <v>451</v>
      </c>
    </row>
    <row r="15" spans="1:5" x14ac:dyDescent="0.35">
      <c r="A15" t="s">
        <v>2528</v>
      </c>
      <c r="B15" s="20" t="s">
        <v>2524</v>
      </c>
      <c r="C15" s="179"/>
      <c r="D15" t="s">
        <v>454</v>
      </c>
    </row>
    <row r="16" spans="1:5" x14ac:dyDescent="0.35">
      <c r="A16" t="s">
        <v>2501</v>
      </c>
      <c r="B16" s="172" t="s">
        <v>2508</v>
      </c>
      <c r="C16" s="168"/>
      <c r="D16" t="s">
        <v>89</v>
      </c>
    </row>
    <row r="17" spans="1:5" x14ac:dyDescent="0.35">
      <c r="A17" t="s">
        <v>3055</v>
      </c>
      <c r="B17" t="s">
        <v>3611</v>
      </c>
      <c r="C17" s="206"/>
      <c r="D17" t="s">
        <v>3503</v>
      </c>
    </row>
    <row r="18" spans="1:5" x14ac:dyDescent="0.35">
      <c r="A18" t="s">
        <v>2529</v>
      </c>
      <c r="B18" s="20" t="s">
        <v>2525</v>
      </c>
      <c r="C18" s="181"/>
      <c r="D18" t="s">
        <v>3504</v>
      </c>
    </row>
    <row r="19" spans="1:5" x14ac:dyDescent="0.35">
      <c r="A19" t="s">
        <v>2511</v>
      </c>
      <c r="B19" s="171" t="s">
        <v>2516</v>
      </c>
      <c r="C19" s="177"/>
      <c r="D19" t="s">
        <v>2541</v>
      </c>
    </row>
    <row r="20" spans="1:5" x14ac:dyDescent="0.35">
      <c r="A20" t="s">
        <v>2551</v>
      </c>
      <c r="B20" s="20" t="s">
        <v>2545</v>
      </c>
      <c r="C20" s="186"/>
      <c r="D20" t="s">
        <v>2471</v>
      </c>
    </row>
    <row r="21" spans="1:5" x14ac:dyDescent="0.35">
      <c r="A21" t="s">
        <v>2514</v>
      </c>
      <c r="B21" s="171" t="s">
        <v>2515</v>
      </c>
      <c r="C21" s="167"/>
      <c r="D21" t="s">
        <v>2626</v>
      </c>
    </row>
    <row r="22" spans="1:5" x14ac:dyDescent="0.35">
      <c r="A22" t="s">
        <v>2594</v>
      </c>
      <c r="B22" s="171" t="s">
        <v>2596</v>
      </c>
      <c r="C22" s="189"/>
      <c r="D22" t="s">
        <v>2593</v>
      </c>
    </row>
    <row r="23" spans="1:5" x14ac:dyDescent="0.35">
      <c r="A23" t="s">
        <v>2595</v>
      </c>
      <c r="B23" s="171">
        <v>740000</v>
      </c>
      <c r="C23" s="190"/>
      <c r="D23" t="s">
        <v>2469</v>
      </c>
    </row>
    <row r="24" spans="1:5" x14ac:dyDescent="0.35">
      <c r="A24" t="s">
        <v>2530</v>
      </c>
      <c r="B24" s="20" t="s">
        <v>2526</v>
      </c>
      <c r="C24" s="182"/>
      <c r="D24" t="s">
        <v>311</v>
      </c>
    </row>
    <row r="25" spans="1:5" x14ac:dyDescent="0.35">
      <c r="A25" t="s">
        <v>3568</v>
      </c>
      <c r="B25" s="20" t="s">
        <v>3612</v>
      </c>
      <c r="C25" s="361"/>
      <c r="D25" t="s">
        <v>3500</v>
      </c>
    </row>
    <row r="26" spans="1:5" x14ac:dyDescent="0.35">
      <c r="A26" t="s">
        <v>2513</v>
      </c>
      <c r="B26" s="171" t="s">
        <v>2518</v>
      </c>
      <c r="C26" s="174"/>
      <c r="D26" t="s">
        <v>3430</v>
      </c>
    </row>
    <row r="27" spans="1:5" x14ac:dyDescent="0.35">
      <c r="A27" t="s">
        <v>3431</v>
      </c>
      <c r="B27" s="171" t="s">
        <v>3432</v>
      </c>
      <c r="C27" s="360"/>
      <c r="D27" t="s">
        <v>3429</v>
      </c>
    </row>
    <row r="28" spans="1:5" x14ac:dyDescent="0.35">
      <c r="A28" t="s">
        <v>3056</v>
      </c>
      <c r="B28" s="17" t="s">
        <v>3613</v>
      </c>
      <c r="C28" s="207"/>
      <c r="D28" t="s">
        <v>3502</v>
      </c>
    </row>
    <row r="29" spans="1:5" x14ac:dyDescent="0.35">
      <c r="A29" t="s">
        <v>2537</v>
      </c>
      <c r="B29" s="20" t="s">
        <v>2536</v>
      </c>
      <c r="C29" s="183"/>
      <c r="D29" t="s">
        <v>443</v>
      </c>
    </row>
    <row r="30" spans="1:5" x14ac:dyDescent="0.35">
      <c r="A30" t="s">
        <v>3057</v>
      </c>
      <c r="B30" s="204" t="s">
        <v>3050</v>
      </c>
      <c r="C30" s="203"/>
      <c r="D30" t="s">
        <v>3499</v>
      </c>
    </row>
    <row r="31" spans="1:5" x14ac:dyDescent="0.35">
      <c r="A31" t="s">
        <v>2507</v>
      </c>
      <c r="B31" s="171" t="s">
        <v>2517</v>
      </c>
      <c r="C31" s="173"/>
      <c r="D31" t="s">
        <v>446</v>
      </c>
    </row>
    <row r="32" spans="1:5" x14ac:dyDescent="0.35">
      <c r="A32" t="s">
        <v>3608</v>
      </c>
      <c r="B32" s="171" t="s">
        <v>3609</v>
      </c>
      <c r="C32" s="377"/>
      <c r="D32" t="s">
        <v>3602</v>
      </c>
      <c r="E32" t="s">
        <v>3606</v>
      </c>
    </row>
    <row r="33" spans="1:5" x14ac:dyDescent="0.35">
      <c r="A33" t="s">
        <v>2552</v>
      </c>
      <c r="B33" s="20" t="s">
        <v>2546</v>
      </c>
      <c r="C33" s="188"/>
      <c r="D33" s="376" t="s">
        <v>3600</v>
      </c>
      <c r="E33" t="s">
        <v>3605</v>
      </c>
    </row>
    <row r="35" spans="1:5" x14ac:dyDescent="0.35">
      <c r="A35" s="42" t="s">
        <v>2522</v>
      </c>
      <c r="B35" s="169"/>
      <c r="C35" s="159"/>
      <c r="D35" s="159"/>
    </row>
    <row r="36" spans="1:5" s="9" customFormat="1" x14ac:dyDescent="0.35">
      <c r="A36" s="9" t="s">
        <v>2502</v>
      </c>
      <c r="B36" s="170" t="s">
        <v>2503</v>
      </c>
      <c r="C36" s="9" t="s">
        <v>2504</v>
      </c>
      <c r="D36" s="9" t="s">
        <v>2586</v>
      </c>
    </row>
    <row r="37" spans="1:5" x14ac:dyDescent="0.35">
      <c r="A37" t="s">
        <v>2528</v>
      </c>
      <c r="B37" s="20" t="s">
        <v>2524</v>
      </c>
      <c r="C37" s="179"/>
      <c r="D37" t="s">
        <v>2588</v>
      </c>
    </row>
    <row r="38" spans="1:5" x14ac:dyDescent="0.35">
      <c r="A38" t="s">
        <v>2501</v>
      </c>
      <c r="B38" s="172" t="s">
        <v>2508</v>
      </c>
      <c r="C38" s="168"/>
      <c r="D38" t="s">
        <v>2587</v>
      </c>
    </row>
    <row r="39" spans="1:5" x14ac:dyDescent="0.35">
      <c r="A39" t="s">
        <v>2513</v>
      </c>
      <c r="B39" s="20" t="s">
        <v>2518</v>
      </c>
      <c r="C39" s="174"/>
      <c r="D39" t="s">
        <v>4</v>
      </c>
    </row>
    <row r="40" spans="1:5" x14ac:dyDescent="0.35">
      <c r="A40" t="s">
        <v>2527</v>
      </c>
      <c r="B40" s="20" t="s">
        <v>2543</v>
      </c>
      <c r="C40" s="180"/>
      <c r="D40" t="s">
        <v>93</v>
      </c>
    </row>
    <row r="41" spans="1:5" x14ac:dyDescent="0.35">
      <c r="A41" t="s">
        <v>2507</v>
      </c>
      <c r="B41" s="20">
        <v>969696</v>
      </c>
      <c r="C41" s="173"/>
      <c r="D41" t="s">
        <v>9</v>
      </c>
    </row>
    <row r="42" spans="1:5" x14ac:dyDescent="0.35">
      <c r="A42" t="s">
        <v>2520</v>
      </c>
      <c r="B42" s="20" t="s">
        <v>2521</v>
      </c>
      <c r="C42" s="175"/>
      <c r="D42" t="s">
        <v>2428</v>
      </c>
    </row>
    <row r="43" spans="1:5" x14ac:dyDescent="0.35">
      <c r="A43" t="s">
        <v>2529</v>
      </c>
      <c r="B43" s="20" t="s">
        <v>2525</v>
      </c>
      <c r="C43" s="181"/>
      <c r="D43" t="s">
        <v>132</v>
      </c>
    </row>
    <row r="44" spans="1:5" x14ac:dyDescent="0.35">
      <c r="A44" t="s">
        <v>2530</v>
      </c>
      <c r="B44" s="20" t="s">
        <v>2526</v>
      </c>
      <c r="C44" s="182"/>
      <c r="D44" t="s">
        <v>2437</v>
      </c>
    </row>
    <row r="45" spans="1:5" x14ac:dyDescent="0.35">
      <c r="A45" t="s">
        <v>2512</v>
      </c>
      <c r="B45" s="20" t="s">
        <v>2523</v>
      </c>
      <c r="C45" s="178"/>
      <c r="D45" t="s">
        <v>2488</v>
      </c>
    </row>
    <row r="46" spans="1:5" x14ac:dyDescent="0.35">
      <c r="A46" t="s">
        <v>2594</v>
      </c>
      <c r="B46" s="171" t="s">
        <v>2596</v>
      </c>
      <c r="C46" s="189"/>
      <c r="D46" t="s">
        <v>2794</v>
      </c>
    </row>
    <row r="48" spans="1:5" x14ac:dyDescent="0.35">
      <c r="A48" s="42" t="s">
        <v>2531</v>
      </c>
      <c r="B48" s="169"/>
      <c r="C48" s="159"/>
      <c r="D48" s="159"/>
    </row>
    <row r="49" spans="1:4" x14ac:dyDescent="0.35">
      <c r="A49" s="9" t="s">
        <v>2502</v>
      </c>
      <c r="B49" s="170" t="s">
        <v>2503</v>
      </c>
      <c r="C49" s="9" t="s">
        <v>2504</v>
      </c>
      <c r="D49" s="9" t="s">
        <v>2505</v>
      </c>
    </row>
    <row r="50" spans="1:4" x14ac:dyDescent="0.35">
      <c r="A50" t="s">
        <v>2513</v>
      </c>
      <c r="B50" s="171" t="s">
        <v>2518</v>
      </c>
      <c r="C50" s="174"/>
      <c r="D50" t="s">
        <v>2532</v>
      </c>
    </row>
    <row r="51" spans="1:4" x14ac:dyDescent="0.35">
      <c r="A51" t="s">
        <v>2507</v>
      </c>
      <c r="B51" s="20">
        <v>969696</v>
      </c>
      <c r="C51" s="173"/>
      <c r="D51" t="s">
        <v>2533</v>
      </c>
    </row>
    <row r="52" spans="1:4" x14ac:dyDescent="0.35">
      <c r="A52" t="s">
        <v>2520</v>
      </c>
      <c r="B52" s="20" t="s">
        <v>2521</v>
      </c>
      <c r="C52" s="175"/>
      <c r="D52" t="s">
        <v>2534</v>
      </c>
    </row>
    <row r="53" spans="1:4" x14ac:dyDescent="0.35">
      <c r="A53" t="s">
        <v>2594</v>
      </c>
      <c r="B53" s="171" t="s">
        <v>2596</v>
      </c>
      <c r="C53" s="189"/>
      <c r="D53" t="s">
        <v>2795</v>
      </c>
    </row>
    <row r="55" spans="1:4" x14ac:dyDescent="0.35">
      <c r="A55" s="42" t="s">
        <v>2535</v>
      </c>
      <c r="B55" s="169"/>
      <c r="C55" s="159"/>
      <c r="D55" s="159"/>
    </row>
    <row r="56" spans="1:4" x14ac:dyDescent="0.35">
      <c r="A56" s="9" t="s">
        <v>2502</v>
      </c>
      <c r="B56" s="170" t="s">
        <v>2503</v>
      </c>
      <c r="C56" s="9" t="s">
        <v>2504</v>
      </c>
      <c r="D56" s="9" t="s">
        <v>2505</v>
      </c>
    </row>
    <row r="57" spans="1:4" x14ac:dyDescent="0.35">
      <c r="A57" t="s">
        <v>2520</v>
      </c>
      <c r="B57" s="20" t="s">
        <v>2521</v>
      </c>
      <c r="C57" s="175"/>
      <c r="D57" t="s">
        <v>2237</v>
      </c>
    </row>
    <row r="58" spans="1:4" x14ac:dyDescent="0.35">
      <c r="A58" t="s">
        <v>2514</v>
      </c>
      <c r="B58" s="171" t="s">
        <v>2515</v>
      </c>
      <c r="C58" s="167"/>
      <c r="D58" t="s">
        <v>846</v>
      </c>
    </row>
    <row r="59" spans="1:4" x14ac:dyDescent="0.35">
      <c r="A59" t="s">
        <v>2513</v>
      </c>
      <c r="B59" s="171" t="s">
        <v>2518</v>
      </c>
      <c r="C59" s="174"/>
      <c r="D59" t="s">
        <v>2235</v>
      </c>
    </row>
    <row r="60" spans="1:4" x14ac:dyDescent="0.35">
      <c r="A60" t="s">
        <v>2507</v>
      </c>
      <c r="B60" s="171" t="s">
        <v>2517</v>
      </c>
      <c r="C60" s="173"/>
      <c r="D60" t="s">
        <v>2219</v>
      </c>
    </row>
    <row r="61" spans="1:4" x14ac:dyDescent="0.35">
      <c r="B61" s="171"/>
    </row>
    <row r="62" spans="1:4" x14ac:dyDescent="0.35">
      <c r="A62" s="42" t="s">
        <v>2672</v>
      </c>
      <c r="B62" s="169"/>
      <c r="C62" s="159"/>
      <c r="D62" s="159"/>
    </row>
    <row r="63" spans="1:4" x14ac:dyDescent="0.35">
      <c r="A63" s="9" t="s">
        <v>2502</v>
      </c>
      <c r="B63" s="170" t="s">
        <v>2503</v>
      </c>
      <c r="C63" s="9" t="s">
        <v>2504</v>
      </c>
      <c r="D63" s="9" t="s">
        <v>2505</v>
      </c>
    </row>
    <row r="64" spans="1:4" x14ac:dyDescent="0.35">
      <c r="A64" t="s">
        <v>2513</v>
      </c>
      <c r="B64" s="171" t="s">
        <v>2518</v>
      </c>
      <c r="C64" s="174"/>
      <c r="D64" t="s">
        <v>2564</v>
      </c>
    </row>
    <row r="65" spans="1:4" x14ac:dyDescent="0.35">
      <c r="A65" t="s">
        <v>2528</v>
      </c>
      <c r="B65" s="20" t="s">
        <v>2524</v>
      </c>
      <c r="C65" s="179"/>
      <c r="D65" t="s">
        <v>2565</v>
      </c>
    </row>
    <row r="66" spans="1:4" x14ac:dyDescent="0.35">
      <c r="A66" t="s">
        <v>2527</v>
      </c>
      <c r="B66" s="20" t="s">
        <v>2543</v>
      </c>
      <c r="C66" s="180"/>
      <c r="D66" t="s">
        <v>2566</v>
      </c>
    </row>
    <row r="67" spans="1:4" x14ac:dyDescent="0.35">
      <c r="A67" t="s">
        <v>2520</v>
      </c>
      <c r="B67" s="171" t="s">
        <v>2521</v>
      </c>
      <c r="C67" s="175"/>
      <c r="D67" t="s">
        <v>2567</v>
      </c>
    </row>
    <row r="68" spans="1:4" x14ac:dyDescent="0.35">
      <c r="A68" t="s">
        <v>2514</v>
      </c>
      <c r="B68" s="171" t="s">
        <v>2515</v>
      </c>
      <c r="C68" s="167"/>
      <c r="D68" t="s">
        <v>2568</v>
      </c>
    </row>
    <row r="70" spans="1:4" x14ac:dyDescent="0.35">
      <c r="A70" s="42" t="s">
        <v>2940</v>
      </c>
      <c r="B70" s="169"/>
      <c r="C70" s="159"/>
      <c r="D70" s="159"/>
    </row>
    <row r="71" spans="1:4" x14ac:dyDescent="0.35">
      <c r="A71" s="9" t="s">
        <v>2502</v>
      </c>
      <c r="B71" s="170" t="s">
        <v>2503</v>
      </c>
      <c r="C71" s="9" t="s">
        <v>2504</v>
      </c>
      <c r="D71" s="9" t="s">
        <v>2505</v>
      </c>
    </row>
    <row r="72" spans="1:4" x14ac:dyDescent="0.35">
      <c r="A72" t="s">
        <v>2528</v>
      </c>
      <c r="B72" s="20" t="s">
        <v>2524</v>
      </c>
      <c r="C72" s="179"/>
      <c r="D72" t="s">
        <v>2930</v>
      </c>
    </row>
    <row r="73" spans="1:4" x14ac:dyDescent="0.35">
      <c r="A73" t="s">
        <v>2513</v>
      </c>
      <c r="B73" s="171" t="s">
        <v>2518</v>
      </c>
      <c r="C73" s="174"/>
      <c r="D73" t="s">
        <v>2929</v>
      </c>
    </row>
    <row r="74" spans="1:4" x14ac:dyDescent="0.35">
      <c r="A74" t="s">
        <v>2512</v>
      </c>
      <c r="B74" s="20" t="s">
        <v>2523</v>
      </c>
      <c r="C74" s="178"/>
      <c r="D74" t="s">
        <v>2926</v>
      </c>
    </row>
    <row r="75" spans="1:4" x14ac:dyDescent="0.35">
      <c r="A75" t="s">
        <v>2552</v>
      </c>
      <c r="B75" s="20" t="s">
        <v>2546</v>
      </c>
      <c r="C75" s="188"/>
      <c r="D75" t="s">
        <v>2927</v>
      </c>
    </row>
    <row r="76" spans="1:4" x14ac:dyDescent="0.35">
      <c r="A76" t="s">
        <v>2530</v>
      </c>
      <c r="B76" s="20" t="s">
        <v>2526</v>
      </c>
      <c r="C76" s="182"/>
      <c r="D76" t="s">
        <v>2928</v>
      </c>
    </row>
    <row r="78" spans="1:4" x14ac:dyDescent="0.35">
      <c r="A78" s="42" t="s">
        <v>3014</v>
      </c>
      <c r="B78" s="169"/>
      <c r="C78" s="159"/>
      <c r="D78" s="159"/>
    </row>
    <row r="79" spans="1:4" x14ac:dyDescent="0.35">
      <c r="A79" s="9" t="s">
        <v>2502</v>
      </c>
      <c r="B79" s="170" t="s">
        <v>2503</v>
      </c>
      <c r="C79" s="9" t="s">
        <v>2504</v>
      </c>
      <c r="D79" s="9" t="s">
        <v>2505</v>
      </c>
    </row>
    <row r="80" spans="1:4" x14ac:dyDescent="0.35">
      <c r="A80" t="s">
        <v>2594</v>
      </c>
      <c r="B80" s="171" t="s">
        <v>2596</v>
      </c>
      <c r="C80" s="189"/>
      <c r="D80" t="s">
        <v>2947</v>
      </c>
    </row>
    <row r="81" spans="1:4" x14ac:dyDescent="0.35">
      <c r="A81" t="s">
        <v>2528</v>
      </c>
      <c r="B81" s="20" t="s">
        <v>2524</v>
      </c>
      <c r="C81" s="179"/>
      <c r="D81" t="s">
        <v>2948</v>
      </c>
    </row>
    <row r="82" spans="1:4" x14ac:dyDescent="0.35">
      <c r="A82" t="s">
        <v>2530</v>
      </c>
      <c r="B82" s="20" t="s">
        <v>2526</v>
      </c>
      <c r="C82" s="182"/>
      <c r="D82" t="s">
        <v>458</v>
      </c>
    </row>
    <row r="83" spans="1:4" x14ac:dyDescent="0.35">
      <c r="A83" t="s">
        <v>2529</v>
      </c>
      <c r="B83" s="20" t="s">
        <v>2525</v>
      </c>
      <c r="C83" s="181"/>
      <c r="D83" t="s">
        <v>2949</v>
      </c>
    </row>
    <row r="84" spans="1:4" x14ac:dyDescent="0.35">
      <c r="A84" t="s">
        <v>2527</v>
      </c>
      <c r="B84" s="20" t="s">
        <v>2543</v>
      </c>
      <c r="C84" s="180"/>
      <c r="D84" t="s">
        <v>2950</v>
      </c>
    </row>
    <row r="85" spans="1:4" x14ac:dyDescent="0.35">
      <c r="A85" t="s">
        <v>2507</v>
      </c>
      <c r="B85" s="171" t="s">
        <v>2517</v>
      </c>
      <c r="C85" s="173"/>
      <c r="D85" t="s">
        <v>263</v>
      </c>
    </row>
    <row r="86" spans="1:4" x14ac:dyDescent="0.35">
      <c r="A86" t="s">
        <v>2513</v>
      </c>
      <c r="B86" s="171" t="s">
        <v>2518</v>
      </c>
      <c r="C86" s="174"/>
      <c r="D86" t="s">
        <v>2951</v>
      </c>
    </row>
    <row r="87" spans="1:4" x14ac:dyDescent="0.35">
      <c r="A87" t="s">
        <v>2520</v>
      </c>
      <c r="B87" s="171" t="s">
        <v>2521</v>
      </c>
      <c r="C87" s="175"/>
      <c r="D87" t="s">
        <v>2952</v>
      </c>
    </row>
    <row r="88" spans="1:4" x14ac:dyDescent="0.35">
      <c r="A88" t="s">
        <v>2512</v>
      </c>
      <c r="B88" s="20" t="s">
        <v>2523</v>
      </c>
      <c r="C88" s="178"/>
      <c r="D88" t="s">
        <v>2953</v>
      </c>
    </row>
    <row r="89" spans="1:4" x14ac:dyDescent="0.35">
      <c r="A89" t="s">
        <v>2514</v>
      </c>
      <c r="B89" s="171" t="s">
        <v>2515</v>
      </c>
      <c r="C89" s="167"/>
      <c r="D89" t="s">
        <v>2568</v>
      </c>
    </row>
    <row r="90" spans="1:4" x14ac:dyDescent="0.35">
      <c r="B90" s="171"/>
    </row>
    <row r="91" spans="1:4" x14ac:dyDescent="0.35">
      <c r="A91" s="42" t="s">
        <v>2912</v>
      </c>
      <c r="B91" s="169"/>
      <c r="C91" s="159"/>
      <c r="D91" s="159"/>
    </row>
    <row r="92" spans="1:4" x14ac:dyDescent="0.35">
      <c r="A92" s="9" t="s">
        <v>2502</v>
      </c>
      <c r="B92" s="170" t="s">
        <v>2503</v>
      </c>
      <c r="C92" s="9" t="s">
        <v>2504</v>
      </c>
      <c r="D92" s="9" t="s">
        <v>2505</v>
      </c>
    </row>
    <row r="93" spans="1:4" x14ac:dyDescent="0.35">
      <c r="A93" t="s">
        <v>2513</v>
      </c>
      <c r="B93" s="171" t="s">
        <v>2518</v>
      </c>
      <c r="C93" s="174"/>
      <c r="D93" t="s">
        <v>2860</v>
      </c>
    </row>
    <row r="94" spans="1:4" x14ac:dyDescent="0.35">
      <c r="A94" t="s">
        <v>2528</v>
      </c>
      <c r="B94" s="20" t="s">
        <v>2524</v>
      </c>
      <c r="C94" s="179"/>
      <c r="D94" t="s">
        <v>2861</v>
      </c>
    </row>
    <row r="95" spans="1:4" x14ac:dyDescent="0.35">
      <c r="A95" t="s">
        <v>2527</v>
      </c>
      <c r="B95" s="20" t="s">
        <v>2543</v>
      </c>
      <c r="C95" s="180"/>
      <c r="D95" t="s">
        <v>2862</v>
      </c>
    </row>
    <row r="96" spans="1:4" x14ac:dyDescent="0.35">
      <c r="A96" t="s">
        <v>2514</v>
      </c>
      <c r="B96" s="171" t="s">
        <v>2515</v>
      </c>
      <c r="C96" s="167"/>
      <c r="D96" t="s">
        <v>2568</v>
      </c>
    </row>
    <row r="98" spans="1:4" x14ac:dyDescent="0.35">
      <c r="A98" s="42" t="s">
        <v>3269</v>
      </c>
      <c r="B98" s="169"/>
      <c r="C98" s="159"/>
      <c r="D98" s="159"/>
    </row>
    <row r="99" spans="1:4" x14ac:dyDescent="0.35">
      <c r="A99" s="9" t="s">
        <v>2502</v>
      </c>
      <c r="B99" s="170" t="s">
        <v>2503</v>
      </c>
      <c r="C99" s="9" t="s">
        <v>2504</v>
      </c>
      <c r="D99" s="9" t="s">
        <v>2505</v>
      </c>
    </row>
    <row r="100" spans="1:4" x14ac:dyDescent="0.35">
      <c r="A100" t="s">
        <v>2548</v>
      </c>
      <c r="B100" s="20" t="s">
        <v>2542</v>
      </c>
      <c r="C100" s="185"/>
      <c r="D100" t="s">
        <v>3137</v>
      </c>
    </row>
    <row r="101" spans="1:4" x14ac:dyDescent="0.35">
      <c r="A101" t="s">
        <v>2520</v>
      </c>
      <c r="B101" s="171" t="s">
        <v>2521</v>
      </c>
      <c r="C101" s="175"/>
      <c r="D101" t="s">
        <v>3138</v>
      </c>
    </row>
    <row r="103" spans="1:4" x14ac:dyDescent="0.35">
      <c r="A103" s="42" t="s">
        <v>3139</v>
      </c>
      <c r="B103" s="169"/>
      <c r="C103" s="159"/>
      <c r="D103" s="159"/>
    </row>
    <row r="104" spans="1:4" x14ac:dyDescent="0.35">
      <c r="A104" s="9" t="s">
        <v>2502</v>
      </c>
      <c r="B104" s="170" t="s">
        <v>2503</v>
      </c>
      <c r="C104" s="9" t="s">
        <v>2504</v>
      </c>
      <c r="D104" s="9" t="s">
        <v>2505</v>
      </c>
    </row>
    <row r="105" spans="1:4" x14ac:dyDescent="0.35">
      <c r="A105" t="s">
        <v>2513</v>
      </c>
      <c r="B105" s="171" t="s">
        <v>2518</v>
      </c>
      <c r="C105" s="174"/>
      <c r="D105" t="s">
        <v>3140</v>
      </c>
    </row>
    <row r="106" spans="1:4" x14ac:dyDescent="0.35">
      <c r="A106" t="s">
        <v>2527</v>
      </c>
      <c r="B106" s="20" t="s">
        <v>2543</v>
      </c>
      <c r="C106" s="180"/>
      <c r="D106" t="s">
        <v>3141</v>
      </c>
    </row>
    <row r="107" spans="1:4" x14ac:dyDescent="0.35">
      <c r="A107" t="s">
        <v>2520</v>
      </c>
      <c r="B107" s="171" t="s">
        <v>2521</v>
      </c>
      <c r="C107" s="175"/>
      <c r="D107" t="s">
        <v>3142</v>
      </c>
    </row>
    <row r="108" spans="1:4" x14ac:dyDescent="0.35">
      <c r="A108" t="s">
        <v>2528</v>
      </c>
      <c r="B108" s="20" t="s">
        <v>2524</v>
      </c>
      <c r="C108" s="179"/>
      <c r="D108" t="s">
        <v>3143</v>
      </c>
    </row>
    <row r="110" spans="1:4" x14ac:dyDescent="0.35">
      <c r="A110" s="42" t="s">
        <v>3144</v>
      </c>
      <c r="B110" s="169"/>
      <c r="C110" s="159"/>
      <c r="D110" s="159"/>
    </row>
    <row r="111" spans="1:4" x14ac:dyDescent="0.35">
      <c r="A111" s="9" t="s">
        <v>2502</v>
      </c>
      <c r="B111" s="170" t="s">
        <v>2503</v>
      </c>
      <c r="C111" s="9" t="s">
        <v>2504</v>
      </c>
      <c r="D111" s="9" t="s">
        <v>2505</v>
      </c>
    </row>
    <row r="112" spans="1:4" x14ac:dyDescent="0.35">
      <c r="A112" t="s">
        <v>2552</v>
      </c>
      <c r="B112" s="20" t="s">
        <v>2546</v>
      </c>
      <c r="C112" s="188"/>
      <c r="D112" t="s">
        <v>3145</v>
      </c>
    </row>
    <row r="113" spans="1:4" x14ac:dyDescent="0.35">
      <c r="A113" t="s">
        <v>2529</v>
      </c>
      <c r="B113" s="20" t="s">
        <v>2525</v>
      </c>
      <c r="C113" s="181"/>
      <c r="D113" t="s">
        <v>3146</v>
      </c>
    </row>
    <row r="115" spans="1:4" x14ac:dyDescent="0.35">
      <c r="A115" s="42" t="s">
        <v>3147</v>
      </c>
      <c r="B115" s="169"/>
      <c r="C115" s="159"/>
      <c r="D115" s="159"/>
    </row>
    <row r="116" spans="1:4" x14ac:dyDescent="0.35">
      <c r="A116" s="9" t="s">
        <v>2502</v>
      </c>
      <c r="B116" s="170" t="s">
        <v>2503</v>
      </c>
      <c r="C116" s="9" t="s">
        <v>2504</v>
      </c>
      <c r="D116" s="9" t="s">
        <v>2505</v>
      </c>
    </row>
    <row r="117" spans="1:4" x14ac:dyDescent="0.35">
      <c r="A117" t="s">
        <v>2548</v>
      </c>
      <c r="B117" s="20" t="s">
        <v>2542</v>
      </c>
      <c r="C117" s="185"/>
      <c r="D117" t="s">
        <v>3148</v>
      </c>
    </row>
    <row r="118" spans="1:4" x14ac:dyDescent="0.35">
      <c r="A118" t="s">
        <v>2528</v>
      </c>
      <c r="B118" s="20" t="s">
        <v>2524</v>
      </c>
      <c r="C118" s="179"/>
      <c r="D118" t="s">
        <v>3149</v>
      </c>
    </row>
    <row r="119" spans="1:4" x14ac:dyDescent="0.35">
      <c r="A119" t="s">
        <v>2530</v>
      </c>
      <c r="B119" s="20" t="s">
        <v>2526</v>
      </c>
      <c r="C119" s="182"/>
      <c r="D119" t="s">
        <v>3150</v>
      </c>
    </row>
    <row r="120" spans="1:4" x14ac:dyDescent="0.35">
      <c r="A120" t="s">
        <v>2520</v>
      </c>
      <c r="B120" s="171" t="s">
        <v>2521</v>
      </c>
      <c r="C120" s="175"/>
      <c r="D120" t="s">
        <v>3151</v>
      </c>
    </row>
    <row r="121" spans="1:4" x14ac:dyDescent="0.35">
      <c r="A121" t="s">
        <v>2527</v>
      </c>
      <c r="B121" s="20" t="s">
        <v>2543</v>
      </c>
      <c r="C121" s="180"/>
      <c r="D121" t="s">
        <v>3152</v>
      </c>
    </row>
    <row r="122" spans="1:4" x14ac:dyDescent="0.35">
      <c r="A122" t="s">
        <v>2507</v>
      </c>
      <c r="B122" s="171" t="s">
        <v>2517</v>
      </c>
      <c r="C122" s="173"/>
      <c r="D122" t="s">
        <v>3153</v>
      </c>
    </row>
    <row r="123" spans="1:4" x14ac:dyDescent="0.35">
      <c r="A123" t="s">
        <v>2513</v>
      </c>
      <c r="B123" s="171" t="s">
        <v>2518</v>
      </c>
      <c r="C123" s="174"/>
      <c r="D123" t="s">
        <v>3154</v>
      </c>
    </row>
    <row r="125" spans="1:4" x14ac:dyDescent="0.35">
      <c r="A125" s="42" t="s">
        <v>2874</v>
      </c>
      <c r="B125" s="169"/>
      <c r="C125" s="159"/>
      <c r="D125" s="159"/>
    </row>
    <row r="126" spans="1:4" x14ac:dyDescent="0.35">
      <c r="A126" s="9" t="s">
        <v>2502</v>
      </c>
      <c r="B126" s="170" t="s">
        <v>2503</v>
      </c>
      <c r="C126" s="9" t="s">
        <v>2504</v>
      </c>
      <c r="D126" s="9" t="s">
        <v>2505</v>
      </c>
    </row>
    <row r="127" spans="1:4" x14ac:dyDescent="0.35">
      <c r="A127" t="s">
        <v>2528</v>
      </c>
      <c r="B127" s="20" t="s">
        <v>2524</v>
      </c>
      <c r="C127" s="179"/>
      <c r="D127" t="s">
        <v>2875</v>
      </c>
    </row>
    <row r="128" spans="1:4" x14ac:dyDescent="0.35">
      <c r="A128" t="s">
        <v>2520</v>
      </c>
      <c r="B128" s="171" t="s">
        <v>2521</v>
      </c>
      <c r="C128" s="175"/>
      <c r="D128" t="s">
        <v>2876</v>
      </c>
    </row>
    <row r="129" spans="1:4" x14ac:dyDescent="0.35">
      <c r="A129" t="s">
        <v>2514</v>
      </c>
      <c r="B129" s="171" t="s">
        <v>2515</v>
      </c>
      <c r="C129" s="167"/>
      <c r="D129" t="s">
        <v>2568</v>
      </c>
    </row>
    <row r="130" spans="1:4" x14ac:dyDescent="0.35">
      <c r="B130" s="171"/>
    </row>
    <row r="131" spans="1:4" x14ac:dyDescent="0.35">
      <c r="A131" s="42" t="s">
        <v>2913</v>
      </c>
      <c r="B131" s="169"/>
      <c r="C131" s="159"/>
      <c r="D131" s="159"/>
    </row>
    <row r="132" spans="1:4" x14ac:dyDescent="0.35">
      <c r="A132" s="9" t="s">
        <v>2502</v>
      </c>
      <c r="B132" s="170" t="s">
        <v>2503</v>
      </c>
      <c r="C132" s="9" t="s">
        <v>2504</v>
      </c>
      <c r="D132" s="9" t="s">
        <v>2505</v>
      </c>
    </row>
    <row r="133" spans="1:4" x14ac:dyDescent="0.35">
      <c r="A133" t="s">
        <v>2513</v>
      </c>
      <c r="B133" s="171" t="s">
        <v>2518</v>
      </c>
      <c r="C133" s="174"/>
      <c r="D133" t="s">
        <v>2914</v>
      </c>
    </row>
    <row r="134" spans="1:4" x14ac:dyDescent="0.35">
      <c r="A134" t="s">
        <v>2552</v>
      </c>
      <c r="B134" s="20" t="s">
        <v>2546</v>
      </c>
      <c r="C134" s="188"/>
      <c r="D134" t="s">
        <v>2915</v>
      </c>
    </row>
    <row r="135" spans="1:4" x14ac:dyDescent="0.35">
      <c r="A135" t="s">
        <v>2530</v>
      </c>
      <c r="B135" s="20" t="s">
        <v>2526</v>
      </c>
      <c r="C135" s="182"/>
      <c r="D135" t="s">
        <v>2916</v>
      </c>
    </row>
    <row r="136" spans="1:4" x14ac:dyDescent="0.35">
      <c r="A136" t="s">
        <v>2514</v>
      </c>
      <c r="B136" s="171" t="s">
        <v>2515</v>
      </c>
      <c r="C136" s="167"/>
      <c r="D136" t="s">
        <v>2568</v>
      </c>
    </row>
    <row r="138" spans="1:4" x14ac:dyDescent="0.35">
      <c r="A138" s="42" t="s">
        <v>2570</v>
      </c>
      <c r="B138" s="169"/>
      <c r="C138" s="159"/>
      <c r="D138" s="159"/>
    </row>
    <row r="139" spans="1:4" x14ac:dyDescent="0.35">
      <c r="A139" s="9" t="s">
        <v>2502</v>
      </c>
      <c r="B139" s="170" t="s">
        <v>2503</v>
      </c>
      <c r="C139" s="9" t="s">
        <v>2504</v>
      </c>
      <c r="D139" s="9" t="s">
        <v>2505</v>
      </c>
    </row>
    <row r="140" spans="1:4" x14ac:dyDescent="0.35">
      <c r="A140" t="s">
        <v>2514</v>
      </c>
      <c r="B140" s="171" t="s">
        <v>2515</v>
      </c>
      <c r="C140" s="167"/>
      <c r="D140" t="s">
        <v>2571</v>
      </c>
    </row>
    <row r="141" spans="1:4" x14ac:dyDescent="0.35">
      <c r="A141" t="s">
        <v>2528</v>
      </c>
      <c r="B141" s="20" t="s">
        <v>2524</v>
      </c>
      <c r="C141" s="179"/>
      <c r="D141" t="s">
        <v>2572</v>
      </c>
    </row>
    <row r="142" spans="1:4" x14ac:dyDescent="0.35">
      <c r="A142" t="s">
        <v>2530</v>
      </c>
      <c r="B142" s="20" t="s">
        <v>2526</v>
      </c>
      <c r="C142" s="182"/>
      <c r="D142" t="s">
        <v>2664</v>
      </c>
    </row>
    <row r="143" spans="1:4" x14ac:dyDescent="0.35">
      <c r="A143" t="s">
        <v>2529</v>
      </c>
      <c r="B143" s="20" t="s">
        <v>2525</v>
      </c>
      <c r="C143" s="181"/>
      <c r="D143" t="s">
        <v>2573</v>
      </c>
    </row>
    <row r="144" spans="1:4" x14ac:dyDescent="0.35">
      <c r="A144" t="s">
        <v>2527</v>
      </c>
      <c r="B144" s="20" t="s">
        <v>2543</v>
      </c>
      <c r="C144" s="180"/>
      <c r="D144" t="s">
        <v>2574</v>
      </c>
    </row>
    <row r="145" spans="1:4" x14ac:dyDescent="0.35">
      <c r="A145" t="s">
        <v>2507</v>
      </c>
      <c r="B145" s="171" t="s">
        <v>2517</v>
      </c>
      <c r="C145" s="173"/>
      <c r="D145" t="s">
        <v>2575</v>
      </c>
    </row>
    <row r="146" spans="1:4" x14ac:dyDescent="0.35">
      <c r="A146" t="s">
        <v>2513</v>
      </c>
      <c r="B146" s="171" t="s">
        <v>2518</v>
      </c>
      <c r="C146" s="174"/>
      <c r="D146" t="s">
        <v>2576</v>
      </c>
    </row>
    <row r="147" spans="1:4" x14ac:dyDescent="0.35">
      <c r="A147" t="s">
        <v>2520</v>
      </c>
      <c r="B147" s="171" t="s">
        <v>2521</v>
      </c>
      <c r="C147" s="175"/>
      <c r="D147" t="s">
        <v>2577</v>
      </c>
    </row>
    <row r="148" spans="1:4" x14ac:dyDescent="0.35">
      <c r="A148" t="s">
        <v>2512</v>
      </c>
      <c r="B148" s="20" t="s">
        <v>2523</v>
      </c>
      <c r="C148" s="178"/>
      <c r="D148" t="s">
        <v>2578</v>
      </c>
    </row>
    <row r="150" spans="1:4" x14ac:dyDescent="0.35">
      <c r="A150" s="42" t="s">
        <v>2569</v>
      </c>
      <c r="B150" s="169"/>
      <c r="C150" s="159"/>
      <c r="D150" s="159"/>
    </row>
    <row r="151" spans="1:4" x14ac:dyDescent="0.35">
      <c r="A151" s="9" t="s">
        <v>2502</v>
      </c>
      <c r="B151" s="170" t="s">
        <v>2503</v>
      </c>
      <c r="C151" s="9" t="s">
        <v>2504</v>
      </c>
      <c r="D151" s="9" t="s">
        <v>2505</v>
      </c>
    </row>
    <row r="152" spans="1:4" x14ac:dyDescent="0.35">
      <c r="A152" t="s">
        <v>2520</v>
      </c>
      <c r="B152" s="171" t="s">
        <v>2521</v>
      </c>
      <c r="C152" s="175"/>
      <c r="D152" t="s">
        <v>2682</v>
      </c>
    </row>
    <row r="153" spans="1:4" x14ac:dyDescent="0.35">
      <c r="A153" t="s">
        <v>2527</v>
      </c>
      <c r="B153" s="20" t="s">
        <v>2543</v>
      </c>
      <c r="C153" s="180"/>
      <c r="D153" t="s">
        <v>2683</v>
      </c>
    </row>
    <row r="154" spans="1:4" x14ac:dyDescent="0.35">
      <c r="A154" t="s">
        <v>2513</v>
      </c>
      <c r="B154" s="171" t="s">
        <v>2518</v>
      </c>
      <c r="C154" s="174"/>
      <c r="D154" t="s">
        <v>2673</v>
      </c>
    </row>
    <row r="155" spans="1:4" x14ac:dyDescent="0.35">
      <c r="A155" t="s">
        <v>2528</v>
      </c>
      <c r="B155" s="20" t="s">
        <v>2524</v>
      </c>
      <c r="C155" s="179"/>
      <c r="D155" t="s">
        <v>2674</v>
      </c>
    </row>
    <row r="156" spans="1:4" x14ac:dyDescent="0.35">
      <c r="A156" t="s">
        <v>2514</v>
      </c>
      <c r="B156" s="171" t="s">
        <v>2515</v>
      </c>
      <c r="C156" s="167"/>
      <c r="D156" t="s">
        <v>2568</v>
      </c>
    </row>
    <row r="158" spans="1:4" x14ac:dyDescent="0.35">
      <c r="A158" s="42" t="s">
        <v>2506</v>
      </c>
      <c r="B158" s="169"/>
      <c r="C158" s="159"/>
      <c r="D158" s="159"/>
    </row>
    <row r="159" spans="1:4" x14ac:dyDescent="0.35">
      <c r="A159" s="9" t="s">
        <v>2502</v>
      </c>
      <c r="B159" s="170" t="s">
        <v>2503</v>
      </c>
      <c r="C159" s="9" t="s">
        <v>2504</v>
      </c>
      <c r="D159" s="9" t="s">
        <v>2505</v>
      </c>
    </row>
    <row r="160" spans="1:4" x14ac:dyDescent="0.35">
      <c r="A160" t="s">
        <v>2527</v>
      </c>
      <c r="B160" s="20" t="s">
        <v>2543</v>
      </c>
      <c r="C160" s="180"/>
      <c r="D160" t="s">
        <v>2245</v>
      </c>
    </row>
    <row r="161" spans="1:4" x14ac:dyDescent="0.35">
      <c r="A161" t="s">
        <v>2507</v>
      </c>
      <c r="B161" s="171" t="s">
        <v>2517</v>
      </c>
      <c r="C161" s="173"/>
      <c r="D161" t="s">
        <v>2247</v>
      </c>
    </row>
    <row r="162" spans="1:4" x14ac:dyDescent="0.35">
      <c r="A162" t="s">
        <v>2513</v>
      </c>
      <c r="B162" s="171" t="s">
        <v>2518</v>
      </c>
      <c r="C162" s="174"/>
      <c r="D162" t="s">
        <v>2246</v>
      </c>
    </row>
    <row r="163" spans="1:4" x14ac:dyDescent="0.35">
      <c r="A163" t="s">
        <v>2512</v>
      </c>
      <c r="B163" s="20" t="s">
        <v>2523</v>
      </c>
      <c r="C163" s="176"/>
      <c r="D163" t="s">
        <v>2509</v>
      </c>
    </row>
    <row r="164" spans="1:4" x14ac:dyDescent="0.35">
      <c r="A164" t="s">
        <v>2528</v>
      </c>
      <c r="B164" s="20" t="s">
        <v>2524</v>
      </c>
      <c r="C164" s="179"/>
      <c r="D164" t="s">
        <v>2510</v>
      </c>
    </row>
    <row r="165" spans="1:4" x14ac:dyDescent="0.35">
      <c r="A165" t="s">
        <v>2514</v>
      </c>
      <c r="B165" s="171" t="s">
        <v>2515</v>
      </c>
      <c r="C165" s="167"/>
      <c r="D165" t="s">
        <v>2248</v>
      </c>
    </row>
    <row r="166" spans="1:4" x14ac:dyDescent="0.35">
      <c r="A166" t="s">
        <v>2520</v>
      </c>
      <c r="B166" s="171" t="s">
        <v>2521</v>
      </c>
      <c r="C166" s="175"/>
      <c r="D166" t="s">
        <v>2519</v>
      </c>
    </row>
    <row r="168" spans="1:4" x14ac:dyDescent="0.35">
      <c r="A168" s="42" t="s">
        <v>2553</v>
      </c>
      <c r="B168" s="169"/>
      <c r="C168" s="159"/>
      <c r="D168" s="159"/>
    </row>
    <row r="169" spans="1:4" x14ac:dyDescent="0.35">
      <c r="A169" s="9" t="s">
        <v>2502</v>
      </c>
      <c r="B169" s="170" t="s">
        <v>2503</v>
      </c>
      <c r="C169" s="9" t="s">
        <v>2504</v>
      </c>
      <c r="D169" s="9" t="s">
        <v>2505</v>
      </c>
    </row>
    <row r="170" spans="1:4" x14ac:dyDescent="0.35">
      <c r="A170" t="s">
        <v>2513</v>
      </c>
      <c r="B170" s="171" t="s">
        <v>2518</v>
      </c>
      <c r="C170" s="174"/>
      <c r="D170" t="s">
        <v>143</v>
      </c>
    </row>
    <row r="171" spans="1:4" x14ac:dyDescent="0.35">
      <c r="A171" t="s">
        <v>2501</v>
      </c>
      <c r="B171" s="172" t="s">
        <v>2508</v>
      </c>
      <c r="C171" s="168"/>
      <c r="D171" t="s">
        <v>2555</v>
      </c>
    </row>
    <row r="172" spans="1:4" x14ac:dyDescent="0.35">
      <c r="A172" t="s">
        <v>2552</v>
      </c>
      <c r="B172" s="20" t="s">
        <v>2546</v>
      </c>
      <c r="C172" s="188"/>
      <c r="D172" t="s">
        <v>2562</v>
      </c>
    </row>
    <row r="173" spans="1:4" x14ac:dyDescent="0.35">
      <c r="A173" t="s">
        <v>2520</v>
      </c>
      <c r="B173" s="171" t="s">
        <v>2521</v>
      </c>
      <c r="C173" s="175"/>
      <c r="D173" t="s">
        <v>2556</v>
      </c>
    </row>
    <row r="174" spans="1:4" x14ac:dyDescent="0.35">
      <c r="A174" t="s">
        <v>2529</v>
      </c>
      <c r="B174" s="20" t="s">
        <v>2525</v>
      </c>
      <c r="C174" s="181"/>
      <c r="D174" t="s">
        <v>2557</v>
      </c>
    </row>
    <row r="175" spans="1:4" x14ac:dyDescent="0.35">
      <c r="A175" t="s">
        <v>2528</v>
      </c>
      <c r="B175" s="20" t="s">
        <v>2524</v>
      </c>
      <c r="C175" s="179"/>
      <c r="D175" t="s">
        <v>2558</v>
      </c>
    </row>
    <row r="176" spans="1:4" x14ac:dyDescent="0.35">
      <c r="A176" t="s">
        <v>2547</v>
      </c>
      <c r="B176" s="20" t="s">
        <v>2544</v>
      </c>
      <c r="C176" s="187"/>
      <c r="D176" t="s">
        <v>2559</v>
      </c>
    </row>
    <row r="177" spans="1:4" x14ac:dyDescent="0.35">
      <c r="A177" t="s">
        <v>2514</v>
      </c>
      <c r="B177" s="171" t="s">
        <v>2515</v>
      </c>
      <c r="C177" s="167"/>
      <c r="D177" t="s">
        <v>2563</v>
      </c>
    </row>
    <row r="178" spans="1:4" x14ac:dyDescent="0.35">
      <c r="A178" t="s">
        <v>2527</v>
      </c>
      <c r="B178" s="20" t="s">
        <v>2543</v>
      </c>
      <c r="C178" s="180"/>
      <c r="D178" t="s">
        <v>2344</v>
      </c>
    </row>
    <row r="179" spans="1:4" x14ac:dyDescent="0.35">
      <c r="A179" t="s">
        <v>2530</v>
      </c>
      <c r="B179" s="20" t="s">
        <v>2526</v>
      </c>
      <c r="C179" s="182"/>
      <c r="D179" t="s">
        <v>3119</v>
      </c>
    </row>
    <row r="180" spans="1:4" x14ac:dyDescent="0.35">
      <c r="A180" t="s">
        <v>2507</v>
      </c>
      <c r="B180" s="171" t="s">
        <v>2517</v>
      </c>
      <c r="C180" s="173"/>
      <c r="D180" t="s">
        <v>2554</v>
      </c>
    </row>
    <row r="182" spans="1:4" x14ac:dyDescent="0.35">
      <c r="A182" s="42" t="s">
        <v>2579</v>
      </c>
      <c r="B182" s="169"/>
      <c r="C182" s="159"/>
      <c r="D182" s="159"/>
    </row>
    <row r="183" spans="1:4" x14ac:dyDescent="0.35">
      <c r="A183" s="9" t="s">
        <v>2502</v>
      </c>
      <c r="B183" s="170" t="s">
        <v>2503</v>
      </c>
      <c r="C183" s="9" t="s">
        <v>2504</v>
      </c>
      <c r="D183" s="9" t="s">
        <v>2505</v>
      </c>
    </row>
    <row r="184" spans="1:4" x14ac:dyDescent="0.35">
      <c r="A184" t="s">
        <v>2507</v>
      </c>
      <c r="B184" s="171" t="s">
        <v>2517</v>
      </c>
      <c r="C184" s="173"/>
      <c r="D184" t="s">
        <v>2760</v>
      </c>
    </row>
    <row r="185" spans="1:4" x14ac:dyDescent="0.35">
      <c r="A185" t="s">
        <v>2513</v>
      </c>
      <c r="B185" s="171" t="s">
        <v>2518</v>
      </c>
      <c r="C185" s="174"/>
      <c r="D185" t="s">
        <v>3030</v>
      </c>
    </row>
    <row r="186" spans="1:4" x14ac:dyDescent="0.35">
      <c r="A186" t="s">
        <v>2512</v>
      </c>
      <c r="B186" s="20" t="s">
        <v>2523</v>
      </c>
      <c r="C186" s="176"/>
      <c r="D186" t="s">
        <v>3031</v>
      </c>
    </row>
    <row r="187" spans="1:4" x14ac:dyDescent="0.35">
      <c r="A187" t="s">
        <v>2548</v>
      </c>
      <c r="B187" s="20" t="s">
        <v>2542</v>
      </c>
      <c r="C187" s="185"/>
      <c r="D187" t="s">
        <v>3032</v>
      </c>
    </row>
    <row r="188" spans="1:4" x14ac:dyDescent="0.35">
      <c r="A188" t="s">
        <v>2549</v>
      </c>
      <c r="B188" s="20" t="s">
        <v>2368</v>
      </c>
      <c r="C188" s="184"/>
      <c r="D188" t="s">
        <v>3033</v>
      </c>
    </row>
    <row r="189" spans="1:4" x14ac:dyDescent="0.35">
      <c r="A189" t="s">
        <v>2520</v>
      </c>
      <c r="B189" s="171" t="s">
        <v>2521</v>
      </c>
      <c r="C189" s="175"/>
      <c r="D189" t="s">
        <v>3034</v>
      </c>
    </row>
    <row r="190" spans="1:4" x14ac:dyDescent="0.35">
      <c r="A190" t="s">
        <v>2529</v>
      </c>
      <c r="B190" s="20" t="s">
        <v>2525</v>
      </c>
      <c r="C190" s="181"/>
      <c r="D190" t="s">
        <v>3035</v>
      </c>
    </row>
    <row r="191" spans="1:4" x14ac:dyDescent="0.35">
      <c r="A191" t="s">
        <v>2514</v>
      </c>
      <c r="B191" s="171" t="s">
        <v>2515</v>
      </c>
      <c r="C191" s="167"/>
      <c r="D191" t="s">
        <v>3036</v>
      </c>
    </row>
    <row r="192" spans="1:4" x14ac:dyDescent="0.35">
      <c r="A192" t="s">
        <v>2527</v>
      </c>
      <c r="B192" s="20" t="s">
        <v>2543</v>
      </c>
      <c r="C192" s="180"/>
      <c r="D192" t="s">
        <v>2580</v>
      </c>
    </row>
    <row r="193" spans="1:4" x14ac:dyDescent="0.35">
      <c r="A193" t="s">
        <v>2551</v>
      </c>
      <c r="B193" s="20" t="s">
        <v>2545</v>
      </c>
      <c r="C193" s="186"/>
      <c r="D193" t="s">
        <v>3037</v>
      </c>
    </row>
    <row r="194" spans="1:4" x14ac:dyDescent="0.35">
      <c r="A194" t="s">
        <v>2594</v>
      </c>
      <c r="B194" s="171" t="s">
        <v>2596</v>
      </c>
      <c r="C194" s="189"/>
      <c r="D194" t="s">
        <v>3038</v>
      </c>
    </row>
    <row r="195" spans="1:4" x14ac:dyDescent="0.35">
      <c r="A195" t="s">
        <v>2547</v>
      </c>
      <c r="B195" s="20" t="s">
        <v>2544</v>
      </c>
      <c r="C195" s="187"/>
      <c r="D195" t="s">
        <v>3039</v>
      </c>
    </row>
    <row r="196" spans="1:4" x14ac:dyDescent="0.35">
      <c r="A196" t="s">
        <v>2501</v>
      </c>
      <c r="B196" s="172" t="s">
        <v>2508</v>
      </c>
      <c r="C196" s="168"/>
      <c r="D196" t="s">
        <v>2581</v>
      </c>
    </row>
    <row r="197" spans="1:4" x14ac:dyDescent="0.35">
      <c r="A197" t="s">
        <v>2528</v>
      </c>
      <c r="B197" s="20" t="s">
        <v>2524</v>
      </c>
      <c r="C197" s="179"/>
      <c r="D197" t="s">
        <v>3040</v>
      </c>
    </row>
    <row r="198" spans="1:4" x14ac:dyDescent="0.35">
      <c r="A198" t="s">
        <v>2595</v>
      </c>
      <c r="B198" s="171">
        <v>740000</v>
      </c>
      <c r="C198" s="190"/>
      <c r="D198" t="s">
        <v>3041</v>
      </c>
    </row>
    <row r="199" spans="1:4" x14ac:dyDescent="0.35">
      <c r="A199" t="s">
        <v>2530</v>
      </c>
      <c r="B199" s="20" t="s">
        <v>2526</v>
      </c>
      <c r="C199" s="182"/>
      <c r="D199" t="s">
        <v>3042</v>
      </c>
    </row>
    <row r="200" spans="1:4" x14ac:dyDescent="0.35">
      <c r="A200" t="s">
        <v>2537</v>
      </c>
      <c r="B200" s="20" t="s">
        <v>2536</v>
      </c>
      <c r="C200" s="183"/>
      <c r="D200" t="s">
        <v>3043</v>
      </c>
    </row>
    <row r="201" spans="1:4" x14ac:dyDescent="0.35">
      <c r="A201" t="s">
        <v>2552</v>
      </c>
      <c r="B201" s="20" t="s">
        <v>2546</v>
      </c>
      <c r="C201" s="188"/>
      <c r="D201" t="s">
        <v>3044</v>
      </c>
    </row>
    <row r="202" spans="1:4" x14ac:dyDescent="0.35">
      <c r="A202" t="s">
        <v>2511</v>
      </c>
      <c r="B202" s="171" t="s">
        <v>2516</v>
      </c>
      <c r="C202" s="177"/>
      <c r="D202" t="s">
        <v>3045</v>
      </c>
    </row>
    <row r="203" spans="1:4" x14ac:dyDescent="0.35">
      <c r="A203" t="s">
        <v>3057</v>
      </c>
      <c r="B203" s="204" t="s">
        <v>3050</v>
      </c>
      <c r="C203" s="203"/>
      <c r="D203" t="s">
        <v>3046</v>
      </c>
    </row>
    <row r="204" spans="1:4" x14ac:dyDescent="0.35">
      <c r="A204" t="s">
        <v>3054</v>
      </c>
      <c r="B204" s="171" t="s">
        <v>3051</v>
      </c>
      <c r="C204" s="205"/>
      <c r="D204" t="s">
        <v>3047</v>
      </c>
    </row>
    <row r="205" spans="1:4" x14ac:dyDescent="0.35">
      <c r="A205" t="s">
        <v>3055</v>
      </c>
      <c r="B205" t="s">
        <v>3052</v>
      </c>
      <c r="C205" s="206"/>
      <c r="D205" t="s">
        <v>3048</v>
      </c>
    </row>
    <row r="206" spans="1:4" x14ac:dyDescent="0.35">
      <c r="A206" t="s">
        <v>3056</v>
      </c>
      <c r="B206" s="17" t="s">
        <v>3053</v>
      </c>
      <c r="C206" s="207"/>
      <c r="D206" t="s">
        <v>3049</v>
      </c>
    </row>
    <row r="208" spans="1:4" x14ac:dyDescent="0.35">
      <c r="A208" s="42" t="s">
        <v>2582</v>
      </c>
      <c r="B208" s="169"/>
      <c r="C208" s="159"/>
      <c r="D208" s="159"/>
    </row>
    <row r="209" spans="1:4" x14ac:dyDescent="0.35">
      <c r="A209" s="9" t="s">
        <v>2502</v>
      </c>
      <c r="B209" s="170" t="s">
        <v>2503</v>
      </c>
      <c r="C209" s="9" t="s">
        <v>2504</v>
      </c>
      <c r="D209" s="9" t="s">
        <v>2505</v>
      </c>
    </row>
    <row r="210" spans="1:4" x14ac:dyDescent="0.35">
      <c r="A210" t="s">
        <v>2514</v>
      </c>
      <c r="B210" s="171" t="s">
        <v>2515</v>
      </c>
      <c r="C210" s="167"/>
      <c r="D210" t="s">
        <v>126</v>
      </c>
    </row>
    <row r="211" spans="1:4" x14ac:dyDescent="0.35">
      <c r="A211" t="s">
        <v>2520</v>
      </c>
      <c r="B211" s="171" t="s">
        <v>2521</v>
      </c>
      <c r="C211" s="175"/>
      <c r="D211" t="s">
        <v>125</v>
      </c>
    </row>
    <row r="212" spans="1:4" x14ac:dyDescent="0.35">
      <c r="A212" t="s">
        <v>2527</v>
      </c>
      <c r="B212" s="20" t="s">
        <v>2543</v>
      </c>
      <c r="C212" s="180"/>
      <c r="D212" t="s">
        <v>124</v>
      </c>
    </row>
    <row r="213" spans="1:4" x14ac:dyDescent="0.35">
      <c r="A213" t="s">
        <v>2528</v>
      </c>
      <c r="B213" s="20" t="s">
        <v>2524</v>
      </c>
      <c r="C213" s="179"/>
      <c r="D213" t="s">
        <v>122</v>
      </c>
    </row>
    <row r="214" spans="1:4" x14ac:dyDescent="0.35">
      <c r="A214" t="s">
        <v>2513</v>
      </c>
      <c r="B214" s="171" t="s">
        <v>2518</v>
      </c>
      <c r="C214" s="174"/>
      <c r="D214" t="s">
        <v>121</v>
      </c>
    </row>
    <row r="216" spans="1:4" x14ac:dyDescent="0.35">
      <c r="A216" s="42" t="s">
        <v>2583</v>
      </c>
      <c r="B216" s="169"/>
      <c r="C216" s="159"/>
      <c r="D216" s="159"/>
    </row>
    <row r="217" spans="1:4" x14ac:dyDescent="0.35">
      <c r="A217" s="9" t="s">
        <v>2502</v>
      </c>
      <c r="B217" s="170" t="s">
        <v>2503</v>
      </c>
      <c r="C217" s="9" t="s">
        <v>2504</v>
      </c>
      <c r="D217" s="9" t="s">
        <v>2505</v>
      </c>
    </row>
    <row r="218" spans="1:4" x14ac:dyDescent="0.35">
      <c r="A218" t="s">
        <v>2501</v>
      </c>
      <c r="B218" s="172" t="s">
        <v>2508</v>
      </c>
      <c r="C218" s="168"/>
      <c r="D218" t="s">
        <v>164</v>
      </c>
    </row>
    <row r="219" spans="1:4" x14ac:dyDescent="0.35">
      <c r="A219" t="s">
        <v>2520</v>
      </c>
      <c r="B219" s="171" t="s">
        <v>2521</v>
      </c>
      <c r="C219" s="175"/>
      <c r="D219" t="s">
        <v>279</v>
      </c>
    </row>
    <row r="220" spans="1:4" x14ac:dyDescent="0.35">
      <c r="A220" t="s">
        <v>2507</v>
      </c>
      <c r="B220" s="171" t="s">
        <v>2517</v>
      </c>
      <c r="C220" s="173"/>
      <c r="D220" t="s">
        <v>280</v>
      </c>
    </row>
    <row r="222" spans="1:4" x14ac:dyDescent="0.35">
      <c r="A222" s="42" t="s">
        <v>2622</v>
      </c>
      <c r="B222" s="169"/>
      <c r="C222" s="159"/>
      <c r="D222" s="159"/>
    </row>
    <row r="223" spans="1:4" x14ac:dyDescent="0.35">
      <c r="A223" s="9" t="s">
        <v>2502</v>
      </c>
      <c r="B223" s="170" t="s">
        <v>2503</v>
      </c>
      <c r="C223" s="9" t="s">
        <v>2504</v>
      </c>
      <c r="D223" s="9" t="s">
        <v>2505</v>
      </c>
    </row>
    <row r="224" spans="1:4" x14ac:dyDescent="0.35">
      <c r="A224" t="s">
        <v>2512</v>
      </c>
      <c r="B224" s="20" t="s">
        <v>2523</v>
      </c>
      <c r="C224" s="176"/>
      <c r="D224" t="s">
        <v>2472</v>
      </c>
    </row>
    <row r="225" spans="1:4" x14ac:dyDescent="0.35">
      <c r="A225" t="s">
        <v>2527</v>
      </c>
      <c r="B225" s="20" t="s">
        <v>2543</v>
      </c>
      <c r="C225" s="180"/>
      <c r="D225" t="s">
        <v>93</v>
      </c>
    </row>
    <row r="226" spans="1:4" x14ac:dyDescent="0.35">
      <c r="A226" t="s">
        <v>2513</v>
      </c>
      <c r="B226" s="171" t="s">
        <v>2518</v>
      </c>
      <c r="C226" s="174"/>
      <c r="D226" t="s">
        <v>87</v>
      </c>
    </row>
    <row r="227" spans="1:4" x14ac:dyDescent="0.35">
      <c r="A227" t="s">
        <v>2547</v>
      </c>
      <c r="B227" s="20" t="s">
        <v>2544</v>
      </c>
      <c r="C227" s="187"/>
      <c r="D227" t="s">
        <v>2623</v>
      </c>
    </row>
    <row r="228" spans="1:4" x14ac:dyDescent="0.35">
      <c r="A228" t="s">
        <v>2528</v>
      </c>
      <c r="B228" s="20" t="s">
        <v>2524</v>
      </c>
      <c r="C228" s="179"/>
      <c r="D228" t="s">
        <v>2624</v>
      </c>
    </row>
    <row r="229" spans="1:4" x14ac:dyDescent="0.35">
      <c r="A229" t="s">
        <v>2520</v>
      </c>
      <c r="B229" s="171" t="s">
        <v>2521</v>
      </c>
      <c r="C229" s="175"/>
      <c r="D229" t="s">
        <v>98</v>
      </c>
    </row>
    <row r="230" spans="1:4" x14ac:dyDescent="0.35">
      <c r="A230" t="s">
        <v>2529</v>
      </c>
      <c r="B230" s="20" t="s">
        <v>2525</v>
      </c>
      <c r="C230" s="181"/>
      <c r="D230" t="s">
        <v>97</v>
      </c>
    </row>
    <row r="231" spans="1:4" x14ac:dyDescent="0.35">
      <c r="A231" t="s">
        <v>2514</v>
      </c>
      <c r="B231" s="171" t="s">
        <v>2515</v>
      </c>
      <c r="C231" s="167"/>
      <c r="D231" t="s">
        <v>96</v>
      </c>
    </row>
    <row r="232" spans="1:4" x14ac:dyDescent="0.35">
      <c r="A232" t="s">
        <v>2507</v>
      </c>
      <c r="B232" s="171" t="s">
        <v>2517</v>
      </c>
      <c r="C232" s="173"/>
      <c r="D232" t="s">
        <v>95</v>
      </c>
    </row>
    <row r="234" spans="1:4" x14ac:dyDescent="0.35">
      <c r="A234" s="42" t="s">
        <v>2627</v>
      </c>
      <c r="B234" s="169"/>
      <c r="C234" s="159"/>
      <c r="D234" s="159"/>
    </row>
    <row r="235" spans="1:4" x14ac:dyDescent="0.35">
      <c r="A235" s="9" t="s">
        <v>2502</v>
      </c>
      <c r="B235" s="170" t="s">
        <v>2503</v>
      </c>
      <c r="C235" s="9" t="s">
        <v>2504</v>
      </c>
      <c r="D235" s="9" t="s">
        <v>2505</v>
      </c>
    </row>
    <row r="236" spans="1:4" x14ac:dyDescent="0.35">
      <c r="A236" t="s">
        <v>2512</v>
      </c>
      <c r="B236" s="20" t="s">
        <v>2523</v>
      </c>
      <c r="C236" s="176"/>
      <c r="D236" t="s">
        <v>2472</v>
      </c>
    </row>
    <row r="237" spans="1:4" x14ac:dyDescent="0.35">
      <c r="A237" t="s">
        <v>2530</v>
      </c>
      <c r="B237" s="20" t="s">
        <v>2526</v>
      </c>
      <c r="C237" s="182"/>
      <c r="D237" t="s">
        <v>2585</v>
      </c>
    </row>
    <row r="238" spans="1:4" x14ac:dyDescent="0.35">
      <c r="A238" t="s">
        <v>2520</v>
      </c>
      <c r="B238" s="171" t="s">
        <v>2521</v>
      </c>
      <c r="C238" s="175"/>
      <c r="D238" t="s">
        <v>92</v>
      </c>
    </row>
    <row r="239" spans="1:4" x14ac:dyDescent="0.35">
      <c r="A239" t="s">
        <v>2527</v>
      </c>
      <c r="B239" s="20" t="s">
        <v>2543</v>
      </c>
      <c r="C239" s="180"/>
      <c r="D239" t="s">
        <v>93</v>
      </c>
    </row>
    <row r="240" spans="1:4" x14ac:dyDescent="0.35">
      <c r="A240" t="s">
        <v>2513</v>
      </c>
      <c r="B240" s="171" t="s">
        <v>2518</v>
      </c>
      <c r="C240" s="174"/>
      <c r="D240" t="s">
        <v>87</v>
      </c>
    </row>
    <row r="241" spans="1:4" x14ac:dyDescent="0.35">
      <c r="A241" t="s">
        <v>2528</v>
      </c>
      <c r="B241" s="20" t="s">
        <v>2524</v>
      </c>
      <c r="C241" s="179"/>
      <c r="D241" t="s">
        <v>2625</v>
      </c>
    </row>
    <row r="242" spans="1:4" x14ac:dyDescent="0.35">
      <c r="A242" t="s">
        <v>2507</v>
      </c>
      <c r="B242" s="171" t="s">
        <v>2517</v>
      </c>
      <c r="C242" s="173"/>
      <c r="D242" t="s">
        <v>446</v>
      </c>
    </row>
    <row r="243" spans="1:4" x14ac:dyDescent="0.35">
      <c r="A243" t="s">
        <v>2594</v>
      </c>
      <c r="B243" s="171" t="s">
        <v>2596</v>
      </c>
      <c r="C243" s="189"/>
      <c r="D243" t="s">
        <v>2593</v>
      </c>
    </row>
    <row r="244" spans="1:4" x14ac:dyDescent="0.35">
      <c r="A244" t="s">
        <v>2595</v>
      </c>
      <c r="B244" s="171">
        <v>740000</v>
      </c>
      <c r="C244" s="190"/>
      <c r="D244" t="s">
        <v>2469</v>
      </c>
    </row>
    <row r="245" spans="1:4" x14ac:dyDescent="0.35">
      <c r="A245" t="s">
        <v>2514</v>
      </c>
      <c r="B245" s="171" t="s">
        <v>2515</v>
      </c>
      <c r="C245" s="167"/>
      <c r="D245" t="s">
        <v>2626</v>
      </c>
    </row>
    <row r="247" spans="1:4" x14ac:dyDescent="0.35">
      <c r="A247" s="42" t="s">
        <v>3519</v>
      </c>
      <c r="B247" s="169"/>
      <c r="C247" s="159"/>
      <c r="D247" s="159"/>
    </row>
    <row r="248" spans="1:4" x14ac:dyDescent="0.35">
      <c r="A248" s="9" t="s">
        <v>2502</v>
      </c>
      <c r="B248" s="170" t="s">
        <v>2503</v>
      </c>
      <c r="C248" s="9" t="s">
        <v>2504</v>
      </c>
      <c r="D248" s="9" t="s">
        <v>2505</v>
      </c>
    </row>
    <row r="249" spans="1:4" x14ac:dyDescent="0.35">
      <c r="A249" t="s">
        <v>2549</v>
      </c>
      <c r="B249" s="20" t="s">
        <v>2368</v>
      </c>
      <c r="C249" s="184"/>
      <c r="D249" t="s">
        <v>3527</v>
      </c>
    </row>
    <row r="250" spans="1:4" x14ac:dyDescent="0.35">
      <c r="A250" t="s">
        <v>2527</v>
      </c>
      <c r="B250" s="20" t="s">
        <v>2543</v>
      </c>
      <c r="C250" s="180"/>
      <c r="D250" t="s">
        <v>3528</v>
      </c>
    </row>
    <row r="251" spans="1:4" x14ac:dyDescent="0.35">
      <c r="A251" t="s">
        <v>2548</v>
      </c>
      <c r="B251" s="20" t="s">
        <v>2542</v>
      </c>
      <c r="C251" s="185"/>
      <c r="D251" t="s">
        <v>3529</v>
      </c>
    </row>
    <row r="252" spans="1:4" x14ac:dyDescent="0.35">
      <c r="A252" t="s">
        <v>2513</v>
      </c>
      <c r="B252" s="171" t="s">
        <v>2518</v>
      </c>
      <c r="C252" s="174"/>
      <c r="D252" t="s">
        <v>3530</v>
      </c>
    </row>
    <row r="253" spans="1:4" x14ac:dyDescent="0.35">
      <c r="A253" t="s">
        <v>2528</v>
      </c>
      <c r="B253" s="20" t="s">
        <v>2524</v>
      </c>
      <c r="C253" s="179"/>
      <c r="D253" t="s">
        <v>3531</v>
      </c>
    </row>
    <row r="254" spans="1:4" x14ac:dyDescent="0.35">
      <c r="A254" t="s">
        <v>2507</v>
      </c>
      <c r="B254" s="171" t="s">
        <v>2517</v>
      </c>
      <c r="C254" s="173"/>
      <c r="D254" t="s">
        <v>3532</v>
      </c>
    </row>
    <row r="255" spans="1:4" x14ac:dyDescent="0.35">
      <c r="A255" t="s">
        <v>2529</v>
      </c>
      <c r="B255" s="20" t="s">
        <v>2525</v>
      </c>
      <c r="C255" s="181"/>
      <c r="D255" t="s">
        <v>3533</v>
      </c>
    </row>
    <row r="256" spans="1:4" x14ac:dyDescent="0.35">
      <c r="A256" t="s">
        <v>2552</v>
      </c>
      <c r="B256" s="20" t="s">
        <v>2546</v>
      </c>
      <c r="C256" s="188"/>
      <c r="D256" t="s">
        <v>3534</v>
      </c>
    </row>
    <row r="258" spans="1:4" x14ac:dyDescent="0.35">
      <c r="A258" s="42" t="s">
        <v>2628</v>
      </c>
      <c r="B258" s="169"/>
      <c r="C258" s="159"/>
      <c r="D258" s="159"/>
    </row>
    <row r="259" spans="1:4" x14ac:dyDescent="0.35">
      <c r="A259" s="9" t="s">
        <v>2502</v>
      </c>
      <c r="B259" s="170" t="s">
        <v>2503</v>
      </c>
      <c r="C259" s="9" t="s">
        <v>2504</v>
      </c>
      <c r="D259" s="9" t="s">
        <v>2505</v>
      </c>
    </row>
    <row r="260" spans="1:4" x14ac:dyDescent="0.35">
      <c r="A260" t="s">
        <v>2512</v>
      </c>
      <c r="B260" s="20" t="s">
        <v>2523</v>
      </c>
      <c r="C260" s="176"/>
      <c r="D260" t="s">
        <v>2472</v>
      </c>
    </row>
    <row r="261" spans="1:4" x14ac:dyDescent="0.35">
      <c r="A261" t="s">
        <v>2507</v>
      </c>
      <c r="B261" s="171" t="s">
        <v>2517</v>
      </c>
      <c r="C261" s="173"/>
      <c r="D261" t="s">
        <v>446</v>
      </c>
    </row>
    <row r="262" spans="1:4" x14ac:dyDescent="0.35">
      <c r="A262" t="s">
        <v>2530</v>
      </c>
      <c r="B262" s="20" t="s">
        <v>2526</v>
      </c>
      <c r="C262" s="182"/>
      <c r="D262" t="s">
        <v>2585</v>
      </c>
    </row>
    <row r="263" spans="1:4" x14ac:dyDescent="0.35">
      <c r="A263" t="s">
        <v>2520</v>
      </c>
      <c r="B263" s="171" t="s">
        <v>2521</v>
      </c>
      <c r="C263" s="175"/>
      <c r="D263" t="s">
        <v>92</v>
      </c>
    </row>
    <row r="264" spans="1:4" x14ac:dyDescent="0.35">
      <c r="A264" t="s">
        <v>2547</v>
      </c>
      <c r="B264" s="20" t="s">
        <v>2544</v>
      </c>
      <c r="C264" s="187"/>
      <c r="D264" t="s">
        <v>2621</v>
      </c>
    </row>
    <row r="265" spans="1:4" x14ac:dyDescent="0.35">
      <c r="A265" t="s">
        <v>2594</v>
      </c>
      <c r="B265" s="171" t="s">
        <v>2596</v>
      </c>
      <c r="C265" s="189"/>
      <c r="D265" t="s">
        <v>2593</v>
      </c>
    </row>
    <row r="266" spans="1:4" x14ac:dyDescent="0.35">
      <c r="A266" t="s">
        <v>2514</v>
      </c>
      <c r="B266" s="171" t="s">
        <v>2515</v>
      </c>
      <c r="C266" s="167"/>
      <c r="D266" t="s">
        <v>2626</v>
      </c>
    </row>
    <row r="267" spans="1:4" x14ac:dyDescent="0.35">
      <c r="A267" t="s">
        <v>2528</v>
      </c>
      <c r="B267" s="20" t="s">
        <v>2524</v>
      </c>
      <c r="C267" s="179"/>
      <c r="D267" t="s">
        <v>2625</v>
      </c>
    </row>
    <row r="268" spans="1:4" x14ac:dyDescent="0.35">
      <c r="A268" t="s">
        <v>2513</v>
      </c>
      <c r="B268" s="171" t="s">
        <v>2518</v>
      </c>
      <c r="C268" s="174"/>
      <c r="D268" t="s">
        <v>87</v>
      </c>
    </row>
    <row r="269" spans="1:4" x14ac:dyDescent="0.35">
      <c r="A269" t="s">
        <v>2527</v>
      </c>
      <c r="B269" s="20" t="s">
        <v>2543</v>
      </c>
      <c r="C269" s="180"/>
      <c r="D269" t="s">
        <v>93</v>
      </c>
    </row>
    <row r="271" spans="1:4" x14ac:dyDescent="0.35">
      <c r="A271" s="42" t="s">
        <v>2602</v>
      </c>
      <c r="B271" s="169"/>
      <c r="C271" s="159"/>
      <c r="D271" s="159"/>
    </row>
    <row r="272" spans="1:4" x14ac:dyDescent="0.35">
      <c r="A272" s="9" t="s">
        <v>2502</v>
      </c>
      <c r="B272" s="170" t="s">
        <v>2503</v>
      </c>
      <c r="C272" s="9" t="s">
        <v>2504</v>
      </c>
      <c r="D272" s="9" t="s">
        <v>2505</v>
      </c>
    </row>
    <row r="273" spans="1:4" x14ac:dyDescent="0.35">
      <c r="A273" t="s">
        <v>2512</v>
      </c>
      <c r="B273" s="20" t="s">
        <v>2523</v>
      </c>
      <c r="C273" s="176"/>
      <c r="D273" t="s">
        <v>436</v>
      </c>
    </row>
    <row r="274" spans="1:4" x14ac:dyDescent="0.35">
      <c r="A274" t="s">
        <v>2551</v>
      </c>
      <c r="B274" s="20" t="s">
        <v>2545</v>
      </c>
      <c r="C274" s="186"/>
      <c r="D274" t="s">
        <v>2471</v>
      </c>
    </row>
    <row r="275" spans="1:4" x14ac:dyDescent="0.35">
      <c r="A275" t="s">
        <v>2520</v>
      </c>
      <c r="B275" s="171" t="s">
        <v>2521</v>
      </c>
      <c r="C275" s="175"/>
      <c r="D275" t="s">
        <v>92</v>
      </c>
    </row>
    <row r="276" spans="1:4" x14ac:dyDescent="0.35">
      <c r="A276" t="s">
        <v>2527</v>
      </c>
      <c r="B276" s="20" t="s">
        <v>2543</v>
      </c>
      <c r="C276" s="180"/>
      <c r="D276" t="s">
        <v>2591</v>
      </c>
    </row>
    <row r="277" spans="1:4" x14ac:dyDescent="0.35">
      <c r="A277" t="s">
        <v>2547</v>
      </c>
      <c r="B277" s="20" t="s">
        <v>2544</v>
      </c>
      <c r="C277" s="187"/>
      <c r="D277" t="s">
        <v>2592</v>
      </c>
    </row>
    <row r="278" spans="1:4" x14ac:dyDescent="0.35">
      <c r="A278" t="s">
        <v>2501</v>
      </c>
      <c r="B278" s="172" t="s">
        <v>2508</v>
      </c>
      <c r="C278" s="168"/>
      <c r="D278" t="s">
        <v>89</v>
      </c>
    </row>
    <row r="279" spans="1:4" x14ac:dyDescent="0.35">
      <c r="A279" t="s">
        <v>2529</v>
      </c>
      <c r="B279" s="20" t="s">
        <v>2525</v>
      </c>
      <c r="C279" s="181"/>
      <c r="D279" t="s">
        <v>88</v>
      </c>
    </row>
    <row r="280" spans="1:4" x14ac:dyDescent="0.35">
      <c r="A280" t="s">
        <v>2513</v>
      </c>
      <c r="B280" s="171" t="s">
        <v>2518</v>
      </c>
      <c r="C280" s="174"/>
      <c r="D280" t="s">
        <v>87</v>
      </c>
    </row>
    <row r="281" spans="1:4" x14ac:dyDescent="0.35">
      <c r="A281" t="s">
        <v>2537</v>
      </c>
      <c r="B281" s="20" t="s">
        <v>2536</v>
      </c>
      <c r="C281" s="183"/>
      <c r="D281" t="s">
        <v>443</v>
      </c>
    </row>
    <row r="282" spans="1:4" x14ac:dyDescent="0.35">
      <c r="A282" t="s">
        <v>2507</v>
      </c>
      <c r="B282" s="171" t="s">
        <v>2517</v>
      </c>
      <c r="C282" s="173"/>
      <c r="D282" t="s">
        <v>446</v>
      </c>
    </row>
    <row r="283" spans="1:4" x14ac:dyDescent="0.35">
      <c r="A283" t="s">
        <v>2595</v>
      </c>
      <c r="B283" s="171">
        <v>740000</v>
      </c>
      <c r="C283" s="190"/>
      <c r="D283" t="s">
        <v>2469</v>
      </c>
    </row>
    <row r="284" spans="1:4" x14ac:dyDescent="0.35">
      <c r="B284" s="171"/>
    </row>
    <row r="285" spans="1:4" x14ac:dyDescent="0.35">
      <c r="A285" s="42" t="s">
        <v>2602</v>
      </c>
      <c r="B285" s="169"/>
      <c r="C285" s="159"/>
      <c r="D285" s="159"/>
    </row>
    <row r="286" spans="1:4" x14ac:dyDescent="0.35">
      <c r="A286" s="9" t="s">
        <v>2502</v>
      </c>
      <c r="B286" s="170" t="s">
        <v>2503</v>
      </c>
      <c r="C286" s="9" t="s">
        <v>2504</v>
      </c>
      <c r="D286" s="9" t="s">
        <v>2505</v>
      </c>
    </row>
    <row r="287" spans="1:4" x14ac:dyDescent="0.35">
      <c r="A287" t="s">
        <v>2512</v>
      </c>
      <c r="B287" s="20" t="s">
        <v>2523</v>
      </c>
      <c r="C287" s="176"/>
      <c r="D287" s="380" t="s">
        <v>2472</v>
      </c>
    </row>
    <row r="288" spans="1:4" x14ac:dyDescent="0.35">
      <c r="A288" t="s">
        <v>2552</v>
      </c>
      <c r="B288" s="20" t="s">
        <v>2546</v>
      </c>
      <c r="C288" s="188"/>
      <c r="D288" t="s">
        <v>2584</v>
      </c>
    </row>
    <row r="289" spans="1:4" x14ac:dyDescent="0.35">
      <c r="A289" t="s">
        <v>2520</v>
      </c>
      <c r="B289" s="171" t="s">
        <v>2521</v>
      </c>
      <c r="C289" s="175"/>
      <c r="D289" t="s">
        <v>92</v>
      </c>
    </row>
    <row r="290" spans="1:4" x14ac:dyDescent="0.35">
      <c r="A290" t="s">
        <v>2514</v>
      </c>
      <c r="B290" s="171" t="s">
        <v>2515</v>
      </c>
      <c r="C290" s="167"/>
      <c r="D290" t="s">
        <v>2639</v>
      </c>
    </row>
    <row r="291" spans="1:4" x14ac:dyDescent="0.35">
      <c r="A291" t="s">
        <v>2513</v>
      </c>
      <c r="B291" s="171" t="s">
        <v>2518</v>
      </c>
      <c r="C291" s="174"/>
      <c r="D291" t="s">
        <v>87</v>
      </c>
    </row>
    <row r="292" spans="1:4" x14ac:dyDescent="0.35">
      <c r="A292" t="s">
        <v>2537</v>
      </c>
      <c r="B292" s="20" t="s">
        <v>2536</v>
      </c>
      <c r="C292" s="183"/>
      <c r="D292" t="s">
        <v>443</v>
      </c>
    </row>
    <row r="293" spans="1:4" x14ac:dyDescent="0.35">
      <c r="A293" t="s">
        <v>2507</v>
      </c>
      <c r="B293" s="171" t="s">
        <v>2517</v>
      </c>
      <c r="C293" s="173"/>
      <c r="D293" t="s">
        <v>446</v>
      </c>
    </row>
    <row r="294" spans="1:4" x14ac:dyDescent="0.35">
      <c r="A294" t="s">
        <v>2595</v>
      </c>
      <c r="B294" s="171">
        <v>740000</v>
      </c>
      <c r="C294" s="190"/>
      <c r="D294" t="s">
        <v>2469</v>
      </c>
    </row>
    <row r="295" spans="1:4" x14ac:dyDescent="0.35">
      <c r="A295" t="s">
        <v>2530</v>
      </c>
      <c r="B295" s="20" t="s">
        <v>2526</v>
      </c>
      <c r="C295" s="182"/>
      <c r="D295" t="s">
        <v>2585</v>
      </c>
    </row>
    <row r="296" spans="1:4" x14ac:dyDescent="0.35">
      <c r="A296" t="s">
        <v>2527</v>
      </c>
      <c r="B296" s="20" t="s">
        <v>2543</v>
      </c>
      <c r="C296" s="180"/>
      <c r="D296" t="s">
        <v>93</v>
      </c>
    </row>
    <row r="297" spans="1:4" x14ac:dyDescent="0.35">
      <c r="B297"/>
    </row>
    <row r="298" spans="1:4" x14ac:dyDescent="0.35">
      <c r="A298" s="42" t="s">
        <v>2752</v>
      </c>
      <c r="B298" s="169"/>
      <c r="C298" s="159"/>
      <c r="D298" s="159"/>
    </row>
    <row r="299" spans="1:4" x14ac:dyDescent="0.35">
      <c r="A299" s="9" t="s">
        <v>2502</v>
      </c>
      <c r="B299" s="170" t="s">
        <v>2503</v>
      </c>
      <c r="C299" s="9" t="s">
        <v>2504</v>
      </c>
      <c r="D299" s="9" t="s">
        <v>2505</v>
      </c>
    </row>
    <row r="300" spans="1:4" x14ac:dyDescent="0.35">
      <c r="A300" t="s">
        <v>2512</v>
      </c>
      <c r="B300" s="20" t="s">
        <v>2523</v>
      </c>
      <c r="C300" s="176"/>
      <c r="D300" t="s">
        <v>2472</v>
      </c>
    </row>
    <row r="301" spans="1:4" x14ac:dyDescent="0.35">
      <c r="A301" t="s">
        <v>2527</v>
      </c>
      <c r="B301" s="20" t="s">
        <v>2543</v>
      </c>
      <c r="C301" s="180"/>
      <c r="D301" t="s">
        <v>93</v>
      </c>
    </row>
    <row r="302" spans="1:4" x14ac:dyDescent="0.35">
      <c r="A302" t="s">
        <v>2530</v>
      </c>
      <c r="B302" s="20" t="s">
        <v>2526</v>
      </c>
      <c r="C302" s="182"/>
      <c r="D302" t="s">
        <v>2585</v>
      </c>
    </row>
    <row r="303" spans="1:4" x14ac:dyDescent="0.35">
      <c r="A303" t="s">
        <v>2551</v>
      </c>
      <c r="B303" s="20" t="s">
        <v>2545</v>
      </c>
      <c r="C303" s="186"/>
      <c r="D303" t="s">
        <v>2471</v>
      </c>
    </row>
    <row r="304" spans="1:4" x14ac:dyDescent="0.35">
      <c r="A304" t="s">
        <v>2552</v>
      </c>
      <c r="B304" s="20" t="s">
        <v>2546</v>
      </c>
      <c r="C304" s="188"/>
      <c r="D304" t="s">
        <v>2584</v>
      </c>
    </row>
    <row r="305" spans="1:4" x14ac:dyDescent="0.35">
      <c r="A305" t="s">
        <v>2520</v>
      </c>
      <c r="B305" s="171" t="s">
        <v>2521</v>
      </c>
      <c r="C305" s="175"/>
      <c r="D305" t="s">
        <v>92</v>
      </c>
    </row>
    <row r="306" spans="1:4" x14ac:dyDescent="0.35">
      <c r="A306" t="s">
        <v>2529</v>
      </c>
      <c r="B306" s="20" t="s">
        <v>2525</v>
      </c>
      <c r="C306" s="181"/>
      <c r="D306" t="s">
        <v>2641</v>
      </c>
    </row>
    <row r="307" spans="1:4" x14ac:dyDescent="0.35">
      <c r="A307" t="s">
        <v>2507</v>
      </c>
      <c r="B307" s="171" t="s">
        <v>2517</v>
      </c>
      <c r="C307" s="173"/>
      <c r="D307" t="s">
        <v>2640</v>
      </c>
    </row>
    <row r="308" spans="1:4" x14ac:dyDescent="0.35">
      <c r="A308" t="s">
        <v>2513</v>
      </c>
      <c r="B308" s="171" t="s">
        <v>2518</v>
      </c>
      <c r="C308" s="174"/>
      <c r="D308" t="s">
        <v>87</v>
      </c>
    </row>
    <row r="309" spans="1:4" x14ac:dyDescent="0.35">
      <c r="A309" t="s">
        <v>2514</v>
      </c>
      <c r="B309" s="171" t="s">
        <v>2515</v>
      </c>
      <c r="C309" s="167"/>
      <c r="D309" t="s">
        <v>2639</v>
      </c>
    </row>
    <row r="310" spans="1:4" x14ac:dyDescent="0.35">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3794</v>
      </c>
      <c r="B2" t="s">
        <v>3427</v>
      </c>
      <c r="C2" s="163" t="s">
        <v>3428</v>
      </c>
    </row>
    <row r="3" spans="1:3" x14ac:dyDescent="0.35">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3571</v>
      </c>
      <c r="B1" s="366" t="s">
        <v>3595</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3577</v>
      </c>
      <c r="B2" t="s">
        <v>3792</v>
      </c>
      <c r="C2" s="370" t="s">
        <v>3596</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3571</v>
      </c>
      <c r="B1" s="366" t="s">
        <v>3572</v>
      </c>
      <c r="C1" s="366" t="s">
        <v>3573</v>
      </c>
      <c r="D1" s="366" t="s">
        <v>3574</v>
      </c>
      <c r="E1" s="366" t="s">
        <v>3575</v>
      </c>
      <c r="F1" s="367" t="s">
        <v>3576</v>
      </c>
    </row>
    <row r="2" spans="1:6" ht="29" x14ac:dyDescent="0.35">
      <c r="A2" s="1" t="s">
        <v>3577</v>
      </c>
      <c r="B2" s="1" t="s">
        <v>3135</v>
      </c>
      <c r="C2" s="1">
        <v>2030</v>
      </c>
      <c r="D2" s="5">
        <f>0.48*'EPA GHG Inventory'!Q16</f>
        <v>3161.7119999999995</v>
      </c>
      <c r="E2" s="5">
        <f>0.5*'EPA GHG Inventory'!Q16</f>
        <v>3293.45</v>
      </c>
      <c r="F2" t="s">
        <v>3136</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s>
  <sheetFormatPr defaultRowHeight="14.5" x14ac:dyDescent="0.35"/>
  <sheetData>
    <row r="1" spans="1:35" x14ac:dyDescent="0.35">
      <c r="A1" t="s">
        <v>3752</v>
      </c>
    </row>
    <row r="2" spans="1:35" x14ac:dyDescent="0.3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x14ac:dyDescent="0.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3780</v>
      </c>
    </row>
    <row r="18" spans="1:1" x14ac:dyDescent="0.35">
      <c r="A18" t="s">
        <v>3781</v>
      </c>
    </row>
    <row r="19" spans="1:1" x14ac:dyDescent="0.35">
      <c r="A19" t="s">
        <v>3782</v>
      </c>
    </row>
    <row r="20" spans="1:1" x14ac:dyDescent="0.35">
      <c r="A20" t="s">
        <v>3783</v>
      </c>
    </row>
    <row r="21" spans="1:1" x14ac:dyDescent="0.35">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30" t="s">
        <v>476</v>
      </c>
      <c r="B2" s="430"/>
      <c r="C2" s="212"/>
      <c r="D2" s="212"/>
      <c r="E2" s="212"/>
      <c r="F2" s="212"/>
      <c r="G2" s="212"/>
      <c r="H2" s="49" t="s">
        <v>477</v>
      </c>
    </row>
    <row r="3" spans="1:8" ht="15.5" x14ac:dyDescent="0.35">
      <c r="A3" s="212" t="s">
        <v>722</v>
      </c>
      <c r="B3" s="212"/>
      <c r="C3" s="212"/>
      <c r="D3" s="212"/>
      <c r="E3" s="212"/>
      <c r="F3" s="212"/>
      <c r="G3" s="212"/>
      <c r="H3" s="49" t="s">
        <v>3404</v>
      </c>
    </row>
    <row r="4" spans="1:8" x14ac:dyDescent="0.35">
      <c r="A4" s="213"/>
      <c r="B4" s="213"/>
      <c r="C4" s="213"/>
      <c r="D4" s="213"/>
      <c r="E4" s="213"/>
      <c r="F4" s="213"/>
      <c r="G4" s="49"/>
      <c r="H4" s="49" t="s">
        <v>478</v>
      </c>
    </row>
    <row r="5" spans="1:8" x14ac:dyDescent="0.35">
      <c r="A5" s="213"/>
      <c r="B5" s="213"/>
      <c r="C5" s="213"/>
      <c r="D5" s="213"/>
      <c r="E5" s="213"/>
      <c r="F5" s="213"/>
      <c r="G5" s="213"/>
      <c r="H5" s="213"/>
    </row>
    <row r="6" spans="1:8" x14ac:dyDescent="0.35">
      <c r="A6" s="435" t="s">
        <v>479</v>
      </c>
      <c r="B6" s="267" t="s">
        <v>480</v>
      </c>
      <c r="C6" s="267" t="s">
        <v>481</v>
      </c>
      <c r="D6" s="267" t="s">
        <v>482</v>
      </c>
      <c r="E6" s="267" t="s">
        <v>483</v>
      </c>
      <c r="F6" s="267" t="s">
        <v>484</v>
      </c>
      <c r="G6" s="267" t="s">
        <v>485</v>
      </c>
      <c r="H6" s="267" t="s">
        <v>486</v>
      </c>
    </row>
    <row r="7" spans="1:8" ht="15" thickBot="1" x14ac:dyDescent="0.4">
      <c r="A7" s="436"/>
      <c r="B7" s="437" t="s">
        <v>487</v>
      </c>
      <c r="C7" s="438"/>
      <c r="D7" s="438"/>
      <c r="E7" s="438"/>
      <c r="F7" s="438"/>
      <c r="G7" s="438"/>
      <c r="H7" s="439"/>
    </row>
    <row r="8" spans="1:8" ht="15" thickTop="1" x14ac:dyDescent="0.3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494</v>
      </c>
      <c r="B13" s="269">
        <v>45783.983149465937</v>
      </c>
      <c r="C13" s="269">
        <v>1.37229551691322</v>
      </c>
      <c r="D13" s="269">
        <v>0.19110373131999001</v>
      </c>
      <c r="E13" s="273" t="s">
        <v>495</v>
      </c>
      <c r="F13" s="273" t="s">
        <v>495</v>
      </c>
      <c r="G13" s="273" t="s">
        <v>495</v>
      </c>
      <c r="H13" s="273" t="s">
        <v>495</v>
      </c>
    </row>
    <row r="14" spans="1:8" x14ac:dyDescent="0.3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497</v>
      </c>
      <c r="B15" s="269">
        <v>14978.572362155866</v>
      </c>
      <c r="C15" s="269">
        <v>0.23835740177008</v>
      </c>
      <c r="D15" s="269">
        <v>5.0815371746130003E-2</v>
      </c>
      <c r="E15" s="273" t="s">
        <v>495</v>
      </c>
      <c r="F15" s="273" t="s">
        <v>495</v>
      </c>
      <c r="G15" s="273" t="s">
        <v>495</v>
      </c>
      <c r="H15" s="273" t="s">
        <v>495</v>
      </c>
    </row>
    <row r="16" spans="1:8" x14ac:dyDescent="0.35">
      <c r="A16" s="272" t="s">
        <v>498</v>
      </c>
      <c r="B16" s="269">
        <v>5057.2748720254449</v>
      </c>
      <c r="C16" s="269">
        <v>0.25516926930848</v>
      </c>
      <c r="D16" s="269">
        <v>3.8004328346280002E-2</v>
      </c>
      <c r="E16" s="273" t="s">
        <v>495</v>
      </c>
      <c r="F16" s="273" t="s">
        <v>495</v>
      </c>
      <c r="G16" s="273" t="s">
        <v>495</v>
      </c>
      <c r="H16" s="273" t="s">
        <v>495</v>
      </c>
    </row>
    <row r="17" spans="1:8" x14ac:dyDescent="0.35">
      <c r="A17" s="272" t="s">
        <v>499</v>
      </c>
      <c r="B17" s="269">
        <v>67269.957813983725</v>
      </c>
      <c r="C17" s="269">
        <v>1.85662734289529</v>
      </c>
      <c r="D17" s="269">
        <v>0.29458061428601001</v>
      </c>
      <c r="E17" s="273" t="s">
        <v>495</v>
      </c>
      <c r="F17" s="273" t="s">
        <v>495</v>
      </c>
      <c r="G17" s="273" t="s">
        <v>495</v>
      </c>
      <c r="H17" s="273" t="s">
        <v>495</v>
      </c>
    </row>
    <row r="18" spans="1:8" x14ac:dyDescent="0.35">
      <c r="A18" s="272" t="s">
        <v>500</v>
      </c>
      <c r="B18" s="269">
        <v>45070.579654334128</v>
      </c>
      <c r="C18" s="269">
        <v>3.0283235843053902</v>
      </c>
      <c r="D18" s="269">
        <v>0.52839203850651995</v>
      </c>
      <c r="E18" s="273" t="s">
        <v>495</v>
      </c>
      <c r="F18" s="273" t="s">
        <v>495</v>
      </c>
      <c r="G18" s="273" t="s">
        <v>495</v>
      </c>
      <c r="H18" s="273" t="s">
        <v>495</v>
      </c>
    </row>
    <row r="19" spans="1:8" x14ac:dyDescent="0.35">
      <c r="A19" s="272" t="s">
        <v>501</v>
      </c>
      <c r="B19" s="269">
        <v>46357.764227420019</v>
      </c>
      <c r="C19" s="269">
        <v>3.41919088614388</v>
      </c>
      <c r="D19" s="269">
        <v>0.52415757023381004</v>
      </c>
      <c r="E19" s="273" t="s">
        <v>495</v>
      </c>
      <c r="F19" s="273" t="s">
        <v>495</v>
      </c>
      <c r="G19" s="273" t="s">
        <v>495</v>
      </c>
      <c r="H19" s="273" t="s">
        <v>495</v>
      </c>
    </row>
    <row r="20" spans="1:8" x14ac:dyDescent="0.35">
      <c r="A20" s="272" t="s">
        <v>502</v>
      </c>
      <c r="B20" s="269">
        <v>36302.033778109631</v>
      </c>
      <c r="C20" s="269">
        <v>2.4295382607283198</v>
      </c>
      <c r="D20" s="269">
        <v>0.36471649490099001</v>
      </c>
      <c r="E20" s="273" t="s">
        <v>495</v>
      </c>
      <c r="F20" s="273" t="s">
        <v>495</v>
      </c>
      <c r="G20" s="273" t="s">
        <v>495</v>
      </c>
      <c r="H20" s="273" t="s">
        <v>495</v>
      </c>
    </row>
    <row r="21" spans="1:8" x14ac:dyDescent="0.35">
      <c r="A21" s="275" t="s">
        <v>3395</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512</v>
      </c>
      <c r="B31" s="269">
        <v>257.90976890459297</v>
      </c>
      <c r="C31" s="269">
        <v>1.300499353749E-2</v>
      </c>
      <c r="D31" s="269">
        <v>1.87845249299E-3</v>
      </c>
      <c r="E31" s="273" t="s">
        <v>495</v>
      </c>
      <c r="F31" s="273" t="s">
        <v>495</v>
      </c>
      <c r="G31" s="273" t="s">
        <v>495</v>
      </c>
      <c r="H31" s="273" t="s">
        <v>495</v>
      </c>
    </row>
    <row r="32" spans="1:8" x14ac:dyDescent="0.35">
      <c r="A32" s="274" t="s">
        <v>3396</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514</v>
      </c>
      <c r="B34" s="269">
        <v>28046.5637376296</v>
      </c>
      <c r="C34" s="269">
        <v>0.48826677857</v>
      </c>
      <c r="D34" s="269">
        <v>0.78160963399831995</v>
      </c>
      <c r="E34" s="273" t="s">
        <v>493</v>
      </c>
      <c r="F34" s="273" t="s">
        <v>493</v>
      </c>
      <c r="G34" s="273" t="s">
        <v>493</v>
      </c>
      <c r="H34" s="273" t="s">
        <v>493</v>
      </c>
    </row>
    <row r="35" spans="1:8" x14ac:dyDescent="0.3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517</v>
      </c>
      <c r="B36" s="269">
        <v>4169.7141237857086</v>
      </c>
      <c r="C36" s="269">
        <v>2828.7193306107342</v>
      </c>
      <c r="D36" s="269" t="s">
        <v>493</v>
      </c>
      <c r="E36" s="269" t="s">
        <v>493</v>
      </c>
      <c r="F36" s="269" t="s">
        <v>493</v>
      </c>
      <c r="G36" s="269" t="s">
        <v>493</v>
      </c>
      <c r="H36" s="269" t="s">
        <v>493</v>
      </c>
    </row>
    <row r="37" spans="1:8" x14ac:dyDescent="0.35">
      <c r="A37" s="272" t="s">
        <v>519</v>
      </c>
      <c r="B37" s="269">
        <v>4169.7141237857086</v>
      </c>
      <c r="C37" s="269">
        <v>2828.7193306107342</v>
      </c>
      <c r="D37" s="273" t="s">
        <v>493</v>
      </c>
      <c r="E37" s="273" t="s">
        <v>493</v>
      </c>
      <c r="F37" s="273" t="s">
        <v>493</v>
      </c>
      <c r="G37" s="273" t="s">
        <v>493</v>
      </c>
      <c r="H37" s="278" t="s">
        <v>188</v>
      </c>
    </row>
    <row r="38" spans="1:8" x14ac:dyDescent="0.35">
      <c r="A38" s="272" t="s">
        <v>521</v>
      </c>
      <c r="B38" s="269" t="s">
        <v>495</v>
      </c>
      <c r="C38" s="269" t="s">
        <v>495</v>
      </c>
      <c r="D38" s="273" t="s">
        <v>493</v>
      </c>
      <c r="E38" s="273" t="s">
        <v>493</v>
      </c>
      <c r="F38" s="273" t="s">
        <v>493</v>
      </c>
      <c r="G38" s="273" t="s">
        <v>493</v>
      </c>
      <c r="H38" s="273" t="s">
        <v>493</v>
      </c>
    </row>
    <row r="39" spans="1:8" x14ac:dyDescent="0.35">
      <c r="A39" s="272" t="s">
        <v>3397</v>
      </c>
      <c r="B39" s="269" t="s">
        <v>522</v>
      </c>
      <c r="C39" s="269" t="s">
        <v>522</v>
      </c>
      <c r="D39" s="273" t="s">
        <v>493</v>
      </c>
      <c r="E39" s="269" t="s">
        <v>493</v>
      </c>
      <c r="F39" s="269" t="s">
        <v>493</v>
      </c>
      <c r="G39" s="269" t="s">
        <v>493</v>
      </c>
      <c r="H39" s="269" t="s">
        <v>493</v>
      </c>
    </row>
    <row r="40" spans="1:8" x14ac:dyDescent="0.3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524</v>
      </c>
      <c r="B41" s="269">
        <v>11998.333379274758</v>
      </c>
      <c r="C41" s="269">
        <v>1877.1194091493796</v>
      </c>
      <c r="D41" s="269">
        <v>3.5424165198090003E-2</v>
      </c>
      <c r="E41" s="273" t="s">
        <v>495</v>
      </c>
      <c r="F41" s="273" t="s">
        <v>495</v>
      </c>
      <c r="G41" s="273" t="s">
        <v>495</v>
      </c>
      <c r="H41" s="273" t="s">
        <v>495</v>
      </c>
    </row>
    <row r="42" spans="1:8" x14ac:dyDescent="0.35">
      <c r="A42" s="272" t="s">
        <v>525</v>
      </c>
      <c r="B42" s="269">
        <v>24946.827302109439</v>
      </c>
      <c r="C42" s="269">
        <v>7151.4450138200864</v>
      </c>
      <c r="D42" s="278" t="s">
        <v>188</v>
      </c>
      <c r="E42" s="278" t="s">
        <v>188</v>
      </c>
      <c r="F42" s="278" t="s">
        <v>188</v>
      </c>
      <c r="G42" s="273" t="s">
        <v>495</v>
      </c>
      <c r="H42" s="273" t="s">
        <v>495</v>
      </c>
    </row>
    <row r="43" spans="1:8" x14ac:dyDescent="0.35">
      <c r="A43" s="272" t="s">
        <v>526</v>
      </c>
      <c r="B43" s="269" t="s">
        <v>495</v>
      </c>
      <c r="C43" s="269" t="s">
        <v>495</v>
      </c>
      <c r="D43" s="269">
        <v>5.644611909326E-2</v>
      </c>
      <c r="E43" s="273" t="s">
        <v>495</v>
      </c>
      <c r="F43" s="273" t="s">
        <v>495</v>
      </c>
      <c r="G43" s="273" t="s">
        <v>495</v>
      </c>
      <c r="H43" s="273" t="s">
        <v>495</v>
      </c>
    </row>
    <row r="44" spans="1:8" x14ac:dyDescent="0.35">
      <c r="A44" s="272" t="s">
        <v>3398</v>
      </c>
      <c r="B44" s="269" t="s">
        <v>522</v>
      </c>
      <c r="C44" s="269" t="s">
        <v>522</v>
      </c>
      <c r="D44" s="269" t="s">
        <v>522</v>
      </c>
      <c r="E44" s="269">
        <v>208.89432174184356</v>
      </c>
      <c r="F44" s="269">
        <v>105.47180460606191</v>
      </c>
      <c r="G44" s="269">
        <v>355.97410702367489</v>
      </c>
      <c r="H44" s="269">
        <v>65.111291475618813</v>
      </c>
    </row>
    <row r="45" spans="1:8" x14ac:dyDescent="0.35">
      <c r="A45" s="279" t="s">
        <v>3399</v>
      </c>
      <c r="B45" s="269" t="s">
        <v>527</v>
      </c>
      <c r="C45" s="278" t="s">
        <v>188</v>
      </c>
      <c r="D45" s="278" t="s">
        <v>188</v>
      </c>
      <c r="E45" s="278" t="s">
        <v>188</v>
      </c>
      <c r="F45" s="278" t="s">
        <v>188</v>
      </c>
      <c r="G45" s="278" t="s">
        <v>188</v>
      </c>
      <c r="H45" s="278" t="s">
        <v>188</v>
      </c>
    </row>
    <row r="46" spans="1:8" x14ac:dyDescent="0.35">
      <c r="A46" s="274" t="s">
        <v>3400</v>
      </c>
      <c r="B46" s="269" t="s">
        <v>495</v>
      </c>
      <c r="C46" s="278" t="s">
        <v>188</v>
      </c>
      <c r="D46" s="278" t="s">
        <v>188</v>
      </c>
      <c r="E46" s="278" t="s">
        <v>188</v>
      </c>
      <c r="F46" s="278" t="s">
        <v>188</v>
      </c>
      <c r="G46" s="278" t="s">
        <v>188</v>
      </c>
      <c r="H46" s="278" t="s">
        <v>188</v>
      </c>
    </row>
    <row r="47" spans="1:8" x14ac:dyDescent="0.35">
      <c r="A47" s="274" t="s">
        <v>528</v>
      </c>
      <c r="B47" s="269" t="s">
        <v>495</v>
      </c>
      <c r="C47" s="278" t="s">
        <v>188</v>
      </c>
      <c r="D47" s="278" t="s">
        <v>188</v>
      </c>
      <c r="E47" s="278" t="s">
        <v>188</v>
      </c>
      <c r="F47" s="278" t="s">
        <v>188</v>
      </c>
      <c r="G47" s="278" t="s">
        <v>188</v>
      </c>
      <c r="H47" s="278" t="s">
        <v>188</v>
      </c>
    </row>
    <row r="48" spans="1:8" x14ac:dyDescent="0.35">
      <c r="A48" s="271" t="s">
        <v>529</v>
      </c>
      <c r="B48" s="269" t="s">
        <v>527</v>
      </c>
      <c r="C48" s="278" t="s">
        <v>188</v>
      </c>
      <c r="D48" s="278" t="s">
        <v>188</v>
      </c>
      <c r="E48" s="278" t="s">
        <v>188</v>
      </c>
      <c r="F48" s="278" t="s">
        <v>188</v>
      </c>
      <c r="G48" s="278" t="s">
        <v>188</v>
      </c>
      <c r="H48" s="278" t="s">
        <v>188</v>
      </c>
    </row>
    <row r="49" spans="1:8" x14ac:dyDescent="0.35">
      <c r="A49" s="279" t="s">
        <v>3401</v>
      </c>
      <c r="B49" s="278" t="s">
        <v>188</v>
      </c>
      <c r="C49" s="278" t="s">
        <v>188</v>
      </c>
      <c r="D49" s="278" t="s">
        <v>188</v>
      </c>
      <c r="E49" s="278" t="s">
        <v>188</v>
      </c>
      <c r="F49" s="278" t="s">
        <v>188</v>
      </c>
      <c r="G49" s="278" t="s">
        <v>188</v>
      </c>
      <c r="H49" s="278" t="s">
        <v>188</v>
      </c>
    </row>
    <row r="50" spans="1:8" x14ac:dyDescent="0.3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35">
      <c r="A51" s="280" t="s">
        <v>531</v>
      </c>
      <c r="B51" s="269">
        <v>60220.980376771418</v>
      </c>
      <c r="C51" s="269" t="s">
        <v>555</v>
      </c>
      <c r="D51" s="269">
        <v>1.8999282815821601</v>
      </c>
      <c r="E51" s="273">
        <v>237.49103519777046</v>
      </c>
      <c r="F51" s="273">
        <v>98.796270642272503</v>
      </c>
      <c r="G51" s="273">
        <v>14.819440596340881</v>
      </c>
      <c r="H51" s="273" t="s">
        <v>520</v>
      </c>
    </row>
    <row r="52" spans="1:8" x14ac:dyDescent="0.3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35">
      <c r="A53" s="271" t="s">
        <v>533</v>
      </c>
      <c r="B53" s="269" t="s">
        <v>495</v>
      </c>
      <c r="C53" s="269" t="s">
        <v>495</v>
      </c>
      <c r="D53" s="269" t="s">
        <v>495</v>
      </c>
      <c r="E53" s="273" t="s">
        <v>495</v>
      </c>
      <c r="F53" s="273" t="s">
        <v>495</v>
      </c>
      <c r="G53" s="273" t="s">
        <v>495</v>
      </c>
      <c r="H53" s="273" t="s">
        <v>520</v>
      </c>
    </row>
    <row r="54" spans="1:8" x14ac:dyDescent="0.35">
      <c r="A54" s="281" t="s">
        <v>3402</v>
      </c>
      <c r="B54" s="269">
        <v>230699.51036740557</v>
      </c>
      <c r="C54" s="278" t="s">
        <v>188</v>
      </c>
      <c r="D54" s="278" t="s">
        <v>188</v>
      </c>
      <c r="E54" s="278" t="s">
        <v>188</v>
      </c>
      <c r="F54" s="278" t="s">
        <v>188</v>
      </c>
      <c r="G54" s="278" t="s">
        <v>188</v>
      </c>
      <c r="H54" s="278" t="s">
        <v>188</v>
      </c>
    </row>
    <row r="55" spans="1:8" x14ac:dyDescent="0.35">
      <c r="A55" s="214" t="s">
        <v>3403</v>
      </c>
      <c r="B55" s="269" t="s">
        <v>555</v>
      </c>
      <c r="C55" s="278" t="s">
        <v>188</v>
      </c>
      <c r="D55" s="278" t="s">
        <v>188</v>
      </c>
      <c r="E55" s="278" t="s">
        <v>188</v>
      </c>
      <c r="F55" s="278" t="s">
        <v>188</v>
      </c>
      <c r="G55" s="278" t="s">
        <v>188</v>
      </c>
      <c r="H55" s="278" t="s">
        <v>188</v>
      </c>
    </row>
    <row r="56" spans="1:8" x14ac:dyDescent="0.35">
      <c r="A56" s="282" t="s">
        <v>534</v>
      </c>
      <c r="B56" s="273" t="s">
        <v>493</v>
      </c>
      <c r="C56" s="278" t="s">
        <v>188</v>
      </c>
      <c r="D56" s="278" t="s">
        <v>188</v>
      </c>
      <c r="E56" s="278" t="s">
        <v>188</v>
      </c>
      <c r="F56" s="278" t="s">
        <v>188</v>
      </c>
      <c r="G56" s="278" t="s">
        <v>188</v>
      </c>
      <c r="H56" s="278" t="s">
        <v>188</v>
      </c>
    </row>
    <row r="57" spans="1:8" x14ac:dyDescent="0.35">
      <c r="A57" s="282" t="s">
        <v>535</v>
      </c>
      <c r="B57" s="273" t="s">
        <v>493</v>
      </c>
      <c r="C57" s="278" t="s">
        <v>188</v>
      </c>
      <c r="D57" s="278" t="s">
        <v>188</v>
      </c>
      <c r="E57" s="278" t="s">
        <v>188</v>
      </c>
      <c r="F57" s="278" t="s">
        <v>188</v>
      </c>
      <c r="G57" s="278" t="s">
        <v>188</v>
      </c>
      <c r="H57" s="278" t="s">
        <v>188</v>
      </c>
    </row>
    <row r="58" spans="1:8" x14ac:dyDescent="0.35">
      <c r="C58" s="5"/>
      <c r="D58" s="5"/>
    </row>
    <row r="59" spans="1:8" x14ac:dyDescent="0.35">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3123</v>
      </c>
      <c r="B66" s="51">
        <f>G375</f>
        <v>13282.915919456782</v>
      </c>
      <c r="C66" s="51">
        <f t="shared" ref="C66:D66" si="7">H375</f>
        <v>5.1948184495699996E-3</v>
      </c>
      <c r="D66" s="51">
        <f t="shared" si="7"/>
        <v>1.29867598133739</v>
      </c>
      <c r="E66" s="51"/>
      <c r="F66" s="51"/>
      <c r="G66" s="51"/>
      <c r="H66" s="51"/>
    </row>
    <row r="67" spans="1:10" ht="58" x14ac:dyDescent="0.35">
      <c r="A67" s="1" t="s">
        <v>3124</v>
      </c>
      <c r="B67" s="5"/>
      <c r="C67" s="5"/>
      <c r="D67" s="5"/>
      <c r="E67" s="5"/>
      <c r="F67" s="5"/>
      <c r="G67" s="5"/>
      <c r="H67" s="5"/>
    </row>
    <row r="68" spans="1:10" ht="15" thickBot="1" x14ac:dyDescent="0.4">
      <c r="B68" s="81"/>
      <c r="C68" s="81"/>
      <c r="D68" s="81"/>
      <c r="E68" s="81"/>
      <c r="F68" s="81"/>
      <c r="G68" s="81"/>
      <c r="H68" s="81"/>
    </row>
    <row r="69" spans="1:10" ht="15.5" x14ac:dyDescent="0.35">
      <c r="A69" s="440" t="s">
        <v>537</v>
      </c>
      <c r="B69" s="441"/>
      <c r="C69" s="215"/>
      <c r="D69" s="215"/>
      <c r="E69" s="215"/>
      <c r="F69" s="215"/>
      <c r="G69" s="215"/>
      <c r="H69" s="215"/>
      <c r="I69" s="54"/>
      <c r="J69" s="49" t="s">
        <v>477</v>
      </c>
    </row>
    <row r="70" spans="1:10" ht="15.5" x14ac:dyDescent="0.35">
      <c r="A70" s="48" t="s">
        <v>538</v>
      </c>
      <c r="B70" s="52"/>
      <c r="C70" s="53"/>
      <c r="D70" s="53"/>
      <c r="E70" s="53"/>
      <c r="F70" s="53"/>
      <c r="G70" s="53"/>
      <c r="H70" s="53"/>
      <c r="I70" s="54"/>
      <c r="J70" s="49" t="s">
        <v>3404</v>
      </c>
    </row>
    <row r="71" spans="1:10" ht="15.5" x14ac:dyDescent="0.35">
      <c r="A71" s="48"/>
      <c r="B71" s="52"/>
      <c r="C71" s="53"/>
      <c r="D71" s="53"/>
      <c r="E71" s="53"/>
      <c r="F71" s="53"/>
      <c r="G71" s="53"/>
      <c r="H71" s="49"/>
      <c r="I71" s="54"/>
      <c r="J71" s="49" t="s">
        <v>478</v>
      </c>
    </row>
    <row r="72" spans="1:10" x14ac:dyDescent="0.35">
      <c r="A72" s="442" t="s">
        <v>479</v>
      </c>
      <c r="B72" s="445" t="s">
        <v>539</v>
      </c>
      <c r="C72" s="446"/>
      <c r="D72" s="445" t="s">
        <v>540</v>
      </c>
      <c r="E72" s="447"/>
      <c r="F72" s="448"/>
      <c r="G72" s="445" t="s">
        <v>541</v>
      </c>
      <c r="H72" s="449"/>
      <c r="I72" s="449"/>
      <c r="J72" s="446"/>
    </row>
    <row r="73" spans="1:10" x14ac:dyDescent="0.35">
      <c r="A73" s="443"/>
      <c r="B73" s="450" t="s">
        <v>542</v>
      </c>
      <c r="C73" s="451"/>
      <c r="D73" s="454" t="s">
        <v>543</v>
      </c>
      <c r="E73" s="450" t="s">
        <v>481</v>
      </c>
      <c r="F73" s="451" t="s">
        <v>482</v>
      </c>
      <c r="G73" s="454" t="s">
        <v>544</v>
      </c>
      <c r="H73" s="454" t="s">
        <v>481</v>
      </c>
      <c r="I73" s="454" t="s">
        <v>482</v>
      </c>
      <c r="J73" s="263" t="s">
        <v>480</v>
      </c>
    </row>
    <row r="74" spans="1:10" x14ac:dyDescent="0.35">
      <c r="A74" s="443"/>
      <c r="B74" s="452"/>
      <c r="C74" s="453"/>
      <c r="D74" s="455"/>
      <c r="E74" s="452"/>
      <c r="F74" s="453"/>
      <c r="G74" s="456"/>
      <c r="H74" s="455"/>
      <c r="I74" s="455"/>
      <c r="J74" s="263" t="s">
        <v>545</v>
      </c>
    </row>
    <row r="75" spans="1:10" ht="15" thickBot="1" x14ac:dyDescent="0.4">
      <c r="A75" s="444"/>
      <c r="B75" s="266" t="s">
        <v>546</v>
      </c>
      <c r="C75" s="55" t="s">
        <v>547</v>
      </c>
      <c r="D75" s="55" t="s">
        <v>548</v>
      </c>
      <c r="E75" s="433" t="s">
        <v>549</v>
      </c>
      <c r="F75" s="434"/>
      <c r="G75" s="433" t="s">
        <v>487</v>
      </c>
      <c r="H75" s="431"/>
      <c r="I75" s="431"/>
      <c r="J75" s="432"/>
    </row>
    <row r="76" spans="1:10" ht="15" thickTop="1" x14ac:dyDescent="0.3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3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3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3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35">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35">
      <c r="A81" s="283" t="s">
        <v>3239</v>
      </c>
      <c r="B81" s="327" t="s">
        <v>522</v>
      </c>
      <c r="C81" s="327" t="s">
        <v>551</v>
      </c>
      <c r="D81" s="327" t="s">
        <v>522</v>
      </c>
      <c r="E81" s="327" t="s">
        <v>522</v>
      </c>
      <c r="F81" s="327" t="s">
        <v>522</v>
      </c>
      <c r="G81" s="327" t="s">
        <v>522</v>
      </c>
      <c r="H81" s="327" t="s">
        <v>522</v>
      </c>
      <c r="I81" s="327" t="s">
        <v>522</v>
      </c>
      <c r="J81" s="327" t="s">
        <v>522</v>
      </c>
    </row>
    <row r="82" spans="1:10" x14ac:dyDescent="0.35">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3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3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3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3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35">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x14ac:dyDescent="0.35">
      <c r="A88" s="285" t="s">
        <v>3239</v>
      </c>
      <c r="B88" s="327" t="s">
        <v>522</v>
      </c>
      <c r="C88" s="327" t="s">
        <v>551</v>
      </c>
      <c r="D88" s="327" t="s">
        <v>522</v>
      </c>
      <c r="E88" s="327" t="s">
        <v>522</v>
      </c>
      <c r="F88" s="327" t="s">
        <v>522</v>
      </c>
      <c r="G88" s="327" t="s">
        <v>522</v>
      </c>
      <c r="H88" s="327" t="s">
        <v>522</v>
      </c>
      <c r="I88" s="327" t="s">
        <v>522</v>
      </c>
      <c r="J88" s="327" t="s">
        <v>522</v>
      </c>
    </row>
    <row r="89" spans="1:10" x14ac:dyDescent="0.35">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35">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3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3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3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35">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35">
      <c r="A95" s="285" t="s">
        <v>3239</v>
      </c>
      <c r="B95" s="327" t="s">
        <v>522</v>
      </c>
      <c r="C95" s="327" t="s">
        <v>551</v>
      </c>
      <c r="D95" s="327" t="s">
        <v>522</v>
      </c>
      <c r="E95" s="327" t="s">
        <v>522</v>
      </c>
      <c r="F95" s="327" t="s">
        <v>522</v>
      </c>
      <c r="G95" s="327" t="s">
        <v>522</v>
      </c>
      <c r="H95" s="327" t="s">
        <v>522</v>
      </c>
      <c r="I95" s="327" t="s">
        <v>522</v>
      </c>
      <c r="J95" s="327" t="s">
        <v>522</v>
      </c>
    </row>
    <row r="96" spans="1:10" x14ac:dyDescent="0.35">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3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3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3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3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3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35">
      <c r="A102" s="288" t="s">
        <v>562</v>
      </c>
      <c r="B102" s="329" t="s">
        <v>522</v>
      </c>
      <c r="C102" s="327" t="s">
        <v>551</v>
      </c>
      <c r="D102" s="327" t="s">
        <v>522</v>
      </c>
      <c r="E102" s="327" t="s">
        <v>522</v>
      </c>
      <c r="F102" s="327" t="s">
        <v>522</v>
      </c>
      <c r="G102" s="329" t="s">
        <v>522</v>
      </c>
      <c r="H102" s="329" t="s">
        <v>522</v>
      </c>
      <c r="I102" s="329" t="s">
        <v>522</v>
      </c>
      <c r="J102" s="329" t="s">
        <v>522</v>
      </c>
    </row>
    <row r="103" spans="1:10" x14ac:dyDescent="0.3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35">
      <c r="A104" s="287" t="s">
        <v>563</v>
      </c>
      <c r="B104" s="327" t="s">
        <v>3130</v>
      </c>
      <c r="C104" s="327" t="s">
        <v>551</v>
      </c>
      <c r="D104" s="328" t="s">
        <v>188</v>
      </c>
      <c r="E104" s="328" t="s">
        <v>188</v>
      </c>
      <c r="F104" s="328" t="s">
        <v>188</v>
      </c>
      <c r="G104" s="327" t="s">
        <v>3130</v>
      </c>
      <c r="H104" s="327" t="s">
        <v>567</v>
      </c>
      <c r="I104" s="327" t="s">
        <v>567</v>
      </c>
      <c r="J104" s="327" t="s">
        <v>555</v>
      </c>
    </row>
    <row r="105" spans="1:10" x14ac:dyDescent="0.35">
      <c r="A105" s="288" t="s">
        <v>558</v>
      </c>
      <c r="B105" s="329" t="s">
        <v>495</v>
      </c>
      <c r="C105" s="327" t="s">
        <v>551</v>
      </c>
      <c r="D105" s="327" t="s">
        <v>527</v>
      </c>
      <c r="E105" s="327" t="s">
        <v>495</v>
      </c>
      <c r="F105" s="327" t="s">
        <v>495</v>
      </c>
      <c r="G105" s="329" t="s">
        <v>495</v>
      </c>
      <c r="H105" s="329" t="s">
        <v>495</v>
      </c>
      <c r="I105" s="329" t="s">
        <v>495</v>
      </c>
      <c r="J105" s="329" t="s">
        <v>493</v>
      </c>
    </row>
    <row r="106" spans="1:10" x14ac:dyDescent="0.35">
      <c r="A106" s="288" t="s">
        <v>559</v>
      </c>
      <c r="B106" s="329" t="s">
        <v>495</v>
      </c>
      <c r="C106" s="327" t="s">
        <v>551</v>
      </c>
      <c r="D106" s="327" t="s">
        <v>527</v>
      </c>
      <c r="E106" s="327" t="s">
        <v>495</v>
      </c>
      <c r="F106" s="327" t="s">
        <v>495</v>
      </c>
      <c r="G106" s="329" t="s">
        <v>495</v>
      </c>
      <c r="H106" s="329" t="s">
        <v>495</v>
      </c>
      <c r="I106" s="329" t="s">
        <v>495</v>
      </c>
      <c r="J106" s="329" t="s">
        <v>493</v>
      </c>
    </row>
    <row r="107" spans="1:10" x14ac:dyDescent="0.35">
      <c r="A107" s="288" t="s">
        <v>560</v>
      </c>
      <c r="B107" s="329" t="s">
        <v>495</v>
      </c>
      <c r="C107" s="327" t="s">
        <v>551</v>
      </c>
      <c r="D107" s="327" t="s">
        <v>527</v>
      </c>
      <c r="E107" s="327" t="s">
        <v>495</v>
      </c>
      <c r="F107" s="327" t="s">
        <v>495</v>
      </c>
      <c r="G107" s="329" t="s">
        <v>495</v>
      </c>
      <c r="H107" s="329" t="s">
        <v>495</v>
      </c>
      <c r="I107" s="329" t="s">
        <v>495</v>
      </c>
      <c r="J107" s="329" t="s">
        <v>493</v>
      </c>
    </row>
    <row r="108" spans="1:10" x14ac:dyDescent="0.35">
      <c r="A108" s="288" t="s">
        <v>561</v>
      </c>
      <c r="B108" s="329" t="s">
        <v>495</v>
      </c>
      <c r="C108" s="327" t="s">
        <v>551</v>
      </c>
      <c r="D108" s="327" t="s">
        <v>527</v>
      </c>
      <c r="E108" s="327" t="s">
        <v>495</v>
      </c>
      <c r="F108" s="327" t="s">
        <v>495</v>
      </c>
      <c r="G108" s="329" t="s">
        <v>495</v>
      </c>
      <c r="H108" s="329" t="s">
        <v>495</v>
      </c>
      <c r="I108" s="329" t="s">
        <v>495</v>
      </c>
      <c r="J108" s="329" t="s">
        <v>493</v>
      </c>
    </row>
    <row r="109" spans="1:10" x14ac:dyDescent="0.35">
      <c r="A109" s="288" t="s">
        <v>562</v>
      </c>
      <c r="B109" s="329" t="s">
        <v>522</v>
      </c>
      <c r="C109" s="327" t="s">
        <v>551</v>
      </c>
      <c r="D109" s="327" t="s">
        <v>522</v>
      </c>
      <c r="E109" s="327" t="s">
        <v>522</v>
      </c>
      <c r="F109" s="327" t="s">
        <v>522</v>
      </c>
      <c r="G109" s="329" t="s">
        <v>522</v>
      </c>
      <c r="H109" s="329" t="s">
        <v>522</v>
      </c>
      <c r="I109" s="329" t="s">
        <v>522</v>
      </c>
      <c r="J109" s="329" t="s">
        <v>522</v>
      </c>
    </row>
    <row r="110" spans="1:10" x14ac:dyDescent="0.35">
      <c r="A110" s="288" t="s">
        <v>92</v>
      </c>
      <c r="B110" s="329" t="s">
        <v>495</v>
      </c>
      <c r="C110" s="327" t="s">
        <v>551</v>
      </c>
      <c r="D110" s="327" t="s">
        <v>527</v>
      </c>
      <c r="E110" s="327" t="s">
        <v>495</v>
      </c>
      <c r="F110" s="327" t="s">
        <v>495</v>
      </c>
      <c r="G110" s="329" t="s">
        <v>495</v>
      </c>
      <c r="H110" s="329" t="s">
        <v>495</v>
      </c>
      <c r="I110" s="329" t="s">
        <v>495</v>
      </c>
      <c r="J110" s="329" t="s">
        <v>493</v>
      </c>
    </row>
    <row r="111" spans="1:10" x14ac:dyDescent="0.35">
      <c r="A111" s="287" t="s">
        <v>564</v>
      </c>
      <c r="B111" s="327" t="s">
        <v>3130</v>
      </c>
      <c r="C111" s="327" t="s">
        <v>551</v>
      </c>
      <c r="D111" s="328" t="s">
        <v>188</v>
      </c>
      <c r="E111" s="328" t="s">
        <v>188</v>
      </c>
      <c r="F111" s="328" t="s">
        <v>188</v>
      </c>
      <c r="G111" s="327" t="s">
        <v>567</v>
      </c>
      <c r="H111" s="327" t="s">
        <v>3130</v>
      </c>
      <c r="I111" s="327" t="s">
        <v>567</v>
      </c>
      <c r="J111" s="327" t="s">
        <v>555</v>
      </c>
    </row>
    <row r="112" spans="1:10" x14ac:dyDescent="0.35">
      <c r="A112" s="288" t="s">
        <v>558</v>
      </c>
      <c r="B112" s="329" t="s">
        <v>495</v>
      </c>
      <c r="C112" s="327" t="s">
        <v>551</v>
      </c>
      <c r="D112" s="327" t="s">
        <v>527</v>
      </c>
      <c r="E112" s="327" t="s">
        <v>495</v>
      </c>
      <c r="F112" s="327" t="s">
        <v>495</v>
      </c>
      <c r="G112" s="329" t="s">
        <v>495</v>
      </c>
      <c r="H112" s="329" t="s">
        <v>495</v>
      </c>
      <c r="I112" s="329" t="s">
        <v>495</v>
      </c>
      <c r="J112" s="329" t="s">
        <v>493</v>
      </c>
    </row>
    <row r="113" spans="1:10" x14ac:dyDescent="0.35">
      <c r="A113" s="288" t="s">
        <v>559</v>
      </c>
      <c r="B113" s="329" t="s">
        <v>495</v>
      </c>
      <c r="C113" s="327" t="s">
        <v>551</v>
      </c>
      <c r="D113" s="327" t="s">
        <v>527</v>
      </c>
      <c r="E113" s="327" t="s">
        <v>495</v>
      </c>
      <c r="F113" s="327" t="s">
        <v>495</v>
      </c>
      <c r="G113" s="329" t="s">
        <v>495</v>
      </c>
      <c r="H113" s="329" t="s">
        <v>495</v>
      </c>
      <c r="I113" s="329" t="s">
        <v>495</v>
      </c>
      <c r="J113" s="329" t="s">
        <v>493</v>
      </c>
    </row>
    <row r="114" spans="1:10" x14ac:dyDescent="0.35">
      <c r="A114" s="288" t="s">
        <v>560</v>
      </c>
      <c r="B114" s="329" t="s">
        <v>495</v>
      </c>
      <c r="C114" s="327" t="s">
        <v>551</v>
      </c>
      <c r="D114" s="327" t="s">
        <v>527</v>
      </c>
      <c r="E114" s="327" t="s">
        <v>495</v>
      </c>
      <c r="F114" s="327" t="s">
        <v>495</v>
      </c>
      <c r="G114" s="329" t="s">
        <v>495</v>
      </c>
      <c r="H114" s="329" t="s">
        <v>495</v>
      </c>
      <c r="I114" s="329" t="s">
        <v>495</v>
      </c>
      <c r="J114" s="329" t="s">
        <v>493</v>
      </c>
    </row>
    <row r="115" spans="1:10" x14ac:dyDescent="0.35">
      <c r="A115" s="288" t="s">
        <v>561</v>
      </c>
      <c r="B115" s="329" t="s">
        <v>495</v>
      </c>
      <c r="C115" s="327" t="s">
        <v>551</v>
      </c>
      <c r="D115" s="327" t="s">
        <v>527</v>
      </c>
      <c r="E115" s="327" t="s">
        <v>495</v>
      </c>
      <c r="F115" s="327" t="s">
        <v>495</v>
      </c>
      <c r="G115" s="329" t="s">
        <v>495</v>
      </c>
      <c r="H115" s="329" t="s">
        <v>495</v>
      </c>
      <c r="I115" s="329" t="s">
        <v>495</v>
      </c>
      <c r="J115" s="329" t="s">
        <v>493</v>
      </c>
    </row>
    <row r="116" spans="1:10" x14ac:dyDescent="0.35">
      <c r="A116" s="288" t="s">
        <v>562</v>
      </c>
      <c r="B116" s="329" t="s">
        <v>522</v>
      </c>
      <c r="C116" s="327" t="s">
        <v>551</v>
      </c>
      <c r="D116" s="327" t="s">
        <v>522</v>
      </c>
      <c r="E116" s="327" t="s">
        <v>522</v>
      </c>
      <c r="F116" s="327" t="s">
        <v>522</v>
      </c>
      <c r="G116" s="329" t="s">
        <v>522</v>
      </c>
      <c r="H116" s="329" t="s">
        <v>522</v>
      </c>
      <c r="I116" s="329" t="s">
        <v>522</v>
      </c>
      <c r="J116" s="329" t="s">
        <v>522</v>
      </c>
    </row>
    <row r="117" spans="1:10" x14ac:dyDescent="0.35">
      <c r="A117" s="288" t="s">
        <v>92</v>
      </c>
      <c r="B117" s="329" t="s">
        <v>495</v>
      </c>
      <c r="C117" s="327" t="s">
        <v>551</v>
      </c>
      <c r="D117" s="327" t="s">
        <v>527</v>
      </c>
      <c r="E117" s="327" t="s">
        <v>495</v>
      </c>
      <c r="F117" s="327" t="s">
        <v>495</v>
      </c>
      <c r="G117" s="329" t="s">
        <v>495</v>
      </c>
      <c r="H117" s="329" t="s">
        <v>495</v>
      </c>
      <c r="I117" s="329" t="s">
        <v>495</v>
      </c>
      <c r="J117" s="329" t="s">
        <v>493</v>
      </c>
    </row>
    <row r="118" spans="1:10" x14ac:dyDescent="0.3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3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3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3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35">
      <c r="A122" s="285" t="s">
        <v>3238</v>
      </c>
      <c r="B122" s="329" t="s">
        <v>522</v>
      </c>
      <c r="C122" s="327" t="s">
        <v>551</v>
      </c>
      <c r="D122" s="327" t="s">
        <v>522</v>
      </c>
      <c r="E122" s="327" t="s">
        <v>522</v>
      </c>
      <c r="F122" s="327" t="s">
        <v>522</v>
      </c>
      <c r="G122" s="329" t="s">
        <v>522</v>
      </c>
      <c r="H122" s="329" t="s">
        <v>522</v>
      </c>
      <c r="I122" s="329" t="s">
        <v>522</v>
      </c>
      <c r="J122" s="329" t="s">
        <v>522</v>
      </c>
    </row>
    <row r="123" spans="1:10" x14ac:dyDescent="0.35">
      <c r="A123" s="285" t="s">
        <v>3239</v>
      </c>
      <c r="B123" s="329" t="s">
        <v>522</v>
      </c>
      <c r="C123" s="327" t="s">
        <v>551</v>
      </c>
      <c r="D123" s="327" t="s">
        <v>522</v>
      </c>
      <c r="E123" s="327" t="s">
        <v>522</v>
      </c>
      <c r="F123" s="327" t="s">
        <v>522</v>
      </c>
      <c r="G123" s="329" t="s">
        <v>522</v>
      </c>
      <c r="H123" s="329" t="s">
        <v>522</v>
      </c>
      <c r="I123" s="329" t="s">
        <v>522</v>
      </c>
      <c r="J123" s="329" t="s">
        <v>522</v>
      </c>
    </row>
    <row r="124" spans="1:10" x14ac:dyDescent="0.35">
      <c r="A124" s="285" t="s">
        <v>3240</v>
      </c>
      <c r="B124" s="329" t="s">
        <v>495</v>
      </c>
      <c r="C124" s="327" t="s">
        <v>551</v>
      </c>
      <c r="D124" s="327" t="s">
        <v>527</v>
      </c>
      <c r="E124" s="327" t="s">
        <v>495</v>
      </c>
      <c r="F124" s="327" t="s">
        <v>495</v>
      </c>
      <c r="G124" s="329" t="s">
        <v>495</v>
      </c>
      <c r="H124" s="329" t="s">
        <v>495</v>
      </c>
      <c r="I124" s="329" t="s">
        <v>495</v>
      </c>
      <c r="J124" s="329" t="s">
        <v>493</v>
      </c>
    </row>
    <row r="125" spans="1:10" x14ac:dyDescent="0.35">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3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3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3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35">
      <c r="A129" s="283" t="s">
        <v>3238</v>
      </c>
      <c r="B129" s="327" t="s">
        <v>522</v>
      </c>
      <c r="C129" s="327" t="s">
        <v>551</v>
      </c>
      <c r="D129" s="327" t="s">
        <v>522</v>
      </c>
      <c r="E129" s="327" t="s">
        <v>522</v>
      </c>
      <c r="F129" s="327" t="s">
        <v>522</v>
      </c>
      <c r="G129" s="327" t="s">
        <v>522</v>
      </c>
      <c r="H129" s="327" t="s">
        <v>522</v>
      </c>
      <c r="I129" s="327" t="s">
        <v>522</v>
      </c>
      <c r="J129" s="327" t="s">
        <v>522</v>
      </c>
    </row>
    <row r="130" spans="1:10" x14ac:dyDescent="0.35">
      <c r="A130" s="283" t="s">
        <v>3239</v>
      </c>
      <c r="B130" s="327" t="s">
        <v>522</v>
      </c>
      <c r="C130" s="327" t="s">
        <v>551</v>
      </c>
      <c r="D130" s="327" t="s">
        <v>522</v>
      </c>
      <c r="E130" s="327" t="s">
        <v>522</v>
      </c>
      <c r="F130" s="327" t="s">
        <v>522</v>
      </c>
      <c r="G130" s="327" t="s">
        <v>522</v>
      </c>
      <c r="H130" s="327" t="s">
        <v>522</v>
      </c>
      <c r="I130" s="327" t="s">
        <v>522</v>
      </c>
      <c r="J130" s="327" t="s">
        <v>522</v>
      </c>
    </row>
    <row r="131" spans="1:10" x14ac:dyDescent="0.35">
      <c r="A131" s="283" t="s">
        <v>3240</v>
      </c>
      <c r="B131" s="327" t="s">
        <v>495</v>
      </c>
      <c r="C131" s="327" t="s">
        <v>551</v>
      </c>
      <c r="D131" s="327" t="s">
        <v>527</v>
      </c>
      <c r="E131" s="327" t="s">
        <v>495</v>
      </c>
      <c r="F131" s="327" t="s">
        <v>495</v>
      </c>
      <c r="G131" s="327" t="s">
        <v>495</v>
      </c>
      <c r="H131" s="327" t="s">
        <v>495</v>
      </c>
      <c r="I131" s="327" t="s">
        <v>495</v>
      </c>
      <c r="J131" s="327" t="s">
        <v>493</v>
      </c>
    </row>
    <row r="132" spans="1:10" x14ac:dyDescent="0.3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3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3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3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35">
      <c r="A136" s="288" t="s">
        <v>561</v>
      </c>
      <c r="B136" s="329" t="s">
        <v>522</v>
      </c>
      <c r="C136" s="327" t="s">
        <v>551</v>
      </c>
      <c r="D136" s="327" t="s">
        <v>522</v>
      </c>
      <c r="E136" s="327" t="s">
        <v>522</v>
      </c>
      <c r="F136" s="327" t="s">
        <v>522</v>
      </c>
      <c r="G136" s="329" t="s">
        <v>522</v>
      </c>
      <c r="H136" s="329" t="s">
        <v>522</v>
      </c>
      <c r="I136" s="329" t="s">
        <v>522</v>
      </c>
      <c r="J136" s="329" t="s">
        <v>522</v>
      </c>
    </row>
    <row r="137" spans="1:10" x14ac:dyDescent="0.35">
      <c r="A137" s="288" t="s">
        <v>562</v>
      </c>
      <c r="B137" s="329" t="s">
        <v>522</v>
      </c>
      <c r="C137" s="327" t="s">
        <v>551</v>
      </c>
      <c r="D137" s="327" t="s">
        <v>522</v>
      </c>
      <c r="E137" s="327" t="s">
        <v>522</v>
      </c>
      <c r="F137" s="327" t="s">
        <v>522</v>
      </c>
      <c r="G137" s="329" t="s">
        <v>522</v>
      </c>
      <c r="H137" s="329" t="s">
        <v>522</v>
      </c>
      <c r="I137" s="329" t="s">
        <v>522</v>
      </c>
      <c r="J137" s="329" t="s">
        <v>522</v>
      </c>
    </row>
    <row r="138" spans="1:10" x14ac:dyDescent="0.35">
      <c r="A138" s="288" t="s">
        <v>92</v>
      </c>
      <c r="B138" s="329" t="s">
        <v>495</v>
      </c>
      <c r="C138" s="327" t="s">
        <v>551</v>
      </c>
      <c r="D138" s="327" t="s">
        <v>527</v>
      </c>
      <c r="E138" s="327" t="s">
        <v>495</v>
      </c>
      <c r="F138" s="327" t="s">
        <v>495</v>
      </c>
      <c r="G138" s="329" t="s">
        <v>495</v>
      </c>
      <c r="H138" s="329" t="s">
        <v>495</v>
      </c>
      <c r="I138" s="329" t="s">
        <v>495</v>
      </c>
      <c r="J138" s="329" t="s">
        <v>493</v>
      </c>
    </row>
    <row r="139" spans="1:10" x14ac:dyDescent="0.35">
      <c r="A139" s="287" t="s">
        <v>566</v>
      </c>
      <c r="B139" s="327" t="s">
        <v>567</v>
      </c>
      <c r="C139" s="327" t="s">
        <v>551</v>
      </c>
      <c r="D139" s="328" t="s">
        <v>188</v>
      </c>
      <c r="E139" s="328" t="s">
        <v>188</v>
      </c>
      <c r="F139" s="328" t="s">
        <v>188</v>
      </c>
      <c r="G139" s="327" t="s">
        <v>567</v>
      </c>
      <c r="H139" s="327" t="s">
        <v>567</v>
      </c>
      <c r="I139" s="327" t="s">
        <v>567</v>
      </c>
      <c r="J139" s="327" t="s">
        <v>555</v>
      </c>
    </row>
    <row r="140" spans="1:10" x14ac:dyDescent="0.35">
      <c r="A140" s="288" t="s">
        <v>558</v>
      </c>
      <c r="B140" s="329" t="s">
        <v>495</v>
      </c>
      <c r="C140" s="327" t="s">
        <v>551</v>
      </c>
      <c r="D140" s="327" t="s">
        <v>527</v>
      </c>
      <c r="E140" s="327" t="s">
        <v>495</v>
      </c>
      <c r="F140" s="327" t="s">
        <v>495</v>
      </c>
      <c r="G140" s="329" t="s">
        <v>495</v>
      </c>
      <c r="H140" s="329" t="s">
        <v>495</v>
      </c>
      <c r="I140" s="329" t="s">
        <v>495</v>
      </c>
      <c r="J140" s="329" t="s">
        <v>493</v>
      </c>
    </row>
    <row r="141" spans="1:10" x14ac:dyDescent="0.35">
      <c r="A141" s="288" t="s">
        <v>559</v>
      </c>
      <c r="B141" s="329" t="s">
        <v>495</v>
      </c>
      <c r="C141" s="327" t="s">
        <v>551</v>
      </c>
      <c r="D141" s="327" t="s">
        <v>527</v>
      </c>
      <c r="E141" s="327" t="s">
        <v>495</v>
      </c>
      <c r="F141" s="327" t="s">
        <v>495</v>
      </c>
      <c r="G141" s="329" t="s">
        <v>495</v>
      </c>
      <c r="H141" s="329" t="s">
        <v>495</v>
      </c>
      <c r="I141" s="329" t="s">
        <v>495</v>
      </c>
      <c r="J141" s="329" t="s">
        <v>493</v>
      </c>
    </row>
    <row r="142" spans="1:10" x14ac:dyDescent="0.35">
      <c r="A142" s="288" t="s">
        <v>560</v>
      </c>
      <c r="B142" s="329" t="s">
        <v>495</v>
      </c>
      <c r="C142" s="327" t="s">
        <v>551</v>
      </c>
      <c r="D142" s="327" t="s">
        <v>527</v>
      </c>
      <c r="E142" s="327" t="s">
        <v>495</v>
      </c>
      <c r="F142" s="327" t="s">
        <v>495</v>
      </c>
      <c r="G142" s="329" t="s">
        <v>495</v>
      </c>
      <c r="H142" s="329" t="s">
        <v>495</v>
      </c>
      <c r="I142" s="329" t="s">
        <v>495</v>
      </c>
      <c r="J142" s="329" t="s">
        <v>493</v>
      </c>
    </row>
    <row r="143" spans="1:10" x14ac:dyDescent="0.35">
      <c r="A143" s="288" t="s">
        <v>561</v>
      </c>
      <c r="B143" s="329" t="s">
        <v>522</v>
      </c>
      <c r="C143" s="327" t="s">
        <v>551</v>
      </c>
      <c r="D143" s="327" t="s">
        <v>522</v>
      </c>
      <c r="E143" s="327" t="s">
        <v>522</v>
      </c>
      <c r="F143" s="327" t="s">
        <v>522</v>
      </c>
      <c r="G143" s="329" t="s">
        <v>522</v>
      </c>
      <c r="H143" s="329" t="s">
        <v>522</v>
      </c>
      <c r="I143" s="329" t="s">
        <v>522</v>
      </c>
      <c r="J143" s="329" t="s">
        <v>522</v>
      </c>
    </row>
    <row r="144" spans="1:10" x14ac:dyDescent="0.35">
      <c r="A144" s="288" t="s">
        <v>562</v>
      </c>
      <c r="B144" s="329" t="s">
        <v>522</v>
      </c>
      <c r="C144" s="327" t="s">
        <v>551</v>
      </c>
      <c r="D144" s="327" t="s">
        <v>522</v>
      </c>
      <c r="E144" s="327" t="s">
        <v>522</v>
      </c>
      <c r="F144" s="327" t="s">
        <v>522</v>
      </c>
      <c r="G144" s="329" t="s">
        <v>522</v>
      </c>
      <c r="H144" s="329" t="s">
        <v>522</v>
      </c>
      <c r="I144" s="329" t="s">
        <v>522</v>
      </c>
      <c r="J144" s="329" t="s">
        <v>522</v>
      </c>
    </row>
    <row r="145" spans="1:10" x14ac:dyDescent="0.35">
      <c r="A145" s="288" t="s">
        <v>92</v>
      </c>
      <c r="B145" s="329" t="s">
        <v>495</v>
      </c>
      <c r="C145" s="327" t="s">
        <v>551</v>
      </c>
      <c r="D145" s="327" t="s">
        <v>527</v>
      </c>
      <c r="E145" s="327" t="s">
        <v>495</v>
      </c>
      <c r="F145" s="327" t="s">
        <v>495</v>
      </c>
      <c r="G145" s="329" t="s">
        <v>495</v>
      </c>
      <c r="H145" s="329" t="s">
        <v>495</v>
      </c>
      <c r="I145" s="329" t="s">
        <v>495</v>
      </c>
      <c r="J145" s="329" t="s">
        <v>493</v>
      </c>
    </row>
    <row r="146" spans="1:10" x14ac:dyDescent="0.35">
      <c r="A146" s="287" t="s">
        <v>568</v>
      </c>
      <c r="B146" s="327" t="s">
        <v>567</v>
      </c>
      <c r="C146" s="327" t="s">
        <v>551</v>
      </c>
      <c r="D146" s="328" t="s">
        <v>188</v>
      </c>
      <c r="E146" s="328" t="s">
        <v>188</v>
      </c>
      <c r="F146" s="328" t="s">
        <v>188</v>
      </c>
      <c r="G146" s="327" t="s">
        <v>567</v>
      </c>
      <c r="H146" s="327" t="s">
        <v>567</v>
      </c>
      <c r="I146" s="327" t="s">
        <v>567</v>
      </c>
      <c r="J146" s="327" t="s">
        <v>555</v>
      </c>
    </row>
    <row r="147" spans="1:10" x14ac:dyDescent="0.35">
      <c r="A147" s="288" t="s">
        <v>558</v>
      </c>
      <c r="B147" s="329" t="s">
        <v>495</v>
      </c>
      <c r="C147" s="327" t="s">
        <v>551</v>
      </c>
      <c r="D147" s="327" t="s">
        <v>527</v>
      </c>
      <c r="E147" s="327" t="s">
        <v>495</v>
      </c>
      <c r="F147" s="327" t="s">
        <v>495</v>
      </c>
      <c r="G147" s="329" t="s">
        <v>495</v>
      </c>
      <c r="H147" s="329" t="s">
        <v>495</v>
      </c>
      <c r="I147" s="329" t="s">
        <v>495</v>
      </c>
      <c r="J147" s="329" t="s">
        <v>493</v>
      </c>
    </row>
    <row r="148" spans="1:10" x14ac:dyDescent="0.35">
      <c r="A148" s="288" t="s">
        <v>559</v>
      </c>
      <c r="B148" s="329" t="s">
        <v>495</v>
      </c>
      <c r="C148" s="327" t="s">
        <v>551</v>
      </c>
      <c r="D148" s="327" t="s">
        <v>527</v>
      </c>
      <c r="E148" s="327" t="s">
        <v>495</v>
      </c>
      <c r="F148" s="327" t="s">
        <v>495</v>
      </c>
      <c r="G148" s="329" t="s">
        <v>495</v>
      </c>
      <c r="H148" s="329" t="s">
        <v>495</v>
      </c>
      <c r="I148" s="329" t="s">
        <v>495</v>
      </c>
      <c r="J148" s="329" t="s">
        <v>493</v>
      </c>
    </row>
    <row r="149" spans="1:10" x14ac:dyDescent="0.35">
      <c r="A149" s="288" t="s">
        <v>560</v>
      </c>
      <c r="B149" s="329" t="s">
        <v>495</v>
      </c>
      <c r="C149" s="327" t="s">
        <v>551</v>
      </c>
      <c r="D149" s="327" t="s">
        <v>527</v>
      </c>
      <c r="E149" s="327" t="s">
        <v>495</v>
      </c>
      <c r="F149" s="327" t="s">
        <v>495</v>
      </c>
      <c r="G149" s="329" t="s">
        <v>495</v>
      </c>
      <c r="H149" s="329" t="s">
        <v>495</v>
      </c>
      <c r="I149" s="329" t="s">
        <v>495</v>
      </c>
      <c r="J149" s="329" t="s">
        <v>493</v>
      </c>
    </row>
    <row r="150" spans="1:10" x14ac:dyDescent="0.35">
      <c r="A150" s="288" t="s">
        <v>561</v>
      </c>
      <c r="B150" s="329" t="s">
        <v>522</v>
      </c>
      <c r="C150" s="327" t="s">
        <v>551</v>
      </c>
      <c r="D150" s="327" t="s">
        <v>522</v>
      </c>
      <c r="E150" s="327" t="s">
        <v>522</v>
      </c>
      <c r="F150" s="327" t="s">
        <v>522</v>
      </c>
      <c r="G150" s="329" t="s">
        <v>522</v>
      </c>
      <c r="H150" s="329" t="s">
        <v>522</v>
      </c>
      <c r="I150" s="329" t="s">
        <v>522</v>
      </c>
      <c r="J150" s="329" t="s">
        <v>522</v>
      </c>
    </row>
    <row r="151" spans="1:10" x14ac:dyDescent="0.35">
      <c r="A151" s="288" t="s">
        <v>562</v>
      </c>
      <c r="B151" s="329" t="s">
        <v>522</v>
      </c>
      <c r="C151" s="327" t="s">
        <v>551</v>
      </c>
      <c r="D151" s="327" t="s">
        <v>522</v>
      </c>
      <c r="E151" s="327" t="s">
        <v>522</v>
      </c>
      <c r="F151" s="327" t="s">
        <v>522</v>
      </c>
      <c r="G151" s="329" t="s">
        <v>522</v>
      </c>
      <c r="H151" s="329" t="s">
        <v>522</v>
      </c>
      <c r="I151" s="329" t="s">
        <v>522</v>
      </c>
      <c r="J151" s="329" t="s">
        <v>522</v>
      </c>
    </row>
    <row r="152" spans="1:10" x14ac:dyDescent="0.35">
      <c r="A152" s="288" t="s">
        <v>92</v>
      </c>
      <c r="B152" s="329" t="s">
        <v>495</v>
      </c>
      <c r="C152" s="327" t="s">
        <v>551</v>
      </c>
      <c r="D152" s="327" t="s">
        <v>527</v>
      </c>
      <c r="E152" s="327" t="s">
        <v>495</v>
      </c>
      <c r="F152" s="327" t="s">
        <v>495</v>
      </c>
      <c r="G152" s="329" t="s">
        <v>495</v>
      </c>
      <c r="H152" s="329" t="s">
        <v>495</v>
      </c>
      <c r="I152" s="329" t="s">
        <v>495</v>
      </c>
      <c r="J152" s="329" t="s">
        <v>493</v>
      </c>
    </row>
    <row r="153" spans="1:10" x14ac:dyDescent="0.3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3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3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3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35">
      <c r="A157" s="291" t="s">
        <v>3243</v>
      </c>
      <c r="B157" s="327" t="s">
        <v>522</v>
      </c>
      <c r="C157" s="327" t="s">
        <v>551</v>
      </c>
      <c r="D157" s="327" t="s">
        <v>522</v>
      </c>
      <c r="E157" s="327" t="s">
        <v>522</v>
      </c>
      <c r="F157" s="327" t="s">
        <v>522</v>
      </c>
      <c r="G157" s="327" t="s">
        <v>522</v>
      </c>
      <c r="H157" s="327" t="s">
        <v>522</v>
      </c>
      <c r="I157" s="327" t="s">
        <v>522</v>
      </c>
      <c r="J157" s="327" t="s">
        <v>522</v>
      </c>
    </row>
    <row r="158" spans="1:10" x14ac:dyDescent="0.35">
      <c r="A158" s="291" t="s">
        <v>3244</v>
      </c>
      <c r="B158" s="327" t="s">
        <v>522</v>
      </c>
      <c r="C158" s="327" t="s">
        <v>551</v>
      </c>
      <c r="D158" s="327" t="s">
        <v>522</v>
      </c>
      <c r="E158" s="327" t="s">
        <v>522</v>
      </c>
      <c r="F158" s="327" t="s">
        <v>522</v>
      </c>
      <c r="G158" s="327" t="s">
        <v>522</v>
      </c>
      <c r="H158" s="327" t="s">
        <v>522</v>
      </c>
      <c r="I158" s="327" t="s">
        <v>522</v>
      </c>
      <c r="J158" s="327" t="s">
        <v>522</v>
      </c>
    </row>
    <row r="159" spans="1:10" x14ac:dyDescent="0.35">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3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3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3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3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35">
      <c r="A164" s="291" t="s">
        <v>3243</v>
      </c>
      <c r="B164" s="329" t="s">
        <v>522</v>
      </c>
      <c r="C164" s="327" t="s">
        <v>551</v>
      </c>
      <c r="D164" s="327" t="s">
        <v>522</v>
      </c>
      <c r="E164" s="327" t="s">
        <v>522</v>
      </c>
      <c r="F164" s="327" t="s">
        <v>522</v>
      </c>
      <c r="G164" s="329" t="s">
        <v>522</v>
      </c>
      <c r="H164" s="329" t="s">
        <v>522</v>
      </c>
      <c r="I164" s="329" t="s">
        <v>522</v>
      </c>
      <c r="J164" s="329" t="s">
        <v>522</v>
      </c>
    </row>
    <row r="165" spans="1:10" x14ac:dyDescent="0.35">
      <c r="A165" s="291" t="s">
        <v>3244</v>
      </c>
      <c r="B165" s="329" t="s">
        <v>522</v>
      </c>
      <c r="C165" s="327" t="s">
        <v>551</v>
      </c>
      <c r="D165" s="327" t="s">
        <v>522</v>
      </c>
      <c r="E165" s="327" t="s">
        <v>522</v>
      </c>
      <c r="F165" s="327" t="s">
        <v>522</v>
      </c>
      <c r="G165" s="329" t="s">
        <v>522</v>
      </c>
      <c r="H165" s="329" t="s">
        <v>522</v>
      </c>
      <c r="I165" s="329" t="s">
        <v>522</v>
      </c>
      <c r="J165" s="329" t="s">
        <v>522</v>
      </c>
    </row>
    <row r="166" spans="1:10" x14ac:dyDescent="0.35">
      <c r="A166" s="291" t="s">
        <v>3245</v>
      </c>
      <c r="B166" s="329" t="s">
        <v>495</v>
      </c>
      <c r="C166" s="327" t="s">
        <v>551</v>
      </c>
      <c r="D166" s="327" t="s">
        <v>527</v>
      </c>
      <c r="E166" s="327" t="s">
        <v>495</v>
      </c>
      <c r="F166" s="327" t="s">
        <v>495</v>
      </c>
      <c r="G166" s="329" t="s">
        <v>495</v>
      </c>
      <c r="H166" s="329" t="s">
        <v>495</v>
      </c>
      <c r="I166" s="329" t="s">
        <v>495</v>
      </c>
      <c r="J166" s="329" t="s">
        <v>493</v>
      </c>
    </row>
    <row r="167" spans="1:10" x14ac:dyDescent="0.3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3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3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3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35">
      <c r="A171" s="291" t="s">
        <v>3243</v>
      </c>
      <c r="B171" s="329" t="s">
        <v>522</v>
      </c>
      <c r="C171" s="327" t="s">
        <v>551</v>
      </c>
      <c r="D171" s="327" t="s">
        <v>522</v>
      </c>
      <c r="E171" s="327" t="s">
        <v>522</v>
      </c>
      <c r="F171" s="327" t="s">
        <v>522</v>
      </c>
      <c r="G171" s="329" t="s">
        <v>522</v>
      </c>
      <c r="H171" s="329" t="s">
        <v>522</v>
      </c>
      <c r="I171" s="329" t="s">
        <v>522</v>
      </c>
      <c r="J171" s="329" t="s">
        <v>522</v>
      </c>
    </row>
    <row r="172" spans="1:10" x14ac:dyDescent="0.35">
      <c r="A172" s="291" t="s">
        <v>3244</v>
      </c>
      <c r="B172" s="329" t="s">
        <v>522</v>
      </c>
      <c r="C172" s="327" t="s">
        <v>551</v>
      </c>
      <c r="D172" s="327" t="s">
        <v>522</v>
      </c>
      <c r="E172" s="327" t="s">
        <v>522</v>
      </c>
      <c r="F172" s="327" t="s">
        <v>522</v>
      </c>
      <c r="G172" s="329" t="s">
        <v>522</v>
      </c>
      <c r="H172" s="329" t="s">
        <v>522</v>
      </c>
      <c r="I172" s="329" t="s">
        <v>522</v>
      </c>
      <c r="J172" s="329" t="s">
        <v>522</v>
      </c>
    </row>
    <row r="173" spans="1:10" x14ac:dyDescent="0.35">
      <c r="A173" s="291" t="s">
        <v>3245</v>
      </c>
      <c r="B173" s="329" t="s">
        <v>495</v>
      </c>
      <c r="C173" s="327" t="s">
        <v>551</v>
      </c>
      <c r="D173" s="327" t="s">
        <v>527</v>
      </c>
      <c r="E173" s="327" t="s">
        <v>495</v>
      </c>
      <c r="F173" s="327" t="s">
        <v>495</v>
      </c>
      <c r="G173" s="329" t="s">
        <v>495</v>
      </c>
      <c r="H173" s="329" t="s">
        <v>495</v>
      </c>
      <c r="I173" s="329" t="s">
        <v>495</v>
      </c>
      <c r="J173" s="329" t="s">
        <v>493</v>
      </c>
    </row>
    <row r="174" spans="1:10" x14ac:dyDescent="0.3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3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3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3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35">
      <c r="A178" s="291" t="s">
        <v>3243</v>
      </c>
      <c r="B178" s="329" t="s">
        <v>522</v>
      </c>
      <c r="C178" s="327" t="s">
        <v>551</v>
      </c>
      <c r="D178" s="327" t="s">
        <v>522</v>
      </c>
      <c r="E178" s="327" t="s">
        <v>522</v>
      </c>
      <c r="F178" s="327" t="s">
        <v>522</v>
      </c>
      <c r="G178" s="329" t="s">
        <v>522</v>
      </c>
      <c r="H178" s="329" t="s">
        <v>522</v>
      </c>
      <c r="I178" s="329" t="s">
        <v>522</v>
      </c>
      <c r="J178" s="329" t="s">
        <v>522</v>
      </c>
    </row>
    <row r="179" spans="1:10" x14ac:dyDescent="0.35">
      <c r="A179" s="291" t="s">
        <v>3244</v>
      </c>
      <c r="B179" s="329" t="s">
        <v>522</v>
      </c>
      <c r="C179" s="327" t="s">
        <v>551</v>
      </c>
      <c r="D179" s="327" t="s">
        <v>522</v>
      </c>
      <c r="E179" s="327" t="s">
        <v>522</v>
      </c>
      <c r="F179" s="327" t="s">
        <v>522</v>
      </c>
      <c r="G179" s="329" t="s">
        <v>522</v>
      </c>
      <c r="H179" s="329" t="s">
        <v>522</v>
      </c>
      <c r="I179" s="329" t="s">
        <v>522</v>
      </c>
      <c r="J179" s="329" t="s">
        <v>522</v>
      </c>
    </row>
    <row r="180" spans="1:10" x14ac:dyDescent="0.35">
      <c r="A180" s="291" t="s">
        <v>3245</v>
      </c>
      <c r="B180" s="329" t="s">
        <v>495</v>
      </c>
      <c r="C180" s="327" t="s">
        <v>551</v>
      </c>
      <c r="D180" s="327" t="s">
        <v>527</v>
      </c>
      <c r="E180" s="327" t="s">
        <v>495</v>
      </c>
      <c r="F180" s="327" t="s">
        <v>495</v>
      </c>
      <c r="G180" s="329" t="s">
        <v>495</v>
      </c>
      <c r="H180" s="329" t="s">
        <v>495</v>
      </c>
      <c r="I180" s="329" t="s">
        <v>495</v>
      </c>
      <c r="J180" s="329" t="s">
        <v>493</v>
      </c>
    </row>
    <row r="181" spans="1:10" x14ac:dyDescent="0.3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3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3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3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35">
      <c r="A185" s="291" t="s">
        <v>3243</v>
      </c>
      <c r="B185" s="329" t="s">
        <v>522</v>
      </c>
      <c r="C185" s="327" t="s">
        <v>551</v>
      </c>
      <c r="D185" s="327" t="s">
        <v>522</v>
      </c>
      <c r="E185" s="327" t="s">
        <v>522</v>
      </c>
      <c r="F185" s="327" t="s">
        <v>522</v>
      </c>
      <c r="G185" s="329" t="s">
        <v>522</v>
      </c>
      <c r="H185" s="329" t="s">
        <v>522</v>
      </c>
      <c r="I185" s="329" t="s">
        <v>522</v>
      </c>
      <c r="J185" s="329" t="s">
        <v>522</v>
      </c>
    </row>
    <row r="186" spans="1:10" x14ac:dyDescent="0.35">
      <c r="A186" s="291" t="s">
        <v>3244</v>
      </c>
      <c r="B186" s="329" t="s">
        <v>522</v>
      </c>
      <c r="C186" s="327" t="s">
        <v>551</v>
      </c>
      <c r="D186" s="327" t="s">
        <v>522</v>
      </c>
      <c r="E186" s="327" t="s">
        <v>522</v>
      </c>
      <c r="F186" s="327" t="s">
        <v>522</v>
      </c>
      <c r="G186" s="329" t="s">
        <v>522</v>
      </c>
      <c r="H186" s="329" t="s">
        <v>522</v>
      </c>
      <c r="I186" s="329" t="s">
        <v>522</v>
      </c>
      <c r="J186" s="329" t="s">
        <v>522</v>
      </c>
    </row>
    <row r="187" spans="1:10" x14ac:dyDescent="0.35">
      <c r="A187" s="291" t="s">
        <v>3245</v>
      </c>
      <c r="B187" s="329" t="s">
        <v>495</v>
      </c>
      <c r="C187" s="327" t="s">
        <v>551</v>
      </c>
      <c r="D187" s="327" t="s">
        <v>527</v>
      </c>
      <c r="E187" s="327" t="s">
        <v>495</v>
      </c>
      <c r="F187" s="327" t="s">
        <v>495</v>
      </c>
      <c r="G187" s="329" t="s">
        <v>495</v>
      </c>
      <c r="H187" s="329" t="s">
        <v>495</v>
      </c>
      <c r="I187" s="329" t="s">
        <v>495</v>
      </c>
      <c r="J187" s="329" t="s">
        <v>493</v>
      </c>
    </row>
    <row r="188" spans="1:10" x14ac:dyDescent="0.3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3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3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3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35">
      <c r="A192" s="291" t="s">
        <v>3243</v>
      </c>
      <c r="B192" s="329" t="s">
        <v>522</v>
      </c>
      <c r="C192" s="327" t="s">
        <v>551</v>
      </c>
      <c r="D192" s="327" t="s">
        <v>522</v>
      </c>
      <c r="E192" s="327" t="s">
        <v>522</v>
      </c>
      <c r="F192" s="327" t="s">
        <v>522</v>
      </c>
      <c r="G192" s="329" t="s">
        <v>522</v>
      </c>
      <c r="H192" s="329" t="s">
        <v>522</v>
      </c>
      <c r="I192" s="329" t="s">
        <v>522</v>
      </c>
      <c r="J192" s="329" t="s">
        <v>522</v>
      </c>
    </row>
    <row r="193" spans="1:10" x14ac:dyDescent="0.35">
      <c r="A193" s="291" t="s">
        <v>3244</v>
      </c>
      <c r="B193" s="329" t="s">
        <v>522</v>
      </c>
      <c r="C193" s="327" t="s">
        <v>551</v>
      </c>
      <c r="D193" s="327" t="s">
        <v>522</v>
      </c>
      <c r="E193" s="327" t="s">
        <v>522</v>
      </c>
      <c r="F193" s="327" t="s">
        <v>522</v>
      </c>
      <c r="G193" s="329" t="s">
        <v>522</v>
      </c>
      <c r="H193" s="329" t="s">
        <v>522</v>
      </c>
      <c r="I193" s="329" t="s">
        <v>522</v>
      </c>
      <c r="J193" s="329" t="s">
        <v>522</v>
      </c>
    </row>
    <row r="194" spans="1:10" x14ac:dyDescent="0.35">
      <c r="A194" s="291" t="s">
        <v>3245</v>
      </c>
      <c r="B194" s="329" t="s">
        <v>495</v>
      </c>
      <c r="C194" s="327" t="s">
        <v>551</v>
      </c>
      <c r="D194" s="327" t="s">
        <v>527</v>
      </c>
      <c r="E194" s="327" t="s">
        <v>495</v>
      </c>
      <c r="F194" s="327" t="s">
        <v>495</v>
      </c>
      <c r="G194" s="329" t="s">
        <v>495</v>
      </c>
      <c r="H194" s="329" t="s">
        <v>495</v>
      </c>
      <c r="I194" s="329" t="s">
        <v>495</v>
      </c>
      <c r="J194" s="329" t="s">
        <v>493</v>
      </c>
    </row>
    <row r="195" spans="1:10" x14ac:dyDescent="0.3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3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3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3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35">
      <c r="A199" s="291" t="s">
        <v>3243</v>
      </c>
      <c r="B199" s="329" t="s">
        <v>522</v>
      </c>
      <c r="C199" s="327" t="s">
        <v>551</v>
      </c>
      <c r="D199" s="327" t="s">
        <v>522</v>
      </c>
      <c r="E199" s="327" t="s">
        <v>522</v>
      </c>
      <c r="F199" s="327" t="s">
        <v>522</v>
      </c>
      <c r="G199" s="329" t="s">
        <v>522</v>
      </c>
      <c r="H199" s="329" t="s">
        <v>522</v>
      </c>
      <c r="I199" s="329" t="s">
        <v>522</v>
      </c>
      <c r="J199" s="329" t="s">
        <v>522</v>
      </c>
    </row>
    <row r="200" spans="1:10" x14ac:dyDescent="0.35">
      <c r="A200" s="293" t="s">
        <v>3244</v>
      </c>
      <c r="B200" s="329" t="s">
        <v>522</v>
      </c>
      <c r="C200" s="327" t="s">
        <v>551</v>
      </c>
      <c r="D200" s="327" t="s">
        <v>522</v>
      </c>
      <c r="E200" s="327" t="s">
        <v>522</v>
      </c>
      <c r="F200" s="327" t="s">
        <v>522</v>
      </c>
      <c r="G200" s="329" t="s">
        <v>522</v>
      </c>
      <c r="H200" s="329" t="s">
        <v>522</v>
      </c>
      <c r="I200" s="329" t="s">
        <v>522</v>
      </c>
      <c r="J200" s="329" t="s">
        <v>522</v>
      </c>
    </row>
    <row r="201" spans="1:10" x14ac:dyDescent="0.35">
      <c r="A201" s="291" t="s">
        <v>3245</v>
      </c>
      <c r="B201" s="329" t="s">
        <v>495</v>
      </c>
      <c r="C201" s="327" t="s">
        <v>551</v>
      </c>
      <c r="D201" s="327" t="s">
        <v>527</v>
      </c>
      <c r="E201" s="327" t="s">
        <v>495</v>
      </c>
      <c r="F201" s="327" t="s">
        <v>495</v>
      </c>
      <c r="G201" s="329" t="s">
        <v>495</v>
      </c>
      <c r="H201" s="329" t="s">
        <v>495</v>
      </c>
      <c r="I201" s="329" t="s">
        <v>495</v>
      </c>
      <c r="J201" s="329" t="s">
        <v>493</v>
      </c>
    </row>
    <row r="202" spans="1:10" x14ac:dyDescent="0.35">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3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3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3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3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3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35">
      <c r="A208" s="294" t="s">
        <v>561</v>
      </c>
      <c r="B208" s="329" t="s">
        <v>522</v>
      </c>
      <c r="C208" s="327" t="s">
        <v>551</v>
      </c>
      <c r="D208" s="327" t="s">
        <v>522</v>
      </c>
      <c r="E208" s="327" t="s">
        <v>522</v>
      </c>
      <c r="F208" s="327" t="s">
        <v>522</v>
      </c>
      <c r="G208" s="329" t="s">
        <v>522</v>
      </c>
      <c r="H208" s="329" t="s">
        <v>522</v>
      </c>
      <c r="I208" s="329" t="s">
        <v>522</v>
      </c>
      <c r="J208" s="329" t="s">
        <v>522</v>
      </c>
    </row>
    <row r="209" spans="1:10" x14ac:dyDescent="0.35">
      <c r="A209" s="294" t="s">
        <v>562</v>
      </c>
      <c r="B209" s="329" t="s">
        <v>522</v>
      </c>
      <c r="C209" s="327" t="s">
        <v>551</v>
      </c>
      <c r="D209" s="327" t="s">
        <v>522</v>
      </c>
      <c r="E209" s="327" t="s">
        <v>522</v>
      </c>
      <c r="F209" s="327" t="s">
        <v>522</v>
      </c>
      <c r="G209" s="329" t="s">
        <v>522</v>
      </c>
      <c r="H209" s="329" t="s">
        <v>522</v>
      </c>
      <c r="I209" s="329" t="s">
        <v>522</v>
      </c>
      <c r="J209" s="329" t="s">
        <v>522</v>
      </c>
    </row>
    <row r="210" spans="1:10" x14ac:dyDescent="0.3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3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3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35">
      <c r="A213" s="283" t="s">
        <v>553</v>
      </c>
      <c r="B213" s="327" t="s">
        <v>522</v>
      </c>
      <c r="C213" s="327" t="s">
        <v>551</v>
      </c>
      <c r="D213" s="327" t="s">
        <v>522</v>
      </c>
      <c r="E213" s="327" t="s">
        <v>522</v>
      </c>
      <c r="F213" s="327" t="s">
        <v>522</v>
      </c>
      <c r="G213" s="327" t="s">
        <v>522</v>
      </c>
      <c r="H213" s="327" t="s">
        <v>522</v>
      </c>
      <c r="I213" s="327" t="s">
        <v>522</v>
      </c>
    </row>
    <row r="214" spans="1:10" x14ac:dyDescent="0.3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35">
      <c r="A215" s="283" t="s">
        <v>3238</v>
      </c>
      <c r="B215" s="327" t="s">
        <v>567</v>
      </c>
      <c r="C215" s="327" t="s">
        <v>551</v>
      </c>
      <c r="D215" s="327" t="s">
        <v>567</v>
      </c>
      <c r="E215" s="327" t="s">
        <v>3129</v>
      </c>
      <c r="F215" s="327" t="s">
        <v>3129</v>
      </c>
      <c r="G215" s="327" t="s">
        <v>567</v>
      </c>
      <c r="H215" s="327" t="s">
        <v>3129</v>
      </c>
      <c r="I215" s="327" t="s">
        <v>3129</v>
      </c>
    </row>
    <row r="216" spans="1:10" x14ac:dyDescent="0.35">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35">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x14ac:dyDescent="0.3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3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35">
      <c r="A220" s="283" t="s">
        <v>92</v>
      </c>
      <c r="B220" s="329" t="s">
        <v>522</v>
      </c>
      <c r="C220" s="327" t="s">
        <v>551</v>
      </c>
      <c r="D220" s="327" t="s">
        <v>522</v>
      </c>
      <c r="E220" s="327" t="s">
        <v>522</v>
      </c>
      <c r="F220" s="327" t="s">
        <v>522</v>
      </c>
      <c r="G220" s="329" t="s">
        <v>522</v>
      </c>
      <c r="H220" s="329" t="s">
        <v>522</v>
      </c>
      <c r="I220" s="329" t="s">
        <v>522</v>
      </c>
    </row>
    <row r="221" spans="1:10" x14ac:dyDescent="0.35">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x14ac:dyDescent="0.3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3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3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35">
      <c r="A225" s="283" t="s">
        <v>3249</v>
      </c>
      <c r="B225" s="327" t="s">
        <v>567</v>
      </c>
      <c r="C225" s="327" t="s">
        <v>551</v>
      </c>
      <c r="D225" s="328" t="s">
        <v>188</v>
      </c>
      <c r="E225" s="328" t="s">
        <v>188</v>
      </c>
      <c r="F225" s="328" t="s">
        <v>188</v>
      </c>
      <c r="G225" s="327" t="s">
        <v>567</v>
      </c>
      <c r="H225" s="327">
        <v>1.05278679567487</v>
      </c>
      <c r="I225" s="327">
        <v>1.4965547714000001E-4</v>
      </c>
    </row>
    <row r="226" spans="1:9" x14ac:dyDescent="0.3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35">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35">
      <c r="A228" s="283" t="s">
        <v>3250</v>
      </c>
      <c r="B228" s="327" t="s">
        <v>567</v>
      </c>
      <c r="C228" s="327" t="s">
        <v>551</v>
      </c>
      <c r="D228" s="328" t="s">
        <v>188</v>
      </c>
      <c r="E228" s="328" t="s">
        <v>188</v>
      </c>
      <c r="F228" s="328" t="s">
        <v>188</v>
      </c>
      <c r="G228" s="327" t="s">
        <v>567</v>
      </c>
      <c r="H228" s="327" t="s">
        <v>3129</v>
      </c>
      <c r="I228" s="327" t="s">
        <v>3129</v>
      </c>
    </row>
    <row r="229" spans="1:9" x14ac:dyDescent="0.3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3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3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3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35">
      <c r="A233" s="283" t="s">
        <v>3249</v>
      </c>
      <c r="B233" s="327" t="s">
        <v>495</v>
      </c>
      <c r="C233" s="327" t="s">
        <v>551</v>
      </c>
      <c r="D233" s="328" t="s">
        <v>188</v>
      </c>
      <c r="E233" s="328" t="s">
        <v>188</v>
      </c>
      <c r="F233" s="328" t="s">
        <v>188</v>
      </c>
      <c r="G233" s="327" t="s">
        <v>495</v>
      </c>
      <c r="H233" s="327" t="s">
        <v>522</v>
      </c>
      <c r="I233" s="327" t="s">
        <v>522</v>
      </c>
    </row>
    <row r="234" spans="1:9" x14ac:dyDescent="0.35">
      <c r="A234" s="294" t="s">
        <v>579</v>
      </c>
      <c r="B234" s="329" t="s">
        <v>495</v>
      </c>
      <c r="C234" s="327" t="s">
        <v>551</v>
      </c>
      <c r="D234" s="327" t="s">
        <v>495</v>
      </c>
      <c r="E234" s="327" t="s">
        <v>522</v>
      </c>
      <c r="F234" s="327" t="s">
        <v>522</v>
      </c>
      <c r="G234" s="329" t="s">
        <v>495</v>
      </c>
      <c r="H234" s="329" t="s">
        <v>522</v>
      </c>
      <c r="I234" s="329" t="s">
        <v>522</v>
      </c>
    </row>
    <row r="235" spans="1:9" x14ac:dyDescent="0.3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35">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3250</v>
      </c>
      <c r="B237" s="327" t="s">
        <v>495</v>
      </c>
      <c r="C237" s="327" t="s">
        <v>551</v>
      </c>
      <c r="D237" s="328" t="s">
        <v>188</v>
      </c>
      <c r="E237" s="328" t="s">
        <v>188</v>
      </c>
      <c r="F237" s="328" t="s">
        <v>188</v>
      </c>
      <c r="G237" s="327" t="s">
        <v>495</v>
      </c>
      <c r="H237" s="327" t="s">
        <v>495</v>
      </c>
      <c r="I237" s="327" t="s">
        <v>495</v>
      </c>
    </row>
    <row r="238" spans="1:9" x14ac:dyDescent="0.35">
      <c r="A238" s="294" t="s">
        <v>87</v>
      </c>
      <c r="B238" s="329" t="s">
        <v>495</v>
      </c>
      <c r="C238" s="327" t="s">
        <v>551</v>
      </c>
      <c r="D238" s="327" t="s">
        <v>495</v>
      </c>
      <c r="E238" s="327" t="s">
        <v>495</v>
      </c>
      <c r="F238" s="327" t="s">
        <v>495</v>
      </c>
      <c r="G238" s="329" t="s">
        <v>495</v>
      </c>
      <c r="H238" s="329" t="s">
        <v>495</v>
      </c>
      <c r="I238" s="329" t="s">
        <v>495</v>
      </c>
    </row>
    <row r="239" spans="1:9" x14ac:dyDescent="0.3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3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3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3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35">
      <c r="A243" s="283" t="s">
        <v>3249</v>
      </c>
      <c r="B243" s="327" t="s">
        <v>495</v>
      </c>
      <c r="C243" s="327" t="s">
        <v>551</v>
      </c>
      <c r="D243" s="328" t="s">
        <v>188</v>
      </c>
      <c r="E243" s="328" t="s">
        <v>188</v>
      </c>
      <c r="F243" s="328" t="s">
        <v>188</v>
      </c>
      <c r="G243" s="327" t="s">
        <v>495</v>
      </c>
      <c r="H243" s="327">
        <v>9.7455516189999999E-5</v>
      </c>
      <c r="I243" s="327">
        <v>1.256183293E-5</v>
      </c>
    </row>
    <row r="244" spans="1:9" x14ac:dyDescent="0.35">
      <c r="A244" s="294" t="s">
        <v>579</v>
      </c>
      <c r="B244" s="329" t="s">
        <v>495</v>
      </c>
      <c r="C244" s="327" t="s">
        <v>551</v>
      </c>
      <c r="D244" s="327" t="s">
        <v>495</v>
      </c>
      <c r="E244" s="327" t="s">
        <v>495</v>
      </c>
      <c r="F244" s="327" t="s">
        <v>495</v>
      </c>
      <c r="G244" s="329" t="s">
        <v>495</v>
      </c>
      <c r="H244" s="329">
        <v>9.7455516189999999E-5</v>
      </c>
      <c r="I244" s="329">
        <v>1.256183293E-5</v>
      </c>
    </row>
    <row r="245" spans="1:9" x14ac:dyDescent="0.3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35">
      <c r="A246" s="283" t="s">
        <v>3240</v>
      </c>
      <c r="B246" s="329" t="s">
        <v>495</v>
      </c>
      <c r="C246" s="327" t="s">
        <v>551</v>
      </c>
      <c r="D246" s="327" t="s">
        <v>495</v>
      </c>
      <c r="E246" s="327" t="s">
        <v>495</v>
      </c>
      <c r="F246" s="327" t="s">
        <v>495</v>
      </c>
      <c r="G246" s="329" t="s">
        <v>495</v>
      </c>
      <c r="H246" s="329">
        <v>1.9584458055900002E-3</v>
      </c>
      <c r="I246" s="329">
        <v>2.75126384502E-3</v>
      </c>
    </row>
    <row r="247" spans="1:9" x14ac:dyDescent="0.35">
      <c r="A247" s="283" t="s">
        <v>3250</v>
      </c>
      <c r="B247" s="327" t="s">
        <v>522</v>
      </c>
      <c r="C247" s="327" t="s">
        <v>551</v>
      </c>
      <c r="D247" s="328" t="s">
        <v>188</v>
      </c>
      <c r="E247" s="328" t="s">
        <v>188</v>
      </c>
      <c r="F247" s="328" t="s">
        <v>188</v>
      </c>
      <c r="G247" s="327" t="s">
        <v>522</v>
      </c>
      <c r="H247" s="327" t="s">
        <v>522</v>
      </c>
      <c r="I247" s="327" t="s">
        <v>522</v>
      </c>
    </row>
    <row r="248" spans="1:9" x14ac:dyDescent="0.3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3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3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3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35">
      <c r="A252" s="283" t="s">
        <v>3251</v>
      </c>
      <c r="B252" s="327" t="s">
        <v>495</v>
      </c>
      <c r="C252" s="327" t="s">
        <v>551</v>
      </c>
      <c r="D252" s="328" t="s">
        <v>188</v>
      </c>
      <c r="E252" s="328" t="s">
        <v>188</v>
      </c>
      <c r="F252" s="328" t="s">
        <v>188</v>
      </c>
      <c r="G252" s="327" t="s">
        <v>495</v>
      </c>
      <c r="H252" s="327">
        <v>1.0526893401586801</v>
      </c>
      <c r="I252" s="327">
        <v>1.3709364421000001E-4</v>
      </c>
    </row>
    <row r="253" spans="1:9" x14ac:dyDescent="0.35">
      <c r="A253" s="294" t="s">
        <v>579</v>
      </c>
      <c r="B253" s="329" t="s">
        <v>495</v>
      </c>
      <c r="C253" s="327" t="s">
        <v>551</v>
      </c>
      <c r="D253" s="327" t="s">
        <v>495</v>
      </c>
      <c r="E253" s="327" t="s">
        <v>495</v>
      </c>
      <c r="F253" s="327" t="s">
        <v>495</v>
      </c>
      <c r="G253" s="329" t="s">
        <v>495</v>
      </c>
      <c r="H253" s="329">
        <v>1.0526893401586801</v>
      </c>
      <c r="I253" s="329">
        <v>1.3709364421000001E-4</v>
      </c>
    </row>
    <row r="254" spans="1:9" x14ac:dyDescent="0.3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35">
      <c r="A255" s="283" t="s">
        <v>3240</v>
      </c>
      <c r="B255" s="329" t="s">
        <v>495</v>
      </c>
      <c r="C255" s="327" t="s">
        <v>551</v>
      </c>
      <c r="D255" s="327" t="s">
        <v>495</v>
      </c>
      <c r="E255" s="327" t="s">
        <v>495</v>
      </c>
      <c r="F255" s="327" t="s">
        <v>495</v>
      </c>
      <c r="G255" s="329" t="s">
        <v>495</v>
      </c>
      <c r="H255" s="329">
        <v>2.1488777387999999E-3</v>
      </c>
      <c r="I255" s="329">
        <v>1.21293212369E-3</v>
      </c>
    </row>
    <row r="256" spans="1:9" x14ac:dyDescent="0.35">
      <c r="A256" s="283" t="s">
        <v>3250</v>
      </c>
      <c r="B256" s="327" t="s">
        <v>522</v>
      </c>
      <c r="C256" s="327" t="s">
        <v>551</v>
      </c>
      <c r="D256" s="328" t="s">
        <v>188</v>
      </c>
      <c r="E256" s="328" t="s">
        <v>188</v>
      </c>
      <c r="F256" s="328" t="s">
        <v>188</v>
      </c>
      <c r="G256" s="327" t="s">
        <v>522</v>
      </c>
      <c r="H256" s="327" t="s">
        <v>522</v>
      </c>
      <c r="I256" s="327" t="s">
        <v>522</v>
      </c>
    </row>
    <row r="257" spans="1:9" x14ac:dyDescent="0.3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3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35">
      <c r="A259" s="283" t="s">
        <v>576</v>
      </c>
      <c r="B259" s="329" t="s">
        <v>522</v>
      </c>
      <c r="C259" s="327" t="s">
        <v>551</v>
      </c>
      <c r="D259" s="327" t="s">
        <v>522</v>
      </c>
      <c r="E259" s="327" t="s">
        <v>522</v>
      </c>
      <c r="F259" s="327" t="s">
        <v>522</v>
      </c>
      <c r="G259" s="329" t="s">
        <v>522</v>
      </c>
      <c r="H259" s="329" t="s">
        <v>522</v>
      </c>
      <c r="I259" s="329" t="s">
        <v>522</v>
      </c>
    </row>
    <row r="260" spans="1:9" x14ac:dyDescent="0.35">
      <c r="A260" s="283" t="s">
        <v>577</v>
      </c>
      <c r="B260" s="329" t="s">
        <v>522</v>
      </c>
      <c r="C260" s="327" t="s">
        <v>551</v>
      </c>
      <c r="D260" s="327" t="s">
        <v>522</v>
      </c>
      <c r="E260" s="327" t="s">
        <v>522</v>
      </c>
      <c r="F260" s="327" t="s">
        <v>522</v>
      </c>
      <c r="G260" s="329" t="s">
        <v>522</v>
      </c>
      <c r="H260" s="329" t="s">
        <v>522</v>
      </c>
      <c r="I260" s="329" t="s">
        <v>522</v>
      </c>
    </row>
    <row r="261" spans="1:9" x14ac:dyDescent="0.35">
      <c r="A261" s="283" t="s">
        <v>3249</v>
      </c>
      <c r="B261" s="327" t="s">
        <v>522</v>
      </c>
      <c r="C261" s="327" t="s">
        <v>551</v>
      </c>
      <c r="D261" s="328" t="s">
        <v>188</v>
      </c>
      <c r="E261" s="328" t="s">
        <v>188</v>
      </c>
      <c r="F261" s="328" t="s">
        <v>188</v>
      </c>
      <c r="G261" s="327" t="s">
        <v>522</v>
      </c>
      <c r="H261" s="327" t="s">
        <v>522</v>
      </c>
      <c r="I261" s="327" t="s">
        <v>522</v>
      </c>
    </row>
    <row r="262" spans="1:9" x14ac:dyDescent="0.35">
      <c r="A262" s="283" t="s">
        <v>554</v>
      </c>
      <c r="B262" s="329" t="s">
        <v>522</v>
      </c>
      <c r="C262" s="327" t="s">
        <v>551</v>
      </c>
      <c r="D262" s="327" t="s">
        <v>522</v>
      </c>
      <c r="E262" s="327" t="s">
        <v>522</v>
      </c>
      <c r="F262" s="327" t="s">
        <v>522</v>
      </c>
      <c r="G262" s="329" t="s">
        <v>522</v>
      </c>
      <c r="H262" s="329" t="s">
        <v>522</v>
      </c>
      <c r="I262" s="329" t="s">
        <v>522</v>
      </c>
    </row>
    <row r="263" spans="1:9" x14ac:dyDescent="0.35">
      <c r="A263" s="283" t="s">
        <v>3240</v>
      </c>
      <c r="B263" s="329" t="s">
        <v>495</v>
      </c>
      <c r="C263" s="327" t="s">
        <v>551</v>
      </c>
      <c r="D263" s="327" t="s">
        <v>495</v>
      </c>
      <c r="E263" s="327" t="s">
        <v>520</v>
      </c>
      <c r="F263" s="327" t="s">
        <v>520</v>
      </c>
      <c r="G263" s="329" t="s">
        <v>495</v>
      </c>
      <c r="H263" s="329" t="s">
        <v>520</v>
      </c>
      <c r="I263" s="329" t="s">
        <v>520</v>
      </c>
    </row>
    <row r="264" spans="1:9" x14ac:dyDescent="0.35">
      <c r="A264" s="283" t="s">
        <v>3250</v>
      </c>
      <c r="B264" s="327" t="s">
        <v>522</v>
      </c>
      <c r="C264" s="327" t="s">
        <v>551</v>
      </c>
      <c r="D264" s="328" t="s">
        <v>188</v>
      </c>
      <c r="E264" s="328" t="s">
        <v>188</v>
      </c>
      <c r="F264" s="328" t="s">
        <v>188</v>
      </c>
      <c r="G264" s="327" t="s">
        <v>522</v>
      </c>
      <c r="H264" s="327" t="s">
        <v>522</v>
      </c>
      <c r="I264" s="327" t="s">
        <v>522</v>
      </c>
    </row>
    <row r="265" spans="1:9" x14ac:dyDescent="0.35">
      <c r="A265" s="297" t="s">
        <v>583</v>
      </c>
      <c r="B265" s="327" t="s">
        <v>522</v>
      </c>
      <c r="C265" s="327" t="s">
        <v>551</v>
      </c>
      <c r="D265" s="328" t="s">
        <v>188</v>
      </c>
      <c r="E265" s="328" t="s">
        <v>188</v>
      </c>
      <c r="F265" s="328" t="s">
        <v>188</v>
      </c>
      <c r="G265" s="327" t="s">
        <v>522</v>
      </c>
      <c r="H265" s="327" t="s">
        <v>527</v>
      </c>
      <c r="I265" s="327" t="s">
        <v>527</v>
      </c>
    </row>
    <row r="266" spans="1:9" x14ac:dyDescent="0.35">
      <c r="A266" s="288" t="s">
        <v>584</v>
      </c>
      <c r="B266" s="327" t="s">
        <v>522</v>
      </c>
      <c r="C266" s="327" t="s">
        <v>551</v>
      </c>
      <c r="D266" s="328" t="s">
        <v>188</v>
      </c>
      <c r="E266" s="328" t="s">
        <v>188</v>
      </c>
      <c r="F266" s="328" t="s">
        <v>188</v>
      </c>
      <c r="G266" s="327" t="s">
        <v>522</v>
      </c>
      <c r="H266" s="327" t="s">
        <v>527</v>
      </c>
      <c r="I266" s="327" t="s">
        <v>527</v>
      </c>
    </row>
    <row r="267" spans="1:9" x14ac:dyDescent="0.35">
      <c r="A267" s="294" t="s">
        <v>575</v>
      </c>
      <c r="B267" s="329" t="s">
        <v>522</v>
      </c>
      <c r="C267" s="327" t="s">
        <v>551</v>
      </c>
      <c r="D267" s="327" t="s">
        <v>522</v>
      </c>
      <c r="E267" s="327" t="s">
        <v>495</v>
      </c>
      <c r="F267" s="327" t="s">
        <v>495</v>
      </c>
      <c r="G267" s="329" t="s">
        <v>522</v>
      </c>
      <c r="H267" s="329" t="s">
        <v>495</v>
      </c>
      <c r="I267" s="329" t="s">
        <v>495</v>
      </c>
    </row>
    <row r="268" spans="1:9" x14ac:dyDescent="0.35">
      <c r="A268" s="294" t="s">
        <v>585</v>
      </c>
      <c r="B268" s="329" t="s">
        <v>522</v>
      </c>
      <c r="C268" s="327" t="s">
        <v>551</v>
      </c>
      <c r="D268" s="327" t="s">
        <v>522</v>
      </c>
      <c r="E268" s="327" t="s">
        <v>495</v>
      </c>
      <c r="F268" s="327" t="s">
        <v>495</v>
      </c>
      <c r="G268" s="329" t="s">
        <v>522</v>
      </c>
      <c r="H268" s="329" t="s">
        <v>495</v>
      </c>
      <c r="I268" s="329" t="s">
        <v>495</v>
      </c>
    </row>
    <row r="269" spans="1:9" x14ac:dyDescent="0.35">
      <c r="A269" s="294" t="s">
        <v>586</v>
      </c>
      <c r="B269" s="329" t="s">
        <v>522</v>
      </c>
      <c r="C269" s="327" t="s">
        <v>551</v>
      </c>
      <c r="D269" s="327" t="s">
        <v>522</v>
      </c>
      <c r="E269" s="327" t="s">
        <v>495</v>
      </c>
      <c r="F269" s="327" t="s">
        <v>495</v>
      </c>
      <c r="G269" s="329" t="s">
        <v>522</v>
      </c>
      <c r="H269" s="329" t="s">
        <v>495</v>
      </c>
      <c r="I269" s="329" t="s">
        <v>495</v>
      </c>
    </row>
    <row r="270" spans="1:9" x14ac:dyDescent="0.35">
      <c r="A270" s="294" t="s">
        <v>587</v>
      </c>
      <c r="B270" s="327" t="s">
        <v>522</v>
      </c>
      <c r="C270" s="327" t="s">
        <v>551</v>
      </c>
      <c r="D270" s="328" t="s">
        <v>188</v>
      </c>
      <c r="E270" s="328" t="s">
        <v>188</v>
      </c>
      <c r="F270" s="328" t="s">
        <v>188</v>
      </c>
      <c r="G270" s="327" t="s">
        <v>522</v>
      </c>
      <c r="H270" s="327" t="s">
        <v>495</v>
      </c>
      <c r="I270" s="327" t="s">
        <v>495</v>
      </c>
    </row>
    <row r="271" spans="1:9" x14ac:dyDescent="0.35">
      <c r="A271" s="294" t="s">
        <v>560</v>
      </c>
      <c r="B271" s="329" t="s">
        <v>522</v>
      </c>
      <c r="C271" s="327" t="s">
        <v>551</v>
      </c>
      <c r="D271" s="327" t="s">
        <v>522</v>
      </c>
      <c r="E271" s="327" t="s">
        <v>495</v>
      </c>
      <c r="F271" s="327" t="s">
        <v>495</v>
      </c>
      <c r="G271" s="329" t="s">
        <v>522</v>
      </c>
      <c r="H271" s="329" t="s">
        <v>495</v>
      </c>
      <c r="I271" s="329" t="s">
        <v>495</v>
      </c>
    </row>
    <row r="272" spans="1:9" x14ac:dyDescent="0.35">
      <c r="A272" s="294" t="s">
        <v>92</v>
      </c>
      <c r="B272" s="329" t="s">
        <v>522</v>
      </c>
      <c r="C272" s="327" t="s">
        <v>551</v>
      </c>
      <c r="D272" s="327" t="s">
        <v>522</v>
      </c>
      <c r="E272" s="327" t="s">
        <v>495</v>
      </c>
      <c r="F272" s="327" t="s">
        <v>495</v>
      </c>
      <c r="G272" s="329" t="s">
        <v>522</v>
      </c>
      <c r="H272" s="329" t="s">
        <v>495</v>
      </c>
      <c r="I272" s="329" t="s">
        <v>495</v>
      </c>
    </row>
    <row r="273" spans="1:10" x14ac:dyDescent="0.35">
      <c r="A273" s="294" t="s">
        <v>588</v>
      </c>
      <c r="B273" s="327" t="s">
        <v>522</v>
      </c>
      <c r="C273" s="327" t="s">
        <v>551</v>
      </c>
      <c r="D273" s="328" t="s">
        <v>188</v>
      </c>
      <c r="E273" s="328" t="s">
        <v>188</v>
      </c>
      <c r="F273" s="328" t="s">
        <v>188</v>
      </c>
      <c r="G273" s="327" t="s">
        <v>522</v>
      </c>
      <c r="H273" s="327" t="s">
        <v>493</v>
      </c>
      <c r="I273" s="327" t="s">
        <v>493</v>
      </c>
    </row>
    <row r="274" spans="1:10" x14ac:dyDescent="0.3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3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35">
      <c r="A276" s="283" t="s">
        <v>553</v>
      </c>
      <c r="B276" s="329" t="s">
        <v>522</v>
      </c>
      <c r="C276" s="327" t="s">
        <v>551</v>
      </c>
      <c r="D276" s="327" t="s">
        <v>522</v>
      </c>
      <c r="E276" s="327" t="s">
        <v>522</v>
      </c>
      <c r="F276" s="327" t="s">
        <v>522</v>
      </c>
      <c r="G276" s="329" t="s">
        <v>522</v>
      </c>
      <c r="H276" s="329" t="s">
        <v>522</v>
      </c>
      <c r="I276" s="329" t="s">
        <v>522</v>
      </c>
    </row>
    <row r="277" spans="1:10" x14ac:dyDescent="0.35">
      <c r="A277" s="283" t="s">
        <v>554</v>
      </c>
      <c r="B277" s="329" t="s">
        <v>495</v>
      </c>
      <c r="C277" s="327" t="s">
        <v>551</v>
      </c>
      <c r="D277" s="327" t="s">
        <v>495</v>
      </c>
      <c r="E277" s="327" t="s">
        <v>495</v>
      </c>
      <c r="F277" s="327" t="s">
        <v>495</v>
      </c>
      <c r="G277" s="329" t="s">
        <v>495</v>
      </c>
      <c r="H277" s="329" t="s">
        <v>495</v>
      </c>
      <c r="I277" s="329" t="s">
        <v>495</v>
      </c>
    </row>
    <row r="278" spans="1:10" x14ac:dyDescent="0.35">
      <c r="A278" s="283" t="s">
        <v>3240</v>
      </c>
      <c r="B278" s="329" t="s">
        <v>495</v>
      </c>
      <c r="C278" s="327" t="s">
        <v>551</v>
      </c>
      <c r="D278" s="327" t="s">
        <v>495</v>
      </c>
      <c r="E278" s="327" t="s">
        <v>520</v>
      </c>
      <c r="F278" s="327" t="s">
        <v>520</v>
      </c>
      <c r="G278" s="329" t="s">
        <v>495</v>
      </c>
      <c r="H278" s="329" t="s">
        <v>520</v>
      </c>
      <c r="I278" s="329" t="s">
        <v>520</v>
      </c>
    </row>
    <row r="279" spans="1:10" x14ac:dyDescent="0.35">
      <c r="A279" s="283" t="s">
        <v>3252</v>
      </c>
      <c r="B279" s="327" t="s">
        <v>495</v>
      </c>
      <c r="C279" s="327" t="s">
        <v>551</v>
      </c>
      <c r="D279" s="328" t="s">
        <v>188</v>
      </c>
      <c r="E279" s="328" t="s">
        <v>188</v>
      </c>
      <c r="F279" s="328" t="s">
        <v>188</v>
      </c>
      <c r="G279" s="327" t="s">
        <v>495</v>
      </c>
      <c r="H279" s="327" t="s">
        <v>493</v>
      </c>
      <c r="I279" s="327" t="s">
        <v>493</v>
      </c>
    </row>
    <row r="280" spans="1:10" x14ac:dyDescent="0.35">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x14ac:dyDescent="0.3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3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35">
      <c r="A283" s="283" t="s">
        <v>575</v>
      </c>
      <c r="B283" s="329" t="s">
        <v>495</v>
      </c>
      <c r="C283" s="327" t="s">
        <v>551</v>
      </c>
      <c r="D283" s="327" t="s">
        <v>495</v>
      </c>
      <c r="E283" s="327" t="s">
        <v>495</v>
      </c>
      <c r="F283" s="327" t="s">
        <v>495</v>
      </c>
      <c r="G283" s="329" t="s">
        <v>495</v>
      </c>
      <c r="H283" s="329" t="s">
        <v>495</v>
      </c>
      <c r="I283" s="329" t="s">
        <v>495</v>
      </c>
    </row>
    <row r="284" spans="1:10" x14ac:dyDescent="0.35">
      <c r="A284" s="283" t="s">
        <v>3254</v>
      </c>
      <c r="B284" s="327" t="s">
        <v>522</v>
      </c>
      <c r="C284" s="327" t="s">
        <v>551</v>
      </c>
      <c r="D284" s="328" t="s">
        <v>188</v>
      </c>
      <c r="E284" s="328" t="s">
        <v>188</v>
      </c>
      <c r="F284" s="328" t="s">
        <v>188</v>
      </c>
      <c r="G284" s="327" t="s">
        <v>522</v>
      </c>
      <c r="H284" s="327" t="s">
        <v>493</v>
      </c>
      <c r="I284" s="327" t="s">
        <v>493</v>
      </c>
    </row>
    <row r="285" spans="1:10" x14ac:dyDescent="0.35">
      <c r="A285" s="283" t="s">
        <v>554</v>
      </c>
      <c r="B285" s="329" t="s">
        <v>520</v>
      </c>
      <c r="C285" s="327" t="s">
        <v>551</v>
      </c>
      <c r="D285" s="327" t="s">
        <v>520</v>
      </c>
      <c r="E285" s="327" t="s">
        <v>495</v>
      </c>
      <c r="F285" s="327" t="s">
        <v>495</v>
      </c>
      <c r="G285" s="329" t="s">
        <v>520</v>
      </c>
      <c r="H285" s="329" t="s">
        <v>495</v>
      </c>
      <c r="I285" s="329" t="s">
        <v>495</v>
      </c>
      <c r="J285" s="57" t="s">
        <v>493</v>
      </c>
    </row>
    <row r="286" spans="1:10" x14ac:dyDescent="0.35">
      <c r="A286" s="283" t="s">
        <v>3240</v>
      </c>
      <c r="B286" s="329" t="s">
        <v>495</v>
      </c>
      <c r="C286" s="327" t="s">
        <v>551</v>
      </c>
      <c r="D286" s="327" t="s">
        <v>495</v>
      </c>
      <c r="E286" s="327" t="s">
        <v>520</v>
      </c>
      <c r="F286" s="327" t="s">
        <v>520</v>
      </c>
      <c r="G286" s="329" t="s">
        <v>495</v>
      </c>
      <c r="H286" s="329" t="s">
        <v>520</v>
      </c>
      <c r="I286" s="329" t="s">
        <v>520</v>
      </c>
      <c r="J286" s="57" t="s">
        <v>493</v>
      </c>
    </row>
    <row r="287" spans="1:10" x14ac:dyDescent="0.35">
      <c r="A287" s="283" t="s">
        <v>3255</v>
      </c>
      <c r="B287" s="327" t="s">
        <v>522</v>
      </c>
      <c r="C287" s="327" t="s">
        <v>551</v>
      </c>
      <c r="D287" s="328" t="s">
        <v>188</v>
      </c>
      <c r="E287" s="328" t="s">
        <v>188</v>
      </c>
      <c r="F287" s="328" t="s">
        <v>188</v>
      </c>
      <c r="G287" s="327" t="s">
        <v>522</v>
      </c>
      <c r="H287" s="327" t="s">
        <v>493</v>
      </c>
      <c r="I287" s="327" t="s">
        <v>493</v>
      </c>
      <c r="J287" s="57" t="s">
        <v>493</v>
      </c>
    </row>
    <row r="288" spans="1:10" x14ac:dyDescent="0.35">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3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35">
      <c r="A290" s="291" t="s">
        <v>553</v>
      </c>
      <c r="B290" s="327" t="s">
        <v>522</v>
      </c>
      <c r="C290" s="327" t="s">
        <v>551</v>
      </c>
      <c r="D290" s="327" t="s">
        <v>522</v>
      </c>
      <c r="E290" s="327" t="s">
        <v>522</v>
      </c>
      <c r="F290" s="327" t="s">
        <v>522</v>
      </c>
      <c r="G290" s="327" t="s">
        <v>522</v>
      </c>
      <c r="H290" s="327" t="s">
        <v>522</v>
      </c>
      <c r="I290" s="327" t="s">
        <v>522</v>
      </c>
      <c r="J290" s="57" t="s">
        <v>493</v>
      </c>
    </row>
    <row r="291" spans="1:10" x14ac:dyDescent="0.3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35">
      <c r="A292" s="291" t="s">
        <v>3243</v>
      </c>
      <c r="B292" s="327" t="s">
        <v>567</v>
      </c>
      <c r="C292" s="327" t="s">
        <v>551</v>
      </c>
      <c r="D292" s="327" t="s">
        <v>567</v>
      </c>
      <c r="E292" s="327" t="s">
        <v>522</v>
      </c>
      <c r="F292" s="327" t="s">
        <v>522</v>
      </c>
      <c r="G292" s="327" t="s">
        <v>567</v>
      </c>
      <c r="H292" s="327" t="s">
        <v>522</v>
      </c>
      <c r="I292" s="327" t="s">
        <v>522</v>
      </c>
      <c r="J292" s="57" t="s">
        <v>493</v>
      </c>
    </row>
    <row r="293" spans="1:10" x14ac:dyDescent="0.35">
      <c r="A293" s="291" t="s">
        <v>3245</v>
      </c>
      <c r="B293" s="327" t="s">
        <v>495</v>
      </c>
      <c r="C293" s="327" t="s">
        <v>551</v>
      </c>
      <c r="D293" s="327" t="s">
        <v>495</v>
      </c>
      <c r="E293" s="327" t="s">
        <v>592</v>
      </c>
      <c r="F293" s="327" t="s">
        <v>592</v>
      </c>
      <c r="G293" s="327" t="s">
        <v>495</v>
      </c>
      <c r="H293" s="327" t="s">
        <v>592</v>
      </c>
      <c r="I293" s="327" t="s">
        <v>592</v>
      </c>
      <c r="J293" s="57" t="s">
        <v>493</v>
      </c>
    </row>
    <row r="294" spans="1:10" x14ac:dyDescent="0.3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35">
      <c r="A295" s="291" t="s">
        <v>552</v>
      </c>
      <c r="B295" s="329" t="s">
        <v>520</v>
      </c>
      <c r="C295" s="327" t="s">
        <v>551</v>
      </c>
      <c r="D295" s="327" t="s">
        <v>520</v>
      </c>
      <c r="E295" s="327" t="s">
        <v>520</v>
      </c>
      <c r="F295" s="327" t="s">
        <v>520</v>
      </c>
      <c r="G295" s="329" t="s">
        <v>520</v>
      </c>
      <c r="H295" s="329" t="s">
        <v>520</v>
      </c>
      <c r="I295" s="329" t="s">
        <v>520</v>
      </c>
      <c r="J295" s="57" t="s">
        <v>493</v>
      </c>
    </row>
    <row r="296" spans="1:10" x14ac:dyDescent="0.35">
      <c r="A296" s="291" t="s">
        <v>553</v>
      </c>
      <c r="B296" s="329" t="s">
        <v>522</v>
      </c>
      <c r="C296" s="327" t="s">
        <v>551</v>
      </c>
      <c r="D296" s="327" t="s">
        <v>522</v>
      </c>
      <c r="E296" s="327" t="s">
        <v>522</v>
      </c>
      <c r="F296" s="327" t="s">
        <v>522</v>
      </c>
      <c r="G296" s="329" t="s">
        <v>522</v>
      </c>
      <c r="H296" s="329" t="s">
        <v>522</v>
      </c>
      <c r="I296" s="329" t="s">
        <v>522</v>
      </c>
      <c r="J296" s="57" t="s">
        <v>493</v>
      </c>
    </row>
    <row r="297" spans="1:10" x14ac:dyDescent="0.3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35">
      <c r="A298" s="291" t="s">
        <v>3243</v>
      </c>
      <c r="B298" s="329" t="s">
        <v>495</v>
      </c>
      <c r="C298" s="327" t="s">
        <v>551</v>
      </c>
      <c r="D298" s="327" t="s">
        <v>495</v>
      </c>
      <c r="E298" s="327" t="s">
        <v>522</v>
      </c>
      <c r="F298" s="327" t="s">
        <v>522</v>
      </c>
      <c r="G298" s="329" t="s">
        <v>495</v>
      </c>
      <c r="H298" s="329" t="s">
        <v>522</v>
      </c>
      <c r="I298" s="329" t="s">
        <v>522</v>
      </c>
      <c r="J298" s="57" t="s">
        <v>493</v>
      </c>
    </row>
    <row r="299" spans="1:10" x14ac:dyDescent="0.35">
      <c r="A299" s="291" t="s">
        <v>3245</v>
      </c>
      <c r="B299" s="329" t="s">
        <v>495</v>
      </c>
      <c r="C299" s="327" t="s">
        <v>551</v>
      </c>
      <c r="D299" s="327" t="s">
        <v>495</v>
      </c>
      <c r="E299" s="327" t="s">
        <v>522</v>
      </c>
      <c r="F299" s="327" t="s">
        <v>522</v>
      </c>
      <c r="G299" s="329" t="s">
        <v>495</v>
      </c>
      <c r="H299" s="329" t="s">
        <v>522</v>
      </c>
      <c r="I299" s="329" t="s">
        <v>522</v>
      </c>
      <c r="J299" s="57" t="s">
        <v>493</v>
      </c>
    </row>
    <row r="300" spans="1:10" x14ac:dyDescent="0.35">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x14ac:dyDescent="0.3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3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35">
      <c r="A303" s="288" t="s">
        <v>559</v>
      </c>
      <c r="B303" s="329" t="s">
        <v>522</v>
      </c>
      <c r="C303" s="327" t="s">
        <v>551</v>
      </c>
      <c r="D303" s="327" t="s">
        <v>522</v>
      </c>
      <c r="E303" s="327" t="s">
        <v>522</v>
      </c>
      <c r="F303" s="327" t="s">
        <v>522</v>
      </c>
      <c r="G303" s="329" t="s">
        <v>522</v>
      </c>
      <c r="H303" s="329" t="s">
        <v>522</v>
      </c>
      <c r="I303" s="329" t="s">
        <v>522</v>
      </c>
      <c r="J303" s="57" t="s">
        <v>493</v>
      </c>
    </row>
    <row r="304" spans="1:10" x14ac:dyDescent="0.3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35">
      <c r="A305" s="288" t="s">
        <v>561</v>
      </c>
      <c r="B305" s="329" t="s">
        <v>522</v>
      </c>
      <c r="C305" s="327" t="s">
        <v>551</v>
      </c>
      <c r="D305" s="327" t="s">
        <v>522</v>
      </c>
      <c r="E305" s="327" t="s">
        <v>522</v>
      </c>
      <c r="F305" s="327" t="s">
        <v>522</v>
      </c>
      <c r="G305" s="329" t="s">
        <v>522</v>
      </c>
      <c r="H305" s="329" t="s">
        <v>522</v>
      </c>
      <c r="I305" s="329" t="s">
        <v>522</v>
      </c>
      <c r="J305" s="57" t="s">
        <v>493</v>
      </c>
    </row>
    <row r="306" spans="1:10" x14ac:dyDescent="0.35">
      <c r="A306" s="288" t="s">
        <v>92</v>
      </c>
      <c r="B306" s="329" t="s">
        <v>495</v>
      </c>
      <c r="C306" s="327" t="s">
        <v>551</v>
      </c>
      <c r="D306" s="327" t="s">
        <v>495</v>
      </c>
      <c r="E306" s="327" t="s">
        <v>520</v>
      </c>
      <c r="F306" s="327" t="s">
        <v>520</v>
      </c>
      <c r="G306" s="329" t="s">
        <v>495</v>
      </c>
      <c r="H306" s="329" t="s">
        <v>520</v>
      </c>
      <c r="I306" s="329" t="s">
        <v>520</v>
      </c>
      <c r="J306" s="57" t="s">
        <v>493</v>
      </c>
    </row>
    <row r="307" spans="1:10" x14ac:dyDescent="0.3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3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3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3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35">
      <c r="A311" s="283" t="s">
        <v>3238</v>
      </c>
      <c r="B311" s="327" t="s">
        <v>522</v>
      </c>
      <c r="C311" s="327" t="s">
        <v>551</v>
      </c>
      <c r="D311" s="327" t="s">
        <v>522</v>
      </c>
      <c r="E311" s="327" t="s">
        <v>522</v>
      </c>
      <c r="F311" s="327" t="s">
        <v>522</v>
      </c>
      <c r="G311" s="327" t="s">
        <v>522</v>
      </c>
      <c r="H311" s="327" t="s">
        <v>522</v>
      </c>
      <c r="I311" s="327" t="s">
        <v>522</v>
      </c>
      <c r="J311" s="327" t="s">
        <v>522</v>
      </c>
    </row>
    <row r="312" spans="1:10" x14ac:dyDescent="0.35">
      <c r="A312" s="283" t="s">
        <v>3239</v>
      </c>
      <c r="B312" s="327" t="s">
        <v>522</v>
      </c>
      <c r="C312" s="327" t="s">
        <v>551</v>
      </c>
      <c r="D312" s="327" t="s">
        <v>522</v>
      </c>
      <c r="E312" s="327" t="s">
        <v>522</v>
      </c>
      <c r="F312" s="327" t="s">
        <v>522</v>
      </c>
      <c r="G312" s="327" t="s">
        <v>522</v>
      </c>
      <c r="H312" s="327" t="s">
        <v>522</v>
      </c>
      <c r="I312" s="327" t="s">
        <v>522</v>
      </c>
      <c r="J312" s="327" t="s">
        <v>522</v>
      </c>
    </row>
    <row r="313" spans="1:10" x14ac:dyDescent="0.35">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35">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3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3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3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35">
      <c r="A318" s="283" t="s">
        <v>3238</v>
      </c>
      <c r="B318" s="327" t="s">
        <v>522</v>
      </c>
      <c r="C318" s="327" t="s">
        <v>551</v>
      </c>
      <c r="D318" s="327" t="s">
        <v>522</v>
      </c>
      <c r="E318" s="327" t="s">
        <v>522</v>
      </c>
      <c r="F318" s="327" t="s">
        <v>522</v>
      </c>
      <c r="G318" s="327" t="s">
        <v>522</v>
      </c>
      <c r="H318" s="327" t="s">
        <v>522</v>
      </c>
      <c r="I318" s="327" t="s">
        <v>522</v>
      </c>
      <c r="J318" s="327" t="s">
        <v>522</v>
      </c>
    </row>
    <row r="319" spans="1:10" x14ac:dyDescent="0.35">
      <c r="A319" s="283" t="s">
        <v>3239</v>
      </c>
      <c r="B319" s="327" t="s">
        <v>522</v>
      </c>
      <c r="C319" s="327" t="s">
        <v>551</v>
      </c>
      <c r="D319" s="327" t="s">
        <v>522</v>
      </c>
      <c r="E319" s="327" t="s">
        <v>522</v>
      </c>
      <c r="F319" s="327" t="s">
        <v>522</v>
      </c>
      <c r="G319" s="327" t="s">
        <v>522</v>
      </c>
      <c r="H319" s="327" t="s">
        <v>522</v>
      </c>
      <c r="I319" s="327" t="s">
        <v>522</v>
      </c>
      <c r="J319" s="327" t="s">
        <v>522</v>
      </c>
    </row>
    <row r="320" spans="1:10" x14ac:dyDescent="0.35">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3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3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3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3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35">
      <c r="A325" s="294" t="s">
        <v>561</v>
      </c>
      <c r="B325" s="329" t="s">
        <v>522</v>
      </c>
      <c r="C325" s="327" t="s">
        <v>551</v>
      </c>
      <c r="D325" s="327" t="s">
        <v>522</v>
      </c>
      <c r="E325" s="327" t="s">
        <v>522</v>
      </c>
      <c r="F325" s="327" t="s">
        <v>522</v>
      </c>
      <c r="G325" s="329" t="s">
        <v>522</v>
      </c>
      <c r="H325" s="329" t="s">
        <v>522</v>
      </c>
      <c r="I325" s="329" t="s">
        <v>522</v>
      </c>
      <c r="J325" s="329" t="s">
        <v>522</v>
      </c>
    </row>
    <row r="326" spans="1:10" x14ac:dyDescent="0.35">
      <c r="A326" s="294" t="s">
        <v>562</v>
      </c>
      <c r="B326" s="329" t="s">
        <v>522</v>
      </c>
      <c r="C326" s="327" t="s">
        <v>551</v>
      </c>
      <c r="D326" s="327" t="s">
        <v>522</v>
      </c>
      <c r="E326" s="327" t="s">
        <v>522</v>
      </c>
      <c r="F326" s="327" t="s">
        <v>522</v>
      </c>
      <c r="G326" s="329" t="s">
        <v>522</v>
      </c>
      <c r="H326" s="329" t="s">
        <v>522</v>
      </c>
      <c r="I326" s="329" t="s">
        <v>522</v>
      </c>
      <c r="J326" s="329" t="s">
        <v>522</v>
      </c>
    </row>
    <row r="327" spans="1:10" x14ac:dyDescent="0.3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35">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3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3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3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35">
      <c r="A332" s="283" t="s">
        <v>3238</v>
      </c>
      <c r="B332" s="327" t="s">
        <v>522</v>
      </c>
      <c r="C332" s="327" t="s">
        <v>551</v>
      </c>
      <c r="D332" s="327" t="s">
        <v>522</v>
      </c>
      <c r="E332" s="327" t="s">
        <v>522</v>
      </c>
      <c r="F332" s="327" t="s">
        <v>522</v>
      </c>
      <c r="G332" s="327" t="s">
        <v>522</v>
      </c>
      <c r="H332" s="327" t="s">
        <v>522</v>
      </c>
      <c r="I332" s="327" t="s">
        <v>522</v>
      </c>
      <c r="J332" s="327" t="s">
        <v>522</v>
      </c>
    </row>
    <row r="333" spans="1:10" x14ac:dyDescent="0.35">
      <c r="A333" s="283" t="s">
        <v>3239</v>
      </c>
      <c r="B333" s="327" t="s">
        <v>522</v>
      </c>
      <c r="C333" s="327" t="s">
        <v>551</v>
      </c>
      <c r="D333" s="327" t="s">
        <v>522</v>
      </c>
      <c r="E333" s="327" t="s">
        <v>522</v>
      </c>
      <c r="F333" s="327" t="s">
        <v>522</v>
      </c>
      <c r="G333" s="327" t="s">
        <v>522</v>
      </c>
      <c r="H333" s="327" t="s">
        <v>522</v>
      </c>
      <c r="I333" s="327" t="s">
        <v>522</v>
      </c>
      <c r="J333" s="327" t="s">
        <v>522</v>
      </c>
    </row>
    <row r="334" spans="1:10" x14ac:dyDescent="0.35">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3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3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3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3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3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35">
      <c r="A340" s="294" t="s">
        <v>561</v>
      </c>
      <c r="B340" s="329" t="s">
        <v>522</v>
      </c>
      <c r="C340" s="327" t="s">
        <v>551</v>
      </c>
      <c r="D340" s="327" t="s">
        <v>522</v>
      </c>
      <c r="E340" s="327" t="s">
        <v>522</v>
      </c>
      <c r="F340" s="327" t="s">
        <v>522</v>
      </c>
      <c r="G340" s="329" t="s">
        <v>522</v>
      </c>
      <c r="H340" s="329" t="s">
        <v>522</v>
      </c>
      <c r="I340" s="329" t="s">
        <v>522</v>
      </c>
      <c r="J340" s="329" t="s">
        <v>522</v>
      </c>
    </row>
    <row r="341" spans="1:10" x14ac:dyDescent="0.35">
      <c r="A341" s="294" t="s">
        <v>562</v>
      </c>
      <c r="B341" s="329" t="s">
        <v>522</v>
      </c>
      <c r="C341" s="327" t="s">
        <v>551</v>
      </c>
      <c r="D341" s="327" t="s">
        <v>522</v>
      </c>
      <c r="E341" s="327" t="s">
        <v>522</v>
      </c>
      <c r="F341" s="327" t="s">
        <v>522</v>
      </c>
      <c r="G341" s="329" t="s">
        <v>522</v>
      </c>
      <c r="H341" s="329" t="s">
        <v>522</v>
      </c>
      <c r="I341" s="329" t="s">
        <v>522</v>
      </c>
      <c r="J341" s="329" t="s">
        <v>522</v>
      </c>
    </row>
    <row r="342" spans="1:10" x14ac:dyDescent="0.3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3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3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3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3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35">
      <c r="A347" s="283" t="s">
        <v>3238</v>
      </c>
      <c r="B347" s="327" t="s">
        <v>522</v>
      </c>
      <c r="C347" s="327" t="s">
        <v>551</v>
      </c>
      <c r="D347" s="327" t="s">
        <v>522</v>
      </c>
      <c r="E347" s="327" t="s">
        <v>522</v>
      </c>
      <c r="F347" s="327" t="s">
        <v>522</v>
      </c>
      <c r="G347" s="327" t="s">
        <v>522</v>
      </c>
      <c r="H347" s="327" t="s">
        <v>522</v>
      </c>
      <c r="I347" s="327" t="s">
        <v>522</v>
      </c>
      <c r="J347" s="327" t="s">
        <v>522</v>
      </c>
    </row>
    <row r="348" spans="1:10" x14ac:dyDescent="0.35">
      <c r="A348" s="283" t="s">
        <v>3239</v>
      </c>
      <c r="B348" s="327" t="s">
        <v>522</v>
      </c>
      <c r="C348" s="327" t="s">
        <v>551</v>
      </c>
      <c r="D348" s="327" t="s">
        <v>522</v>
      </c>
      <c r="E348" s="327" t="s">
        <v>522</v>
      </c>
      <c r="F348" s="327" t="s">
        <v>522</v>
      </c>
      <c r="G348" s="327" t="s">
        <v>522</v>
      </c>
      <c r="H348" s="327" t="s">
        <v>522</v>
      </c>
      <c r="I348" s="327" t="s">
        <v>522</v>
      </c>
      <c r="J348" s="327" t="s">
        <v>522</v>
      </c>
    </row>
    <row r="349" spans="1:10" x14ac:dyDescent="0.35">
      <c r="A349" s="283" t="s">
        <v>3240</v>
      </c>
      <c r="B349" s="327" t="s">
        <v>495</v>
      </c>
      <c r="C349" s="327" t="s">
        <v>551</v>
      </c>
      <c r="D349" s="327" t="s">
        <v>527</v>
      </c>
      <c r="E349" s="327" t="s">
        <v>493</v>
      </c>
      <c r="F349" s="327" t="s">
        <v>493</v>
      </c>
      <c r="G349" s="327" t="s">
        <v>495</v>
      </c>
      <c r="H349" s="327" t="s">
        <v>493</v>
      </c>
      <c r="I349" s="327" t="s">
        <v>493</v>
      </c>
      <c r="J349" s="327" t="s">
        <v>493</v>
      </c>
    </row>
    <row r="350" spans="1:10" x14ac:dyDescent="0.3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3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3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3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35">
      <c r="A354" s="283" t="s">
        <v>3238</v>
      </c>
      <c r="B354" s="329" t="s">
        <v>522</v>
      </c>
      <c r="C354" s="327" t="s">
        <v>551</v>
      </c>
      <c r="D354" s="327" t="s">
        <v>522</v>
      </c>
      <c r="E354" s="327" t="s">
        <v>522</v>
      </c>
      <c r="F354" s="327" t="s">
        <v>522</v>
      </c>
      <c r="G354" s="329" t="s">
        <v>522</v>
      </c>
      <c r="H354" s="329" t="s">
        <v>522</v>
      </c>
      <c r="I354" s="329" t="s">
        <v>522</v>
      </c>
      <c r="J354" s="329" t="s">
        <v>522</v>
      </c>
    </row>
    <row r="355" spans="1:10" x14ac:dyDescent="0.35">
      <c r="A355" s="283" t="s">
        <v>3239</v>
      </c>
      <c r="B355" s="329" t="s">
        <v>522</v>
      </c>
      <c r="C355" s="327" t="s">
        <v>551</v>
      </c>
      <c r="D355" s="327" t="s">
        <v>522</v>
      </c>
      <c r="E355" s="327" t="s">
        <v>522</v>
      </c>
      <c r="F355" s="327" t="s">
        <v>522</v>
      </c>
      <c r="G355" s="329" t="s">
        <v>522</v>
      </c>
      <c r="H355" s="329" t="s">
        <v>522</v>
      </c>
      <c r="I355" s="329" t="s">
        <v>522</v>
      </c>
      <c r="J355" s="329" t="s">
        <v>522</v>
      </c>
    </row>
    <row r="356" spans="1:10" x14ac:dyDescent="0.35">
      <c r="A356" s="283" t="s">
        <v>3240</v>
      </c>
      <c r="B356" s="329" t="s">
        <v>495</v>
      </c>
      <c r="C356" s="327" t="s">
        <v>551</v>
      </c>
      <c r="D356" s="327" t="s">
        <v>527</v>
      </c>
      <c r="E356" s="327" t="s">
        <v>493</v>
      </c>
      <c r="F356" s="327" t="s">
        <v>493</v>
      </c>
      <c r="G356" s="329" t="s">
        <v>495</v>
      </c>
      <c r="H356" s="329" t="s">
        <v>493</v>
      </c>
      <c r="I356" s="329" t="s">
        <v>493</v>
      </c>
      <c r="J356" s="329" t="s">
        <v>493</v>
      </c>
    </row>
    <row r="357" spans="1:10" x14ac:dyDescent="0.35">
      <c r="A357" s="290" t="s">
        <v>600</v>
      </c>
      <c r="B357" s="327" t="s">
        <v>567</v>
      </c>
      <c r="C357" s="327" t="s">
        <v>551</v>
      </c>
      <c r="D357" s="328" t="s">
        <v>188</v>
      </c>
      <c r="E357" s="328" t="s">
        <v>188</v>
      </c>
      <c r="F357" s="328" t="s">
        <v>188</v>
      </c>
      <c r="G357" s="327" t="s">
        <v>567</v>
      </c>
      <c r="H357" s="327" t="s">
        <v>3129</v>
      </c>
      <c r="I357" s="327" t="s">
        <v>3129</v>
      </c>
      <c r="J357" s="328" t="s">
        <v>188</v>
      </c>
    </row>
    <row r="358" spans="1:10" x14ac:dyDescent="0.35">
      <c r="A358" s="283" t="s">
        <v>575</v>
      </c>
      <c r="B358" s="329" t="s">
        <v>495</v>
      </c>
      <c r="C358" s="327" t="s">
        <v>551</v>
      </c>
      <c r="D358" s="327" t="s">
        <v>495</v>
      </c>
      <c r="E358" s="327" t="s">
        <v>495</v>
      </c>
      <c r="F358" s="327" t="s">
        <v>495</v>
      </c>
      <c r="G358" s="329" t="s">
        <v>495</v>
      </c>
      <c r="H358" s="329" t="s">
        <v>495</v>
      </c>
      <c r="I358" s="329" t="s">
        <v>495</v>
      </c>
      <c r="J358" s="328" t="s">
        <v>188</v>
      </c>
    </row>
    <row r="359" spans="1:10" x14ac:dyDescent="0.35">
      <c r="A359" s="283" t="s">
        <v>576</v>
      </c>
      <c r="B359" s="329" t="s">
        <v>495</v>
      </c>
      <c r="C359" s="327" t="s">
        <v>551</v>
      </c>
      <c r="D359" s="327" t="s">
        <v>495</v>
      </c>
      <c r="E359" s="327" t="s">
        <v>495</v>
      </c>
      <c r="F359" s="327" t="s">
        <v>495</v>
      </c>
      <c r="G359" s="329" t="s">
        <v>495</v>
      </c>
      <c r="H359" s="329" t="s">
        <v>495</v>
      </c>
      <c r="I359" s="329" t="s">
        <v>495</v>
      </c>
      <c r="J359" s="328" t="s">
        <v>188</v>
      </c>
    </row>
    <row r="360" spans="1:10" x14ac:dyDescent="0.35">
      <c r="A360" s="283" t="s">
        <v>577</v>
      </c>
      <c r="B360" s="329" t="s">
        <v>495</v>
      </c>
      <c r="C360" s="327" t="s">
        <v>551</v>
      </c>
      <c r="D360" s="327" t="s">
        <v>495</v>
      </c>
      <c r="E360" s="327" t="s">
        <v>495</v>
      </c>
      <c r="F360" s="327" t="s">
        <v>495</v>
      </c>
      <c r="G360" s="329" t="s">
        <v>495</v>
      </c>
      <c r="H360" s="329" t="s">
        <v>495</v>
      </c>
      <c r="I360" s="329" t="s">
        <v>495</v>
      </c>
      <c r="J360" s="328" t="s">
        <v>188</v>
      </c>
    </row>
    <row r="361" spans="1:10" x14ac:dyDescent="0.35">
      <c r="A361" s="283" t="s">
        <v>3249</v>
      </c>
      <c r="B361" s="327" t="s">
        <v>495</v>
      </c>
      <c r="C361" s="327" t="s">
        <v>551</v>
      </c>
      <c r="D361" s="328" t="s">
        <v>188</v>
      </c>
      <c r="E361" s="328" t="s">
        <v>188</v>
      </c>
      <c r="F361" s="328" t="s">
        <v>188</v>
      </c>
      <c r="G361" s="327" t="s">
        <v>495</v>
      </c>
      <c r="H361" s="327" t="s">
        <v>522</v>
      </c>
      <c r="I361" s="327" t="s">
        <v>522</v>
      </c>
      <c r="J361" s="328" t="s">
        <v>188</v>
      </c>
    </row>
    <row r="362" spans="1:10" x14ac:dyDescent="0.35">
      <c r="A362" s="283" t="s">
        <v>554</v>
      </c>
      <c r="B362" s="329" t="s">
        <v>495</v>
      </c>
      <c r="C362" s="327" t="s">
        <v>551</v>
      </c>
      <c r="D362" s="327" t="s">
        <v>495</v>
      </c>
      <c r="E362" s="327" t="s">
        <v>495</v>
      </c>
      <c r="F362" s="327" t="s">
        <v>495</v>
      </c>
      <c r="G362" s="329" t="s">
        <v>495</v>
      </c>
      <c r="H362" s="329" t="s">
        <v>495</v>
      </c>
      <c r="I362" s="329" t="s">
        <v>495</v>
      </c>
      <c r="J362" s="328" t="s">
        <v>188</v>
      </c>
    </row>
    <row r="363" spans="1:10" x14ac:dyDescent="0.35">
      <c r="A363" s="283" t="s">
        <v>3240</v>
      </c>
      <c r="B363" s="329" t="s">
        <v>495</v>
      </c>
      <c r="C363" s="327" t="s">
        <v>551</v>
      </c>
      <c r="D363" s="327" t="s">
        <v>495</v>
      </c>
      <c r="E363" s="327" t="s">
        <v>493</v>
      </c>
      <c r="F363" s="327" t="s">
        <v>493</v>
      </c>
      <c r="G363" s="329" t="s">
        <v>495</v>
      </c>
      <c r="H363" s="329" t="s">
        <v>493</v>
      </c>
      <c r="I363" s="329" t="s">
        <v>493</v>
      </c>
      <c r="J363" s="328" t="s">
        <v>188</v>
      </c>
    </row>
    <row r="364" spans="1:10" x14ac:dyDescent="0.35">
      <c r="A364" s="283" t="s">
        <v>3250</v>
      </c>
      <c r="B364" s="327" t="s">
        <v>522</v>
      </c>
      <c r="C364" s="327" t="s">
        <v>551</v>
      </c>
      <c r="D364" s="328" t="s">
        <v>188</v>
      </c>
      <c r="E364" s="328" t="s">
        <v>188</v>
      </c>
      <c r="F364" s="328" t="s">
        <v>188</v>
      </c>
      <c r="G364" s="327" t="s">
        <v>522</v>
      </c>
      <c r="H364" s="327" t="s">
        <v>522</v>
      </c>
      <c r="I364" s="327" t="s">
        <v>522</v>
      </c>
      <c r="J364" s="328" t="s">
        <v>188</v>
      </c>
    </row>
    <row r="365" spans="1:10" x14ac:dyDescent="0.35">
      <c r="A365" s="290" t="s">
        <v>601</v>
      </c>
      <c r="B365" s="327" t="s">
        <v>567</v>
      </c>
      <c r="C365" s="327" t="s">
        <v>551</v>
      </c>
      <c r="D365" s="328" t="s">
        <v>188</v>
      </c>
      <c r="E365" s="328" t="s">
        <v>188</v>
      </c>
      <c r="F365" s="328" t="s">
        <v>188</v>
      </c>
      <c r="G365" s="327" t="s">
        <v>567</v>
      </c>
      <c r="H365" s="327" t="s">
        <v>3129</v>
      </c>
      <c r="I365" s="327" t="s">
        <v>3129</v>
      </c>
      <c r="J365" s="328" t="s">
        <v>188</v>
      </c>
    </row>
    <row r="366" spans="1:10" x14ac:dyDescent="0.35">
      <c r="A366" s="283" t="s">
        <v>589</v>
      </c>
      <c r="B366" s="329" t="s">
        <v>495</v>
      </c>
      <c r="C366" s="327" t="s">
        <v>551</v>
      </c>
      <c r="D366" s="327" t="s">
        <v>495</v>
      </c>
      <c r="E366" s="327" t="s">
        <v>495</v>
      </c>
      <c r="F366" s="327" t="s">
        <v>495</v>
      </c>
      <c r="G366" s="329" t="s">
        <v>495</v>
      </c>
      <c r="H366" s="329" t="s">
        <v>495</v>
      </c>
      <c r="I366" s="329" t="s">
        <v>495</v>
      </c>
      <c r="J366" s="328" t="s">
        <v>188</v>
      </c>
    </row>
    <row r="367" spans="1:10" x14ac:dyDescent="0.35">
      <c r="A367" s="283" t="s">
        <v>590</v>
      </c>
      <c r="B367" s="329" t="s">
        <v>495</v>
      </c>
      <c r="C367" s="327" t="s">
        <v>551</v>
      </c>
      <c r="D367" s="327" t="s">
        <v>495</v>
      </c>
      <c r="E367" s="327" t="s">
        <v>495</v>
      </c>
      <c r="F367" s="327" t="s">
        <v>495</v>
      </c>
      <c r="G367" s="329" t="s">
        <v>495</v>
      </c>
      <c r="H367" s="329" t="s">
        <v>495</v>
      </c>
      <c r="I367" s="329" t="s">
        <v>495</v>
      </c>
      <c r="J367" s="328" t="s">
        <v>188</v>
      </c>
    </row>
    <row r="368" spans="1:10" x14ac:dyDescent="0.35">
      <c r="A368" s="283" t="s">
        <v>575</v>
      </c>
      <c r="B368" s="329" t="s">
        <v>495</v>
      </c>
      <c r="C368" s="327" t="s">
        <v>551</v>
      </c>
      <c r="D368" s="327" t="s">
        <v>495</v>
      </c>
      <c r="E368" s="327" t="s">
        <v>495</v>
      </c>
      <c r="F368" s="327" t="s">
        <v>495</v>
      </c>
      <c r="G368" s="329" t="s">
        <v>495</v>
      </c>
      <c r="H368" s="329" t="s">
        <v>495</v>
      </c>
      <c r="I368" s="329" t="s">
        <v>495</v>
      </c>
      <c r="J368" s="328" t="s">
        <v>188</v>
      </c>
    </row>
    <row r="369" spans="1:10" x14ac:dyDescent="0.35">
      <c r="A369" s="283" t="s">
        <v>3254</v>
      </c>
      <c r="B369" s="327" t="s">
        <v>495</v>
      </c>
      <c r="C369" s="327" t="s">
        <v>551</v>
      </c>
      <c r="D369" s="328" t="s">
        <v>188</v>
      </c>
      <c r="E369" s="328" t="s">
        <v>188</v>
      </c>
      <c r="F369" s="328" t="s">
        <v>188</v>
      </c>
      <c r="G369" s="327" t="s">
        <v>495</v>
      </c>
      <c r="H369" s="327" t="s">
        <v>495</v>
      </c>
      <c r="I369" s="327" t="s">
        <v>495</v>
      </c>
      <c r="J369" s="328" t="s">
        <v>188</v>
      </c>
    </row>
    <row r="370" spans="1:10" x14ac:dyDescent="0.35">
      <c r="A370" s="283" t="s">
        <v>554</v>
      </c>
      <c r="B370" s="329" t="s">
        <v>495</v>
      </c>
      <c r="C370" s="327" t="s">
        <v>551</v>
      </c>
      <c r="D370" s="327" t="s">
        <v>495</v>
      </c>
      <c r="E370" s="327" t="s">
        <v>495</v>
      </c>
      <c r="F370" s="327" t="s">
        <v>495</v>
      </c>
      <c r="G370" s="329" t="s">
        <v>495</v>
      </c>
      <c r="H370" s="329" t="s">
        <v>495</v>
      </c>
      <c r="I370" s="329" t="s">
        <v>495</v>
      </c>
      <c r="J370" s="328" t="s">
        <v>188</v>
      </c>
    </row>
    <row r="371" spans="1:10" x14ac:dyDescent="0.35">
      <c r="A371" s="283" t="s">
        <v>3240</v>
      </c>
      <c r="B371" s="329" t="s">
        <v>495</v>
      </c>
      <c r="C371" s="327" t="s">
        <v>551</v>
      </c>
      <c r="D371" s="327" t="s">
        <v>495</v>
      </c>
      <c r="E371" s="327" t="s">
        <v>493</v>
      </c>
      <c r="F371" s="327" t="s">
        <v>493</v>
      </c>
      <c r="G371" s="329" t="s">
        <v>495</v>
      </c>
      <c r="H371" s="329" t="s">
        <v>493</v>
      </c>
      <c r="I371" s="329" t="s">
        <v>493</v>
      </c>
      <c r="J371" s="328" t="s">
        <v>188</v>
      </c>
    </row>
    <row r="372" spans="1:10" x14ac:dyDescent="0.35">
      <c r="A372" s="283" t="s">
        <v>3255</v>
      </c>
      <c r="B372" s="327" t="s">
        <v>522</v>
      </c>
      <c r="C372" s="327" t="s">
        <v>551</v>
      </c>
      <c r="D372" s="328" t="s">
        <v>188</v>
      </c>
      <c r="E372" s="328" t="s">
        <v>188</v>
      </c>
      <c r="F372" s="328" t="s">
        <v>188</v>
      </c>
      <c r="G372" s="327" t="s">
        <v>522</v>
      </c>
      <c r="H372" s="327" t="s">
        <v>522</v>
      </c>
      <c r="I372" s="327" t="s">
        <v>522</v>
      </c>
      <c r="J372" s="328" t="s">
        <v>188</v>
      </c>
    </row>
    <row r="373" spans="1:10" x14ac:dyDescent="0.3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3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3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35">
      <c r="A376" s="288" t="s">
        <v>558</v>
      </c>
      <c r="B376" s="329" t="s">
        <v>493</v>
      </c>
      <c r="C376" s="327" t="s">
        <v>551</v>
      </c>
      <c r="D376" s="327" t="s">
        <v>493</v>
      </c>
      <c r="E376" s="327" t="s">
        <v>493</v>
      </c>
      <c r="F376" s="327" t="s">
        <v>493</v>
      </c>
      <c r="G376" s="329" t="s">
        <v>493</v>
      </c>
      <c r="H376" s="329" t="s">
        <v>493</v>
      </c>
      <c r="I376" s="329" t="s">
        <v>493</v>
      </c>
      <c r="J376" s="329" t="s">
        <v>493</v>
      </c>
    </row>
    <row r="377" spans="1:10" x14ac:dyDescent="0.35">
      <c r="A377" s="288" t="s">
        <v>559</v>
      </c>
      <c r="B377" s="329" t="s">
        <v>493</v>
      </c>
      <c r="C377" s="327" t="s">
        <v>551</v>
      </c>
      <c r="D377" s="327" t="s">
        <v>493</v>
      </c>
      <c r="E377" s="327" t="s">
        <v>493</v>
      </c>
      <c r="F377" s="327" t="s">
        <v>493</v>
      </c>
      <c r="G377" s="329" t="s">
        <v>493</v>
      </c>
      <c r="H377" s="329" t="s">
        <v>493</v>
      </c>
      <c r="I377" s="329" t="s">
        <v>493</v>
      </c>
      <c r="J377" s="329" t="s">
        <v>493</v>
      </c>
    </row>
    <row r="378" spans="1:10" x14ac:dyDescent="0.35">
      <c r="A378" s="288" t="s">
        <v>560</v>
      </c>
      <c r="B378" s="329" t="s">
        <v>493</v>
      </c>
      <c r="C378" s="327" t="s">
        <v>551</v>
      </c>
      <c r="D378" s="327" t="s">
        <v>493</v>
      </c>
      <c r="E378" s="327" t="s">
        <v>493</v>
      </c>
      <c r="F378" s="327" t="s">
        <v>493</v>
      </c>
      <c r="G378" s="329" t="s">
        <v>493</v>
      </c>
      <c r="H378" s="329" t="s">
        <v>493</v>
      </c>
      <c r="I378" s="329" t="s">
        <v>493</v>
      </c>
      <c r="J378" s="329" t="s">
        <v>493</v>
      </c>
    </row>
    <row r="379" spans="1:10" x14ac:dyDescent="0.3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35">
      <c r="A380" s="288" t="s">
        <v>562</v>
      </c>
      <c r="B380" s="329" t="s">
        <v>522</v>
      </c>
      <c r="C380" s="327" t="s">
        <v>551</v>
      </c>
      <c r="D380" s="327" t="s">
        <v>522</v>
      </c>
      <c r="E380" s="327" t="s">
        <v>522</v>
      </c>
      <c r="F380" s="327" t="s">
        <v>522</v>
      </c>
      <c r="G380" s="329" t="s">
        <v>522</v>
      </c>
      <c r="H380" s="329" t="s">
        <v>522</v>
      </c>
      <c r="I380" s="329" t="s">
        <v>522</v>
      </c>
      <c r="J380" s="329" t="s">
        <v>522</v>
      </c>
    </row>
    <row r="381" spans="1:10" x14ac:dyDescent="0.35">
      <c r="A381" s="288" t="s">
        <v>92</v>
      </c>
      <c r="B381" s="329" t="s">
        <v>493</v>
      </c>
      <c r="C381" s="327" t="s">
        <v>551</v>
      </c>
      <c r="D381" s="327" t="s">
        <v>493</v>
      </c>
      <c r="E381" s="327" t="s">
        <v>493</v>
      </c>
      <c r="F381" s="327" t="s">
        <v>493</v>
      </c>
      <c r="G381" s="329" t="s">
        <v>493</v>
      </c>
      <c r="H381" s="329" t="s">
        <v>493</v>
      </c>
      <c r="I381" s="329" t="s">
        <v>493</v>
      </c>
      <c r="J381" s="329" t="s">
        <v>493</v>
      </c>
    </row>
    <row r="382" spans="1:10" x14ac:dyDescent="0.3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3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3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3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35">
      <c r="A386" s="288" t="s">
        <v>561</v>
      </c>
      <c r="B386" s="329" t="s">
        <v>522</v>
      </c>
      <c r="C386" s="327" t="s">
        <v>551</v>
      </c>
      <c r="D386" s="327" t="s">
        <v>522</v>
      </c>
      <c r="E386" s="327" t="s">
        <v>522</v>
      </c>
      <c r="F386" s="327" t="s">
        <v>522</v>
      </c>
      <c r="G386" s="329" t="s">
        <v>522</v>
      </c>
      <c r="H386" s="329" t="s">
        <v>522</v>
      </c>
      <c r="I386" s="329" t="s">
        <v>522</v>
      </c>
      <c r="J386" s="329" t="s">
        <v>522</v>
      </c>
    </row>
    <row r="387" spans="1:10" x14ac:dyDescent="0.35">
      <c r="A387" s="288" t="s">
        <v>562</v>
      </c>
      <c r="B387" s="329" t="s">
        <v>522</v>
      </c>
      <c r="C387" s="327" t="s">
        <v>551</v>
      </c>
      <c r="D387" s="327" t="s">
        <v>522</v>
      </c>
      <c r="E387" s="327" t="s">
        <v>522</v>
      </c>
      <c r="F387" s="327" t="s">
        <v>522</v>
      </c>
      <c r="G387" s="329" t="s">
        <v>522</v>
      </c>
      <c r="H387" s="329" t="s">
        <v>522</v>
      </c>
      <c r="I387" s="329" t="s">
        <v>522</v>
      </c>
      <c r="J387" s="329" t="s">
        <v>522</v>
      </c>
    </row>
    <row r="388" spans="1:10" x14ac:dyDescent="0.35">
      <c r="A388" s="288" t="s">
        <v>92</v>
      </c>
      <c r="B388" s="329" t="s">
        <v>520</v>
      </c>
      <c r="C388" s="327" t="s">
        <v>551</v>
      </c>
      <c r="D388" s="327" t="s">
        <v>516</v>
      </c>
      <c r="E388" s="327" t="s">
        <v>520</v>
      </c>
      <c r="F388" s="327" t="s">
        <v>520</v>
      </c>
      <c r="G388" s="329" t="s">
        <v>520</v>
      </c>
      <c r="H388" s="329" t="s">
        <v>520</v>
      </c>
      <c r="I388" s="329" t="s">
        <v>520</v>
      </c>
      <c r="J388" s="329" t="s">
        <v>493</v>
      </c>
    </row>
    <row r="389" spans="1:10" x14ac:dyDescent="0.3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3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3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3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35">
      <c r="A393" s="288" t="s">
        <v>561</v>
      </c>
      <c r="B393" s="329" t="s">
        <v>522</v>
      </c>
      <c r="C393" s="327" t="s">
        <v>551</v>
      </c>
      <c r="D393" s="327" t="s">
        <v>522</v>
      </c>
      <c r="E393" s="327" t="s">
        <v>522</v>
      </c>
      <c r="F393" s="327" t="s">
        <v>522</v>
      </c>
      <c r="G393" s="329" t="s">
        <v>522</v>
      </c>
      <c r="H393" s="329" t="s">
        <v>522</v>
      </c>
      <c r="I393" s="329" t="s">
        <v>522</v>
      </c>
      <c r="J393" s="329" t="s">
        <v>522</v>
      </c>
    </row>
    <row r="394" spans="1:10" x14ac:dyDescent="0.35">
      <c r="A394" s="288" t="s">
        <v>562</v>
      </c>
      <c r="B394" s="329" t="s">
        <v>522</v>
      </c>
      <c r="C394" s="327" t="s">
        <v>551</v>
      </c>
      <c r="D394" s="327" t="s">
        <v>522</v>
      </c>
      <c r="E394" s="327" t="s">
        <v>522</v>
      </c>
      <c r="F394" s="327" t="s">
        <v>522</v>
      </c>
      <c r="G394" s="329" t="s">
        <v>522</v>
      </c>
      <c r="H394" s="329" t="s">
        <v>522</v>
      </c>
      <c r="I394" s="329" t="s">
        <v>522</v>
      </c>
      <c r="J394" s="329" t="s">
        <v>522</v>
      </c>
    </row>
    <row r="395" spans="1:10" x14ac:dyDescent="0.35">
      <c r="A395" s="288" t="s">
        <v>92</v>
      </c>
      <c r="B395" s="329" t="s">
        <v>493</v>
      </c>
      <c r="C395" s="327" t="s">
        <v>551</v>
      </c>
      <c r="D395" s="327" t="s">
        <v>493</v>
      </c>
      <c r="E395" s="327" t="s">
        <v>493</v>
      </c>
      <c r="F395" s="327" t="s">
        <v>493</v>
      </c>
      <c r="G395" s="329" t="s">
        <v>493</v>
      </c>
      <c r="H395" s="329" t="s">
        <v>493</v>
      </c>
      <c r="I395" s="329" t="s">
        <v>493</v>
      </c>
      <c r="J395" s="329" t="s">
        <v>493</v>
      </c>
    </row>
    <row r="396" spans="1:10" x14ac:dyDescent="0.3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3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3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35">
      <c r="A399" s="288" t="s">
        <v>559</v>
      </c>
      <c r="B399" s="329" t="s">
        <v>522</v>
      </c>
      <c r="C399" s="327" t="s">
        <v>551</v>
      </c>
      <c r="D399" s="327" t="s">
        <v>522</v>
      </c>
      <c r="E399" s="327" t="s">
        <v>522</v>
      </c>
      <c r="F399" s="327" t="s">
        <v>522</v>
      </c>
      <c r="G399" s="329" t="s">
        <v>522</v>
      </c>
      <c r="H399" s="329" t="s">
        <v>522</v>
      </c>
      <c r="I399" s="329" t="s">
        <v>522</v>
      </c>
      <c r="J399" s="328" t="s">
        <v>188</v>
      </c>
    </row>
    <row r="400" spans="1:10" x14ac:dyDescent="0.35">
      <c r="A400" s="288" t="s">
        <v>560</v>
      </c>
      <c r="B400" s="329" t="s">
        <v>522</v>
      </c>
      <c r="C400" s="327" t="s">
        <v>551</v>
      </c>
      <c r="D400" s="327" t="s">
        <v>522</v>
      </c>
      <c r="E400" s="327" t="s">
        <v>522</v>
      </c>
      <c r="F400" s="327" t="s">
        <v>522</v>
      </c>
      <c r="G400" s="329" t="s">
        <v>522</v>
      </c>
      <c r="H400" s="329" t="s">
        <v>522</v>
      </c>
      <c r="I400" s="329" t="s">
        <v>522</v>
      </c>
      <c r="J400" s="328" t="s">
        <v>188</v>
      </c>
    </row>
    <row r="401" spans="1:13" x14ac:dyDescent="0.35">
      <c r="A401" s="288" t="s">
        <v>561</v>
      </c>
      <c r="B401" s="329" t="s">
        <v>522</v>
      </c>
      <c r="C401" s="327" t="s">
        <v>551</v>
      </c>
      <c r="D401" s="327" t="s">
        <v>522</v>
      </c>
      <c r="E401" s="327" t="s">
        <v>522</v>
      </c>
      <c r="F401" s="327" t="s">
        <v>522</v>
      </c>
      <c r="G401" s="329" t="s">
        <v>522</v>
      </c>
      <c r="H401" s="329" t="s">
        <v>522</v>
      </c>
      <c r="I401" s="329" t="s">
        <v>522</v>
      </c>
      <c r="J401" s="328" t="s">
        <v>188</v>
      </c>
    </row>
    <row r="402" spans="1:13" x14ac:dyDescent="0.35">
      <c r="A402" s="288" t="s">
        <v>92</v>
      </c>
      <c r="B402" s="329" t="s">
        <v>522</v>
      </c>
      <c r="C402" s="327" t="s">
        <v>551</v>
      </c>
      <c r="D402" s="327" t="s">
        <v>522</v>
      </c>
      <c r="E402" s="327" t="s">
        <v>522</v>
      </c>
      <c r="F402" s="327" t="s">
        <v>522</v>
      </c>
      <c r="G402" s="329" t="s">
        <v>522</v>
      </c>
      <c r="H402" s="329" t="s">
        <v>522</v>
      </c>
      <c r="I402" s="329" t="s">
        <v>522</v>
      </c>
      <c r="J402" s="328" t="s">
        <v>188</v>
      </c>
    </row>
    <row r="403" spans="1:13" x14ac:dyDescent="0.35">
      <c r="A403" s="60" t="s">
        <v>609</v>
      </c>
      <c r="B403" s="330"/>
      <c r="C403" s="330"/>
      <c r="D403" s="330"/>
      <c r="E403" s="330"/>
      <c r="F403" s="330"/>
      <c r="G403" s="330"/>
      <c r="H403" s="330"/>
      <c r="I403" s="330"/>
      <c r="J403" s="330"/>
    </row>
    <row r="404" spans="1:13" x14ac:dyDescent="0.35">
      <c r="A404" s="61" t="s">
        <v>610</v>
      </c>
      <c r="B404" s="328" t="s">
        <v>188</v>
      </c>
      <c r="C404" s="328" t="s">
        <v>188</v>
      </c>
      <c r="D404" s="328" t="s">
        <v>188</v>
      </c>
      <c r="E404" s="328" t="s">
        <v>188</v>
      </c>
      <c r="F404" s="328" t="s">
        <v>188</v>
      </c>
      <c r="G404" s="328" t="s">
        <v>188</v>
      </c>
      <c r="H404" s="328" t="s">
        <v>188</v>
      </c>
      <c r="I404" s="328" t="s">
        <v>188</v>
      </c>
      <c r="J404" s="328" t="s">
        <v>188</v>
      </c>
    </row>
    <row r="405" spans="1:13" x14ac:dyDescent="0.35">
      <c r="A405" s="290" t="s">
        <v>3240</v>
      </c>
      <c r="B405" s="329" t="s">
        <v>493</v>
      </c>
      <c r="C405" s="327" t="s">
        <v>551</v>
      </c>
      <c r="D405" s="327" t="s">
        <v>493</v>
      </c>
      <c r="E405" s="327" t="s">
        <v>493</v>
      </c>
      <c r="F405" s="327" t="s">
        <v>493</v>
      </c>
      <c r="G405" s="329" t="s">
        <v>493</v>
      </c>
      <c r="H405" s="329" t="s">
        <v>493</v>
      </c>
      <c r="I405" s="329" t="s">
        <v>493</v>
      </c>
      <c r="J405" s="329" t="s">
        <v>493</v>
      </c>
    </row>
    <row r="406" spans="1:13" x14ac:dyDescent="0.35">
      <c r="A406" s="290" t="s">
        <v>3260</v>
      </c>
      <c r="B406" s="329" t="s">
        <v>493</v>
      </c>
      <c r="C406" s="327" t="s">
        <v>551</v>
      </c>
      <c r="D406" s="327" t="s">
        <v>493</v>
      </c>
      <c r="E406" s="327" t="s">
        <v>493</v>
      </c>
      <c r="F406" s="327" t="s">
        <v>493</v>
      </c>
      <c r="G406" s="329" t="s">
        <v>493</v>
      </c>
      <c r="H406" s="329" t="s">
        <v>493</v>
      </c>
      <c r="I406" s="329" t="s">
        <v>493</v>
      </c>
      <c r="J406" s="329" t="s">
        <v>493</v>
      </c>
    </row>
    <row r="408" spans="1:13" x14ac:dyDescent="0.3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30" t="s">
        <v>612</v>
      </c>
      <c r="B410" s="430"/>
      <c r="C410" s="430"/>
      <c r="D410" s="430"/>
      <c r="E410" s="430"/>
      <c r="F410" s="430"/>
      <c r="G410" s="430"/>
      <c r="H410" s="217"/>
      <c r="I410" s="217"/>
      <c r="J410" s="217"/>
      <c r="K410" s="217"/>
      <c r="L410" s="217"/>
      <c r="M410" s="49" t="s">
        <v>477</v>
      </c>
    </row>
    <row r="411" spans="1:13" ht="15.5" x14ac:dyDescent="0.35">
      <c r="A411" s="212" t="s">
        <v>722</v>
      </c>
      <c r="B411" s="52"/>
      <c r="C411" s="52"/>
      <c r="D411" s="52"/>
      <c r="E411" s="52"/>
      <c r="F411" s="52"/>
      <c r="G411" s="52"/>
      <c r="H411" s="217"/>
      <c r="I411" s="217"/>
      <c r="J411" s="217"/>
      <c r="K411" s="217"/>
      <c r="L411" s="217"/>
      <c r="M411" s="49" t="s">
        <v>3404</v>
      </c>
    </row>
    <row r="412" spans="1:13" x14ac:dyDescent="0.35">
      <c r="A412" s="219"/>
      <c r="B412" s="217"/>
      <c r="C412" s="217"/>
      <c r="D412" s="217"/>
      <c r="E412" s="217"/>
      <c r="F412" s="217"/>
      <c r="G412" s="217"/>
      <c r="H412" s="217"/>
      <c r="I412" s="217"/>
      <c r="J412" s="217"/>
      <c r="K412" s="217"/>
      <c r="L412" s="218"/>
      <c r="M412" s="49" t="s">
        <v>478</v>
      </c>
    </row>
    <row r="413" spans="1:13" x14ac:dyDescent="0.35">
      <c r="A413" s="217"/>
      <c r="B413" s="217"/>
      <c r="C413" s="217"/>
      <c r="D413" s="217"/>
      <c r="E413" s="217"/>
      <c r="F413" s="217"/>
      <c r="G413" s="217"/>
      <c r="H413" s="217"/>
      <c r="I413" s="217"/>
      <c r="J413" s="217"/>
      <c r="K413" s="217"/>
      <c r="L413" s="217"/>
      <c r="M413" s="220"/>
    </row>
    <row r="414" spans="1:13" ht="37" x14ac:dyDescent="0.3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 thickBot="1" x14ac:dyDescent="0.4">
      <c r="A415" s="227"/>
      <c r="B415" s="424" t="s">
        <v>487</v>
      </c>
      <c r="C415" s="424"/>
      <c r="D415" s="425"/>
      <c r="E415" s="423" t="s">
        <v>620</v>
      </c>
      <c r="F415" s="424"/>
      <c r="G415" s="425"/>
      <c r="H415" s="423" t="s">
        <v>487</v>
      </c>
      <c r="I415" s="431"/>
      <c r="J415" s="431"/>
      <c r="K415" s="431"/>
      <c r="L415" s="431"/>
      <c r="M415" s="432"/>
    </row>
    <row r="416" spans="1:13" ht="15" thickTop="1" x14ac:dyDescent="0.3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3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3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3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3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3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3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3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3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3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3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3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3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3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3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35">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3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3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3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3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3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3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3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35">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3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3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3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3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3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3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3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3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3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35">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3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35">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x14ac:dyDescent="0.3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3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3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3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3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3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3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35">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35">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3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3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3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27" t="s">
        <v>665</v>
      </c>
      <c r="B467" s="427"/>
      <c r="C467" s="427"/>
      <c r="D467" s="427"/>
      <c r="E467" s="427"/>
      <c r="F467" s="427"/>
      <c r="G467" s="427"/>
      <c r="H467" s="427"/>
      <c r="I467" s="427"/>
      <c r="J467" s="427"/>
      <c r="K467" s="427"/>
      <c r="L467" s="427"/>
      <c r="M467" s="427"/>
      <c r="N467" s="427"/>
      <c r="O467" s="427"/>
      <c r="P467" s="427"/>
      <c r="Q467" s="427"/>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5" x14ac:dyDescent="0.3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3404</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21"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7" thickBot="1" x14ac:dyDescent="0.4">
      <c r="A472" s="422"/>
      <c r="B472" s="423" t="s">
        <v>3131</v>
      </c>
      <c r="C472" s="424"/>
      <c r="D472" s="424"/>
      <c r="E472" s="424"/>
      <c r="F472" s="424"/>
      <c r="G472" s="424"/>
      <c r="H472" s="424"/>
      <c r="I472" s="424"/>
      <c r="J472" s="424"/>
      <c r="K472" s="424"/>
      <c r="L472" s="424"/>
      <c r="M472" s="424"/>
      <c r="N472" s="424"/>
      <c r="O472" s="424"/>
      <c r="P472" s="424"/>
      <c r="Q472" s="424"/>
      <c r="R472" s="425"/>
      <c r="S472" s="264"/>
      <c r="T472" s="264"/>
      <c r="U472" s="414" t="s">
        <v>700</v>
      </c>
      <c r="V472" s="415"/>
      <c r="W472" s="423" t="s">
        <v>3131</v>
      </c>
      <c r="X472" s="424"/>
      <c r="Y472" s="424"/>
      <c r="Z472" s="424"/>
      <c r="AA472" s="424"/>
      <c r="AB472" s="424"/>
      <c r="AC472" s="425"/>
      <c r="AD472" s="264"/>
      <c r="AE472" s="264"/>
      <c r="AF472" s="414" t="s">
        <v>700</v>
      </c>
      <c r="AG472" s="415"/>
      <c r="AH472" s="240" t="s">
        <v>620</v>
      </c>
      <c r="AI472" s="265" t="s">
        <v>3131</v>
      </c>
      <c r="AJ472" s="241" t="s">
        <v>3131</v>
      </c>
    </row>
    <row r="473" spans="1:36" ht="15" thickTop="1" x14ac:dyDescent="0.3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3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3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3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3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3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3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3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3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3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35">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x14ac:dyDescent="0.3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3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3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3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35">
      <c r="A488" s="332" t="s">
        <v>3405</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3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3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x14ac:dyDescent="0.3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3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3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3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3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3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3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35">
      <c r="A498" s="332" t="s">
        <v>3406</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3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3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3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4">
      <c r="A502" s="244" t="s">
        <v>713</v>
      </c>
      <c r="B502" s="414" t="s">
        <v>700</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 thickTop="1" x14ac:dyDescent="0.3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3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3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35">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x14ac:dyDescent="0.35">
      <c r="A507" s="341" t="s">
        <v>3407</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3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3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29" x14ac:dyDescent="0.3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721</v>
      </c>
      <c r="B514" s="217"/>
      <c r="C514" s="217"/>
      <c r="D514" s="217"/>
      <c r="E514" s="217"/>
      <c r="F514" s="218"/>
      <c r="G514" s="49" t="s">
        <v>477</v>
      </c>
    </row>
    <row r="515" spans="1:7" ht="15" x14ac:dyDescent="0.35">
      <c r="A515" s="232" t="s">
        <v>722</v>
      </c>
      <c r="B515" s="217"/>
      <c r="C515" s="217"/>
      <c r="D515" s="217"/>
      <c r="E515" s="217"/>
      <c r="F515" s="218"/>
      <c r="G515" s="49" t="s">
        <v>3404</v>
      </c>
    </row>
    <row r="516" spans="1:7" x14ac:dyDescent="0.35">
      <c r="A516" s="217"/>
      <c r="B516" s="217"/>
      <c r="C516" s="217"/>
      <c r="D516" s="217"/>
      <c r="E516" s="217"/>
      <c r="F516" s="218"/>
      <c r="G516" s="49" t="s">
        <v>478</v>
      </c>
    </row>
    <row r="517" spans="1:7" x14ac:dyDescent="0.35">
      <c r="A517" s="217"/>
      <c r="B517" s="217"/>
      <c r="C517" s="217"/>
      <c r="D517" s="217"/>
      <c r="E517" s="217"/>
      <c r="F517" s="231"/>
      <c r="G517" s="217"/>
    </row>
    <row r="518" spans="1:7" x14ac:dyDescent="0.35">
      <c r="A518" s="308" t="s">
        <v>723</v>
      </c>
      <c r="B518" s="309" t="s">
        <v>480</v>
      </c>
      <c r="C518" s="226" t="s">
        <v>481</v>
      </c>
      <c r="D518" s="226" t="s">
        <v>482</v>
      </c>
      <c r="E518" s="226" t="s">
        <v>618</v>
      </c>
      <c r="F518" s="245" t="s">
        <v>484</v>
      </c>
      <c r="G518" s="245" t="s">
        <v>485</v>
      </c>
    </row>
    <row r="519" spans="1:7" ht="15" thickBot="1" x14ac:dyDescent="0.4">
      <c r="A519" s="310" t="s">
        <v>724</v>
      </c>
      <c r="B519" s="424" t="s">
        <v>487</v>
      </c>
      <c r="C519" s="424"/>
      <c r="D519" s="424"/>
      <c r="E519" s="424"/>
      <c r="F519" s="424"/>
      <c r="G519" s="425"/>
    </row>
    <row r="520" spans="1:7" ht="15" thickTop="1" x14ac:dyDescent="0.35">
      <c r="A520" s="311" t="s">
        <v>725</v>
      </c>
      <c r="B520" s="331">
        <v>7853.7090592547993</v>
      </c>
      <c r="C520" s="331">
        <v>9418.7606550076798</v>
      </c>
      <c r="D520" s="331">
        <v>1108.4205949512345</v>
      </c>
      <c r="E520" s="331">
        <v>14.91067980114685</v>
      </c>
      <c r="F520" s="331">
        <v>363.40666610922074</v>
      </c>
      <c r="G520" s="331" t="s">
        <v>493</v>
      </c>
    </row>
    <row r="521" spans="1:7" x14ac:dyDescent="0.35">
      <c r="A521" s="336" t="s">
        <v>726</v>
      </c>
      <c r="B521" s="328" t="s">
        <v>188</v>
      </c>
      <c r="C521" s="331">
        <v>8681.5577516158737</v>
      </c>
      <c r="D521" s="331">
        <v>54.694930480826123</v>
      </c>
      <c r="E521" s="328" t="s">
        <v>188</v>
      </c>
      <c r="F521" s="328" t="s">
        <v>188</v>
      </c>
      <c r="G521" s="331" t="s">
        <v>493</v>
      </c>
    </row>
    <row r="522" spans="1:7" x14ac:dyDescent="0.35">
      <c r="A522" s="336" t="s">
        <v>727</v>
      </c>
      <c r="B522" s="328" t="s">
        <v>188</v>
      </c>
      <c r="C522" s="331">
        <v>6721.72746699257</v>
      </c>
      <c r="D522" s="328" t="s">
        <v>188</v>
      </c>
      <c r="E522" s="328" t="s">
        <v>188</v>
      </c>
      <c r="F522" s="328" t="s">
        <v>188</v>
      </c>
      <c r="G522" s="328" t="s">
        <v>188</v>
      </c>
    </row>
    <row r="523" spans="1:7" x14ac:dyDescent="0.35">
      <c r="A523" s="343" t="s">
        <v>3408</v>
      </c>
      <c r="B523" s="328" t="s">
        <v>188</v>
      </c>
      <c r="C523" s="331">
        <v>6459.5584610062451</v>
      </c>
      <c r="D523" s="328" t="s">
        <v>188</v>
      </c>
      <c r="E523" s="328" t="s">
        <v>188</v>
      </c>
      <c r="F523" s="328" t="s">
        <v>188</v>
      </c>
      <c r="G523" s="328" t="s">
        <v>188</v>
      </c>
    </row>
    <row r="524" spans="1:7" x14ac:dyDescent="0.35">
      <c r="A524" s="344" t="s">
        <v>728</v>
      </c>
      <c r="B524" s="328" t="s">
        <v>188</v>
      </c>
      <c r="C524" s="328" t="s">
        <v>188</v>
      </c>
      <c r="D524" s="328" t="s">
        <v>188</v>
      </c>
      <c r="E524" s="328" t="s">
        <v>188</v>
      </c>
      <c r="F524" s="328" t="s">
        <v>188</v>
      </c>
      <c r="G524" s="328" t="s">
        <v>188</v>
      </c>
    </row>
    <row r="525" spans="1:7" x14ac:dyDescent="0.35">
      <c r="A525" s="345" t="s">
        <v>729</v>
      </c>
      <c r="B525" s="328" t="s">
        <v>188</v>
      </c>
      <c r="C525" s="331" t="s">
        <v>188</v>
      </c>
      <c r="D525" s="328" t="s">
        <v>188</v>
      </c>
      <c r="E525" s="328" t="s">
        <v>188</v>
      </c>
      <c r="F525" s="328" t="s">
        <v>188</v>
      </c>
      <c r="G525" s="328" t="s">
        <v>188</v>
      </c>
    </row>
    <row r="526" spans="1:7" x14ac:dyDescent="0.35">
      <c r="A526" s="345" t="s">
        <v>730</v>
      </c>
      <c r="B526" s="328" t="s">
        <v>188</v>
      </c>
      <c r="C526" s="331" t="s">
        <v>188</v>
      </c>
      <c r="D526" s="328" t="s">
        <v>188</v>
      </c>
      <c r="E526" s="328" t="s">
        <v>188</v>
      </c>
      <c r="F526" s="328" t="s">
        <v>188</v>
      </c>
      <c r="G526" s="328" t="s">
        <v>188</v>
      </c>
    </row>
    <row r="527" spans="1:7" x14ac:dyDescent="0.35">
      <c r="A527" s="344" t="s">
        <v>731</v>
      </c>
      <c r="B527" s="328" t="s">
        <v>188</v>
      </c>
      <c r="C527" s="328" t="s">
        <v>188</v>
      </c>
      <c r="D527" s="328" t="s">
        <v>188</v>
      </c>
      <c r="E527" s="328" t="s">
        <v>188</v>
      </c>
      <c r="F527" s="328" t="s">
        <v>188</v>
      </c>
      <c r="G527" s="328" t="s">
        <v>188</v>
      </c>
    </row>
    <row r="528" spans="1:7" x14ac:dyDescent="0.35">
      <c r="A528" s="345" t="s">
        <v>732</v>
      </c>
      <c r="B528" s="328" t="s">
        <v>188</v>
      </c>
      <c r="C528" s="331" t="s">
        <v>188</v>
      </c>
      <c r="D528" s="328" t="s">
        <v>188</v>
      </c>
      <c r="E528" s="328" t="s">
        <v>188</v>
      </c>
      <c r="F528" s="328" t="s">
        <v>188</v>
      </c>
      <c r="G528" s="328" t="s">
        <v>188</v>
      </c>
    </row>
    <row r="529" spans="1:7" x14ac:dyDescent="0.35">
      <c r="A529" s="345" t="s">
        <v>733</v>
      </c>
      <c r="B529" s="328" t="s">
        <v>188</v>
      </c>
      <c r="C529" s="331" t="s">
        <v>188</v>
      </c>
      <c r="D529" s="328" t="s">
        <v>188</v>
      </c>
      <c r="E529" s="328" t="s">
        <v>188</v>
      </c>
      <c r="F529" s="328" t="s">
        <v>188</v>
      </c>
      <c r="G529" s="328" t="s">
        <v>188</v>
      </c>
    </row>
    <row r="530" spans="1:7" x14ac:dyDescent="0.35">
      <c r="A530" s="345" t="s">
        <v>734</v>
      </c>
      <c r="B530" s="328" t="s">
        <v>188</v>
      </c>
      <c r="C530" s="331" t="s">
        <v>188</v>
      </c>
      <c r="D530" s="328" t="s">
        <v>188</v>
      </c>
      <c r="E530" s="328" t="s">
        <v>188</v>
      </c>
      <c r="F530" s="328" t="s">
        <v>188</v>
      </c>
      <c r="G530" s="328" t="s">
        <v>188</v>
      </c>
    </row>
    <row r="531" spans="1:7" x14ac:dyDescent="0.35">
      <c r="A531" s="344" t="s">
        <v>735</v>
      </c>
      <c r="B531" s="328" t="s">
        <v>188</v>
      </c>
      <c r="C531" s="328" t="s">
        <v>188</v>
      </c>
      <c r="D531" s="328" t="s">
        <v>188</v>
      </c>
      <c r="E531" s="328" t="s">
        <v>188</v>
      </c>
      <c r="F531" s="328" t="s">
        <v>188</v>
      </c>
      <c r="G531" s="328" t="s">
        <v>188</v>
      </c>
    </row>
    <row r="532" spans="1:7" x14ac:dyDescent="0.35">
      <c r="A532" s="345" t="s">
        <v>3409</v>
      </c>
      <c r="B532" s="328" t="s">
        <v>188</v>
      </c>
      <c r="C532" s="331">
        <v>6459.5584610062451</v>
      </c>
      <c r="D532" s="328" t="s">
        <v>188</v>
      </c>
      <c r="E532" s="328" t="s">
        <v>188</v>
      </c>
      <c r="F532" s="328" t="s">
        <v>188</v>
      </c>
      <c r="G532" s="328" t="s">
        <v>188</v>
      </c>
    </row>
    <row r="533" spans="1:7" x14ac:dyDescent="0.35">
      <c r="A533" s="346" t="s">
        <v>738</v>
      </c>
      <c r="B533" s="328" t="s">
        <v>188</v>
      </c>
      <c r="C533" s="331">
        <v>473.19623090020355</v>
      </c>
      <c r="D533" s="328"/>
      <c r="E533" s="328" t="s">
        <v>188</v>
      </c>
      <c r="F533" s="328" t="s">
        <v>188</v>
      </c>
      <c r="G533" s="328"/>
    </row>
    <row r="534" spans="1:7" x14ac:dyDescent="0.35">
      <c r="A534" s="346" t="s">
        <v>739</v>
      </c>
      <c r="B534" s="328" t="s">
        <v>188</v>
      </c>
      <c r="C534" s="331">
        <v>299.39799460361405</v>
      </c>
      <c r="D534" s="328"/>
      <c r="E534" s="328" t="s">
        <v>188</v>
      </c>
      <c r="F534" s="328" t="s">
        <v>188</v>
      </c>
      <c r="G534" s="328"/>
    </row>
    <row r="535" spans="1:7" x14ac:dyDescent="0.35">
      <c r="A535" s="346" t="s">
        <v>740</v>
      </c>
      <c r="B535" s="328" t="s">
        <v>188</v>
      </c>
      <c r="C535" s="331">
        <v>3035.0507480212009</v>
      </c>
      <c r="D535" s="328"/>
      <c r="E535" s="328" t="s">
        <v>188</v>
      </c>
      <c r="F535" s="328" t="s">
        <v>188</v>
      </c>
      <c r="G535" s="328"/>
    </row>
    <row r="536" spans="1:7" x14ac:dyDescent="0.35">
      <c r="A536" s="346" t="s">
        <v>741</v>
      </c>
      <c r="B536" s="328" t="s">
        <v>188</v>
      </c>
      <c r="C536" s="331">
        <v>251.93525163617798</v>
      </c>
      <c r="D536" s="328"/>
      <c r="E536" s="328" t="s">
        <v>188</v>
      </c>
      <c r="F536" s="328" t="s">
        <v>188</v>
      </c>
      <c r="G536" s="328"/>
    </row>
    <row r="537" spans="1:7" x14ac:dyDescent="0.35">
      <c r="A537" s="346" t="s">
        <v>742</v>
      </c>
      <c r="B537" s="328" t="s">
        <v>188</v>
      </c>
      <c r="C537" s="331">
        <v>297.36246326322032</v>
      </c>
      <c r="D537" s="328"/>
      <c r="E537" s="328" t="s">
        <v>188</v>
      </c>
      <c r="F537" s="328" t="s">
        <v>188</v>
      </c>
      <c r="G537" s="328"/>
    </row>
    <row r="538" spans="1:7" x14ac:dyDescent="0.35">
      <c r="A538" s="346" t="s">
        <v>743</v>
      </c>
      <c r="B538" s="328" t="s">
        <v>188</v>
      </c>
      <c r="C538" s="331">
        <v>309.95636595734669</v>
      </c>
      <c r="D538" s="328"/>
      <c r="E538" s="328" t="s">
        <v>188</v>
      </c>
      <c r="F538" s="328" t="s">
        <v>188</v>
      </c>
      <c r="G538" s="328"/>
    </row>
    <row r="539" spans="1:7" x14ac:dyDescent="0.35">
      <c r="A539" s="346" t="s">
        <v>744</v>
      </c>
      <c r="B539" s="328" t="s">
        <v>188</v>
      </c>
      <c r="C539" s="331">
        <v>178.40438707912745</v>
      </c>
      <c r="D539" s="328"/>
      <c r="E539" s="328" t="s">
        <v>188</v>
      </c>
      <c r="F539" s="328" t="s">
        <v>188</v>
      </c>
      <c r="G539" s="328"/>
    </row>
    <row r="540" spans="1:7" x14ac:dyDescent="0.35">
      <c r="A540" s="346" t="s">
        <v>745</v>
      </c>
      <c r="B540" s="328" t="s">
        <v>188</v>
      </c>
      <c r="C540" s="331">
        <v>214.11005793654462</v>
      </c>
      <c r="D540" s="328"/>
      <c r="E540" s="328" t="s">
        <v>188</v>
      </c>
      <c r="F540" s="328" t="s">
        <v>188</v>
      </c>
      <c r="G540" s="328"/>
    </row>
    <row r="541" spans="1:7" x14ac:dyDescent="0.35">
      <c r="A541" s="346" t="s">
        <v>746</v>
      </c>
      <c r="B541" s="328" t="s">
        <v>188</v>
      </c>
      <c r="C541" s="331">
        <v>1167.114207479091</v>
      </c>
      <c r="D541" s="328"/>
      <c r="E541" s="328" t="s">
        <v>188</v>
      </c>
      <c r="F541" s="328" t="s">
        <v>188</v>
      </c>
      <c r="G541" s="328"/>
    </row>
    <row r="542" spans="1:7" x14ac:dyDescent="0.35">
      <c r="A542" s="346" t="s">
        <v>3132</v>
      </c>
      <c r="B542" s="328" t="s">
        <v>188</v>
      </c>
      <c r="C542" s="331">
        <v>178.70274178817721</v>
      </c>
      <c r="D542" s="328"/>
      <c r="E542" s="328" t="s">
        <v>188</v>
      </c>
      <c r="F542" s="328" t="s">
        <v>188</v>
      </c>
      <c r="G542" s="328"/>
    </row>
    <row r="543" spans="1:7" x14ac:dyDescent="0.35">
      <c r="A543" s="346" t="s">
        <v>3133</v>
      </c>
      <c r="B543" s="328" t="s">
        <v>188</v>
      </c>
      <c r="C543" s="331">
        <v>54.328012341541672</v>
      </c>
      <c r="D543" s="328"/>
      <c r="E543" s="328" t="s">
        <v>188</v>
      </c>
      <c r="F543" s="328" t="s">
        <v>188</v>
      </c>
      <c r="G543" s="328"/>
    </row>
    <row r="544" spans="1:7" x14ac:dyDescent="0.35">
      <c r="A544" s="343" t="s">
        <v>747</v>
      </c>
      <c r="B544" s="328" t="s">
        <v>188</v>
      </c>
      <c r="C544" s="331">
        <v>55.215000000000003</v>
      </c>
      <c r="D544" s="328" t="s">
        <v>188</v>
      </c>
      <c r="E544" s="328" t="s">
        <v>188</v>
      </c>
      <c r="F544" s="328" t="s">
        <v>188</v>
      </c>
      <c r="G544" s="328" t="s">
        <v>188</v>
      </c>
    </row>
    <row r="545" spans="1:7" x14ac:dyDescent="0.35">
      <c r="A545" s="343" t="s">
        <v>748</v>
      </c>
      <c r="B545" s="328" t="s">
        <v>188</v>
      </c>
      <c r="C545" s="331">
        <v>91.609200000000001</v>
      </c>
      <c r="D545" s="328" t="s">
        <v>188</v>
      </c>
      <c r="E545" s="328" t="s">
        <v>188</v>
      </c>
      <c r="F545" s="328" t="s">
        <v>188</v>
      </c>
      <c r="G545" s="328" t="s">
        <v>188</v>
      </c>
    </row>
    <row r="546" spans="1:7" x14ac:dyDescent="0.35">
      <c r="A546" s="343" t="s">
        <v>749</v>
      </c>
      <c r="B546" s="328" t="s">
        <v>188</v>
      </c>
      <c r="C546" s="331">
        <v>115.34480598632427</v>
      </c>
      <c r="D546" s="328" t="s">
        <v>188</v>
      </c>
      <c r="E546" s="328" t="s">
        <v>188</v>
      </c>
      <c r="F546" s="328" t="s">
        <v>188</v>
      </c>
      <c r="G546" s="328" t="s">
        <v>188</v>
      </c>
    </row>
    <row r="547" spans="1:7" x14ac:dyDescent="0.35">
      <c r="A547" s="347" t="s">
        <v>750</v>
      </c>
      <c r="B547" s="328" t="s">
        <v>188</v>
      </c>
      <c r="C547" s="331" t="s">
        <v>520</v>
      </c>
      <c r="D547" s="328"/>
      <c r="E547" s="328" t="s">
        <v>188</v>
      </c>
      <c r="F547" s="328" t="s">
        <v>188</v>
      </c>
      <c r="G547" s="328"/>
    </row>
    <row r="548" spans="1:7" x14ac:dyDescent="0.35">
      <c r="A548" s="347" t="s">
        <v>751</v>
      </c>
      <c r="B548" s="328" t="s">
        <v>188</v>
      </c>
      <c r="C548" s="331">
        <v>26.068534199999998</v>
      </c>
      <c r="D548" s="328"/>
      <c r="E548" s="328" t="s">
        <v>188</v>
      </c>
      <c r="F548" s="328" t="s">
        <v>188</v>
      </c>
      <c r="G548" s="328"/>
    </row>
    <row r="549" spans="1:7" x14ac:dyDescent="0.35">
      <c r="A549" s="347" t="s">
        <v>752</v>
      </c>
      <c r="B549" s="328" t="s">
        <v>188</v>
      </c>
      <c r="C549" s="331">
        <v>69.750133199999993</v>
      </c>
      <c r="D549" s="328"/>
      <c r="E549" s="328" t="s">
        <v>188</v>
      </c>
      <c r="F549" s="328" t="s">
        <v>188</v>
      </c>
      <c r="G549" s="328"/>
    </row>
    <row r="550" spans="1:7" x14ac:dyDescent="0.35">
      <c r="A550" s="347" t="s">
        <v>753</v>
      </c>
      <c r="B550" s="328" t="s">
        <v>188</v>
      </c>
      <c r="C550" s="331">
        <v>2.1242679999999998</v>
      </c>
      <c r="D550" s="328"/>
      <c r="E550" s="328" t="s">
        <v>188</v>
      </c>
      <c r="F550" s="328" t="s">
        <v>188</v>
      </c>
      <c r="G550" s="328"/>
    </row>
    <row r="551" spans="1:7" x14ac:dyDescent="0.35">
      <c r="A551" s="347" t="s">
        <v>754</v>
      </c>
      <c r="B551" s="328" t="s">
        <v>188</v>
      </c>
      <c r="C551" s="331" t="s">
        <v>520</v>
      </c>
      <c r="D551" s="328"/>
      <c r="E551" s="328" t="s">
        <v>188</v>
      </c>
      <c r="F551" s="328" t="s">
        <v>188</v>
      </c>
      <c r="G551" s="328"/>
    </row>
    <row r="552" spans="1:7" x14ac:dyDescent="0.35">
      <c r="A552" s="348" t="s">
        <v>755</v>
      </c>
      <c r="B552" s="328" t="s">
        <v>188</v>
      </c>
      <c r="C552" s="331">
        <v>17.401870586324279</v>
      </c>
      <c r="D552" s="328" t="s">
        <v>188</v>
      </c>
      <c r="E552" s="328" t="s">
        <v>188</v>
      </c>
      <c r="F552" s="328" t="s">
        <v>188</v>
      </c>
      <c r="G552" s="328" t="s">
        <v>188</v>
      </c>
    </row>
    <row r="553" spans="1:7" x14ac:dyDescent="0.35">
      <c r="A553" s="349" t="s">
        <v>756</v>
      </c>
      <c r="B553" s="328" t="s">
        <v>188</v>
      </c>
      <c r="C553" s="331">
        <v>17.401870586324279</v>
      </c>
      <c r="D553" s="328"/>
      <c r="E553" s="328" t="s">
        <v>188</v>
      </c>
      <c r="F553" s="328" t="s">
        <v>188</v>
      </c>
      <c r="G553" s="328"/>
    </row>
    <row r="554" spans="1:7" x14ac:dyDescent="0.35">
      <c r="A554" s="336" t="s">
        <v>757</v>
      </c>
      <c r="B554" s="328" t="s">
        <v>188</v>
      </c>
      <c r="C554" s="331">
        <v>1959.8302846233032</v>
      </c>
      <c r="D554" s="331">
        <v>54.694930480826123</v>
      </c>
      <c r="E554" s="328" t="s">
        <v>188</v>
      </c>
      <c r="F554" s="328" t="s">
        <v>188</v>
      </c>
      <c r="G554" s="331" t="s">
        <v>493</v>
      </c>
    </row>
    <row r="555" spans="1:7" x14ac:dyDescent="0.35">
      <c r="A555" s="350" t="s">
        <v>3410</v>
      </c>
      <c r="B555" s="328" t="s">
        <v>188</v>
      </c>
      <c r="C555" s="331">
        <v>1009.8520195503449</v>
      </c>
      <c r="D555" s="331">
        <v>42.152764039128421</v>
      </c>
      <c r="E555" s="328" t="s">
        <v>188</v>
      </c>
      <c r="F555" s="328" t="s">
        <v>188</v>
      </c>
      <c r="G555" s="331" t="s">
        <v>493</v>
      </c>
    </row>
    <row r="556" spans="1:7" x14ac:dyDescent="0.35">
      <c r="A556" s="344" t="s">
        <v>728</v>
      </c>
      <c r="B556" s="328" t="s">
        <v>188</v>
      </c>
      <c r="C556" s="328" t="s">
        <v>188</v>
      </c>
      <c r="D556" s="328" t="s">
        <v>188</v>
      </c>
      <c r="E556" s="328" t="s">
        <v>188</v>
      </c>
      <c r="F556" s="328" t="s">
        <v>188</v>
      </c>
      <c r="G556" s="328" t="s">
        <v>188</v>
      </c>
    </row>
    <row r="557" spans="1:7" x14ac:dyDescent="0.35">
      <c r="A557" s="345" t="s">
        <v>729</v>
      </c>
      <c r="B557" s="328" t="s">
        <v>188</v>
      </c>
      <c r="C557" s="331" t="s">
        <v>188</v>
      </c>
      <c r="D557" s="331" t="s">
        <v>188</v>
      </c>
      <c r="E557" s="328" t="s">
        <v>188</v>
      </c>
      <c r="F557" s="328" t="s">
        <v>188</v>
      </c>
      <c r="G557" s="329" t="s">
        <v>188</v>
      </c>
    </row>
    <row r="558" spans="1:7" x14ac:dyDescent="0.35">
      <c r="A558" s="345" t="s">
        <v>730</v>
      </c>
      <c r="B558" s="328" t="s">
        <v>188</v>
      </c>
      <c r="C558" s="331" t="s">
        <v>188</v>
      </c>
      <c r="D558" s="331" t="s">
        <v>188</v>
      </c>
      <c r="E558" s="328" t="s">
        <v>188</v>
      </c>
      <c r="F558" s="328" t="s">
        <v>188</v>
      </c>
      <c r="G558" s="329" t="s">
        <v>188</v>
      </c>
    </row>
    <row r="559" spans="1:7" x14ac:dyDescent="0.35">
      <c r="A559" s="344" t="s">
        <v>731</v>
      </c>
      <c r="B559" s="328" t="s">
        <v>188</v>
      </c>
      <c r="C559" s="328" t="s">
        <v>188</v>
      </c>
      <c r="D559" s="328" t="s">
        <v>188</v>
      </c>
      <c r="E559" s="328" t="s">
        <v>188</v>
      </c>
      <c r="F559" s="328" t="s">
        <v>188</v>
      </c>
      <c r="G559" s="328" t="s">
        <v>188</v>
      </c>
    </row>
    <row r="560" spans="1:7" x14ac:dyDescent="0.35">
      <c r="A560" s="345" t="s">
        <v>732</v>
      </c>
      <c r="B560" s="328" t="s">
        <v>188</v>
      </c>
      <c r="C560" s="331" t="s">
        <v>188</v>
      </c>
      <c r="D560" s="331" t="s">
        <v>188</v>
      </c>
      <c r="E560" s="328" t="s">
        <v>188</v>
      </c>
      <c r="F560" s="328" t="s">
        <v>188</v>
      </c>
      <c r="G560" s="329" t="s">
        <v>188</v>
      </c>
    </row>
    <row r="561" spans="1:7" x14ac:dyDescent="0.35">
      <c r="A561" s="345" t="s">
        <v>733</v>
      </c>
      <c r="B561" s="328" t="s">
        <v>188</v>
      </c>
      <c r="C561" s="331" t="s">
        <v>188</v>
      </c>
      <c r="D561" s="331" t="s">
        <v>188</v>
      </c>
      <c r="E561" s="328" t="s">
        <v>188</v>
      </c>
      <c r="F561" s="328" t="s">
        <v>188</v>
      </c>
      <c r="G561" s="329" t="s">
        <v>188</v>
      </c>
    </row>
    <row r="562" spans="1:7" x14ac:dyDescent="0.35">
      <c r="A562" s="345" t="s">
        <v>734</v>
      </c>
      <c r="B562" s="328" t="s">
        <v>188</v>
      </c>
      <c r="C562" s="331" t="s">
        <v>188</v>
      </c>
      <c r="D562" s="331" t="s">
        <v>188</v>
      </c>
      <c r="E562" s="328" t="s">
        <v>188</v>
      </c>
      <c r="F562" s="328" t="s">
        <v>188</v>
      </c>
      <c r="G562" s="329" t="s">
        <v>188</v>
      </c>
    </row>
    <row r="563" spans="1:7" x14ac:dyDescent="0.35">
      <c r="A563" s="344" t="s">
        <v>735</v>
      </c>
      <c r="B563" s="328" t="s">
        <v>188</v>
      </c>
      <c r="C563" s="328" t="s">
        <v>188</v>
      </c>
      <c r="D563" s="328" t="s">
        <v>188</v>
      </c>
      <c r="E563" s="328" t="s">
        <v>188</v>
      </c>
      <c r="F563" s="328" t="s">
        <v>188</v>
      </c>
      <c r="G563" s="328" t="s">
        <v>188</v>
      </c>
    </row>
    <row r="564" spans="1:7" x14ac:dyDescent="0.35">
      <c r="A564" s="345" t="s">
        <v>3411</v>
      </c>
      <c r="B564" s="328" t="s">
        <v>188</v>
      </c>
      <c r="C564" s="331">
        <v>1009.8520195503449</v>
      </c>
      <c r="D564" s="331">
        <v>42.152764039128421</v>
      </c>
      <c r="E564" s="328" t="s">
        <v>188</v>
      </c>
      <c r="F564" s="328" t="s">
        <v>188</v>
      </c>
      <c r="G564" s="329" t="s">
        <v>493</v>
      </c>
    </row>
    <row r="565" spans="1:7" x14ac:dyDescent="0.35">
      <c r="A565" s="346" t="s">
        <v>736</v>
      </c>
      <c r="B565" s="328" t="s">
        <v>188</v>
      </c>
      <c r="C565" s="331" t="s">
        <v>495</v>
      </c>
      <c r="D565" s="331" t="s">
        <v>495</v>
      </c>
      <c r="E565" s="328" t="s">
        <v>188</v>
      </c>
      <c r="F565" s="328" t="s">
        <v>188</v>
      </c>
      <c r="G565" s="329" t="s">
        <v>493</v>
      </c>
    </row>
    <row r="566" spans="1:7" x14ac:dyDescent="0.35">
      <c r="A566" s="346" t="s">
        <v>737</v>
      </c>
      <c r="B566" s="328" t="s">
        <v>188</v>
      </c>
      <c r="C566" s="331" t="s">
        <v>495</v>
      </c>
      <c r="D566" s="331" t="s">
        <v>495</v>
      </c>
      <c r="E566" s="328" t="s">
        <v>188</v>
      </c>
      <c r="F566" s="328" t="s">
        <v>188</v>
      </c>
      <c r="G566" s="329" t="s">
        <v>493</v>
      </c>
    </row>
    <row r="567" spans="1:7" x14ac:dyDescent="0.35">
      <c r="A567" s="346" t="s">
        <v>738</v>
      </c>
      <c r="B567" s="328" t="s">
        <v>188</v>
      </c>
      <c r="C567" s="331">
        <v>4.2126418231888598</v>
      </c>
      <c r="D567" s="331" t="s">
        <v>495</v>
      </c>
      <c r="E567" s="328" t="s">
        <v>188</v>
      </c>
      <c r="F567" s="328" t="s">
        <v>188</v>
      </c>
      <c r="G567" s="329" t="s">
        <v>493</v>
      </c>
    </row>
    <row r="568" spans="1:7" x14ac:dyDescent="0.35">
      <c r="A568" s="346" t="s">
        <v>739</v>
      </c>
      <c r="B568" s="328" t="s">
        <v>188</v>
      </c>
      <c r="C568" s="331">
        <v>2.7902546389271099</v>
      </c>
      <c r="D568" s="331" t="s">
        <v>495</v>
      </c>
      <c r="E568" s="328" t="s">
        <v>188</v>
      </c>
      <c r="F568" s="328" t="s">
        <v>188</v>
      </c>
      <c r="G568" s="329" t="s">
        <v>493</v>
      </c>
    </row>
    <row r="569" spans="1:7" x14ac:dyDescent="0.35">
      <c r="A569" s="346" t="s">
        <v>740</v>
      </c>
      <c r="B569" s="328" t="s">
        <v>188</v>
      </c>
      <c r="C569" s="331">
        <v>28.497717298240602</v>
      </c>
      <c r="D569" s="331" t="s">
        <v>495</v>
      </c>
      <c r="E569" s="328" t="s">
        <v>188</v>
      </c>
      <c r="F569" s="328" t="s">
        <v>188</v>
      </c>
      <c r="G569" s="329" t="s">
        <v>493</v>
      </c>
    </row>
    <row r="570" spans="1:7" x14ac:dyDescent="0.35">
      <c r="A570" s="346" t="s">
        <v>741</v>
      </c>
      <c r="B570" s="328" t="s">
        <v>188</v>
      </c>
      <c r="C570" s="331">
        <v>6.66034512616306</v>
      </c>
      <c r="D570" s="331">
        <v>7.8425112598720697</v>
      </c>
      <c r="E570" s="328" t="s">
        <v>188</v>
      </c>
      <c r="F570" s="328" t="s">
        <v>188</v>
      </c>
      <c r="G570" s="329" t="s">
        <v>493</v>
      </c>
    </row>
    <row r="571" spans="1:7" x14ac:dyDescent="0.35">
      <c r="A571" s="346" t="s">
        <v>742</v>
      </c>
      <c r="B571" s="328" t="s">
        <v>188</v>
      </c>
      <c r="C571" s="331">
        <v>2.52263043402202</v>
      </c>
      <c r="D571" s="331" t="s">
        <v>495</v>
      </c>
      <c r="E571" s="328" t="s">
        <v>188</v>
      </c>
      <c r="F571" s="328" t="s">
        <v>188</v>
      </c>
      <c r="G571" s="329" t="s">
        <v>493</v>
      </c>
    </row>
    <row r="572" spans="1:7" x14ac:dyDescent="0.35">
      <c r="A572" s="346" t="s">
        <v>743</v>
      </c>
      <c r="B572" s="328" t="s">
        <v>188</v>
      </c>
      <c r="C572" s="331">
        <v>15.278275422757799</v>
      </c>
      <c r="D572" s="331">
        <v>15.52463493848146</v>
      </c>
      <c r="E572" s="328" t="s">
        <v>188</v>
      </c>
      <c r="F572" s="328" t="s">
        <v>188</v>
      </c>
      <c r="G572" s="329" t="s">
        <v>493</v>
      </c>
    </row>
    <row r="573" spans="1:7" x14ac:dyDescent="0.35">
      <c r="A573" s="346" t="s">
        <v>744</v>
      </c>
      <c r="B573" s="328" t="s">
        <v>188</v>
      </c>
      <c r="C573" s="331">
        <v>8.8016924452317706</v>
      </c>
      <c r="D573" s="331">
        <v>8.4893956827476593</v>
      </c>
      <c r="E573" s="328" t="s">
        <v>188</v>
      </c>
      <c r="F573" s="328" t="s">
        <v>188</v>
      </c>
      <c r="G573" s="329" t="s">
        <v>493</v>
      </c>
    </row>
    <row r="574" spans="1:7" x14ac:dyDescent="0.35">
      <c r="A574" s="346" t="s">
        <v>745</v>
      </c>
      <c r="B574" s="328" t="s">
        <v>188</v>
      </c>
      <c r="C574" s="331">
        <v>2.0137792152480598</v>
      </c>
      <c r="D574" s="331" t="s">
        <v>495</v>
      </c>
      <c r="E574" s="328" t="s">
        <v>188</v>
      </c>
      <c r="F574" s="328" t="s">
        <v>188</v>
      </c>
      <c r="G574" s="329" t="s">
        <v>493</v>
      </c>
    </row>
    <row r="575" spans="1:7" x14ac:dyDescent="0.35">
      <c r="A575" s="346" t="s">
        <v>746</v>
      </c>
      <c r="B575" s="328" t="s">
        <v>188</v>
      </c>
      <c r="C575" s="331">
        <v>935.45098734337898</v>
      </c>
      <c r="D575" s="331">
        <v>10.296222158027231</v>
      </c>
      <c r="E575" s="328" t="s">
        <v>188</v>
      </c>
      <c r="F575" s="328" t="s">
        <v>188</v>
      </c>
      <c r="G575" s="329" t="s">
        <v>493</v>
      </c>
    </row>
    <row r="576" spans="1:7" x14ac:dyDescent="0.35">
      <c r="A576" s="346" t="s">
        <v>3132</v>
      </c>
      <c r="B576" s="328" t="s">
        <v>188</v>
      </c>
      <c r="C576" s="331">
        <v>2.84526374758499</v>
      </c>
      <c r="D576" s="331" t="s">
        <v>495</v>
      </c>
      <c r="E576" s="328" t="s">
        <v>188</v>
      </c>
      <c r="F576" s="328" t="s">
        <v>188</v>
      </c>
      <c r="G576" s="329" t="s">
        <v>493</v>
      </c>
    </row>
    <row r="577" spans="1:7" x14ac:dyDescent="0.35">
      <c r="A577" s="346" t="s">
        <v>3133</v>
      </c>
      <c r="B577" s="328" t="s">
        <v>188</v>
      </c>
      <c r="C577" s="331">
        <v>0.77843205560164996</v>
      </c>
      <c r="D577" s="331" t="s">
        <v>495</v>
      </c>
      <c r="E577" s="328" t="s">
        <v>188</v>
      </c>
      <c r="F577" s="328" t="s">
        <v>188</v>
      </c>
      <c r="G577" s="329" t="s">
        <v>493</v>
      </c>
    </row>
    <row r="578" spans="1:7" x14ac:dyDescent="0.35">
      <c r="A578" s="343" t="s">
        <v>747</v>
      </c>
      <c r="B578" s="328" t="s">
        <v>188</v>
      </c>
      <c r="C578" s="331">
        <v>2.33929947528482</v>
      </c>
      <c r="D578" s="331">
        <v>1.16065025717818</v>
      </c>
      <c r="E578" s="328" t="s">
        <v>188</v>
      </c>
      <c r="F578" s="328" t="s">
        <v>188</v>
      </c>
      <c r="G578" s="329" t="s">
        <v>493</v>
      </c>
    </row>
    <row r="579" spans="1:7" x14ac:dyDescent="0.35">
      <c r="A579" s="343" t="s">
        <v>748</v>
      </c>
      <c r="B579" s="328" t="s">
        <v>188</v>
      </c>
      <c r="C579" s="331">
        <v>811.93514606186397</v>
      </c>
      <c r="D579" s="331">
        <v>5.4580785736261301</v>
      </c>
      <c r="E579" s="328" t="s">
        <v>188</v>
      </c>
      <c r="F579" s="328" t="s">
        <v>188</v>
      </c>
      <c r="G579" s="329" t="s">
        <v>493</v>
      </c>
    </row>
    <row r="580" spans="1:7" x14ac:dyDescent="0.35">
      <c r="A580" s="343" t="s">
        <v>749</v>
      </c>
      <c r="B580" s="328" t="s">
        <v>188</v>
      </c>
      <c r="C580" s="331">
        <v>135.7038195358096</v>
      </c>
      <c r="D580" s="331">
        <v>5.9234376108933899</v>
      </c>
      <c r="E580" s="328" t="s">
        <v>188</v>
      </c>
      <c r="F580" s="328" t="s">
        <v>188</v>
      </c>
      <c r="G580" s="331" t="s">
        <v>493</v>
      </c>
    </row>
    <row r="581" spans="1:7" x14ac:dyDescent="0.35">
      <c r="A581" s="347" t="s">
        <v>750</v>
      </c>
      <c r="B581" s="328" t="s">
        <v>188</v>
      </c>
      <c r="C581" s="331" t="s">
        <v>520</v>
      </c>
      <c r="D581" s="331" t="s">
        <v>520</v>
      </c>
      <c r="E581" s="328" t="s">
        <v>188</v>
      </c>
      <c r="F581" s="328" t="s">
        <v>188</v>
      </c>
      <c r="G581" s="329" t="s">
        <v>493</v>
      </c>
    </row>
    <row r="582" spans="1:7" x14ac:dyDescent="0.35">
      <c r="A582" s="347" t="s">
        <v>751</v>
      </c>
      <c r="B582" s="328" t="s">
        <v>188</v>
      </c>
      <c r="C582" s="331">
        <v>0.39070037091767001</v>
      </c>
      <c r="D582" s="331">
        <v>8.605344306328E-2</v>
      </c>
      <c r="E582" s="328" t="s">
        <v>188</v>
      </c>
      <c r="F582" s="328" t="s">
        <v>188</v>
      </c>
      <c r="G582" s="329" t="s">
        <v>493</v>
      </c>
    </row>
    <row r="583" spans="1:7" x14ac:dyDescent="0.35">
      <c r="A583" s="347" t="s">
        <v>752</v>
      </c>
      <c r="B583" s="328" t="s">
        <v>188</v>
      </c>
      <c r="C583" s="331">
        <v>5.3420648053523196</v>
      </c>
      <c r="D583" s="331">
        <v>0.46691353425823001</v>
      </c>
      <c r="E583" s="328" t="s">
        <v>188</v>
      </c>
      <c r="F583" s="328" t="s">
        <v>188</v>
      </c>
      <c r="G583" s="329" t="s">
        <v>493</v>
      </c>
    </row>
    <row r="584" spans="1:7" x14ac:dyDescent="0.35">
      <c r="A584" s="347" t="s">
        <v>753</v>
      </c>
      <c r="B584" s="328" t="s">
        <v>188</v>
      </c>
      <c r="C584" s="331">
        <v>8.5169405120220004E-2</v>
      </c>
      <c r="D584" s="331">
        <v>8.4830813865599992E-3</v>
      </c>
      <c r="E584" s="328" t="s">
        <v>188</v>
      </c>
      <c r="F584" s="328" t="s">
        <v>188</v>
      </c>
      <c r="G584" s="329" t="s">
        <v>493</v>
      </c>
    </row>
    <row r="585" spans="1:7" x14ac:dyDescent="0.35">
      <c r="A585" s="347" t="s">
        <v>754</v>
      </c>
      <c r="B585" s="328" t="s">
        <v>188</v>
      </c>
      <c r="C585" s="331">
        <v>129.698664250798</v>
      </c>
      <c r="D585" s="331">
        <v>5.3619875521853197</v>
      </c>
      <c r="E585" s="328" t="s">
        <v>188</v>
      </c>
      <c r="F585" s="328" t="s">
        <v>188</v>
      </c>
      <c r="G585" s="329" t="s">
        <v>493</v>
      </c>
    </row>
    <row r="586" spans="1:7" x14ac:dyDescent="0.35">
      <c r="A586" s="348" t="s">
        <v>755</v>
      </c>
      <c r="B586" s="328" t="s">
        <v>188</v>
      </c>
      <c r="C586" s="331">
        <v>0.18722070362137999</v>
      </c>
      <c r="D586" s="331" t="s">
        <v>495</v>
      </c>
      <c r="E586" s="328" t="s">
        <v>188</v>
      </c>
      <c r="F586" s="328" t="s">
        <v>188</v>
      </c>
      <c r="G586" s="331" t="s">
        <v>493</v>
      </c>
    </row>
    <row r="587" spans="1:7" x14ac:dyDescent="0.35">
      <c r="A587" s="349" t="s">
        <v>756</v>
      </c>
      <c r="B587" s="328" t="s">
        <v>188</v>
      </c>
      <c r="C587" s="331">
        <v>0.18722070362137999</v>
      </c>
      <c r="D587" s="331" t="s">
        <v>495</v>
      </c>
      <c r="E587" s="328" t="s">
        <v>188</v>
      </c>
      <c r="F587" s="328" t="s">
        <v>188</v>
      </c>
      <c r="G587" s="329" t="s">
        <v>493</v>
      </c>
    </row>
    <row r="588" spans="1:7" ht="15" thickBot="1" x14ac:dyDescent="0.4">
      <c r="A588" s="343" t="s">
        <v>3412</v>
      </c>
      <c r="B588" s="328" t="s">
        <v>188</v>
      </c>
      <c r="C588" s="328" t="s">
        <v>188</v>
      </c>
      <c r="D588" s="331" t="s">
        <v>495</v>
      </c>
      <c r="E588" s="328" t="s">
        <v>188</v>
      </c>
      <c r="F588" s="328" t="s">
        <v>188</v>
      </c>
      <c r="G588" s="328" t="s">
        <v>188</v>
      </c>
    </row>
    <row r="589" spans="1:7" s="246" customFormat="1" ht="12.75" customHeight="1" thickTop="1" x14ac:dyDescent="0.25">
      <c r="A589" s="67" t="s">
        <v>758</v>
      </c>
      <c r="B589" s="328" t="s">
        <v>188</v>
      </c>
      <c r="C589" s="331">
        <v>719.88457694084161</v>
      </c>
      <c r="D589" s="328" t="s">
        <v>188</v>
      </c>
      <c r="E589" s="328" t="s">
        <v>188</v>
      </c>
      <c r="F589" s="328" t="s">
        <v>188</v>
      </c>
      <c r="G589" s="331" t="s">
        <v>493</v>
      </c>
    </row>
    <row r="590" spans="1:7" s="246" customFormat="1" ht="12.75" customHeight="1" x14ac:dyDescent="0.25">
      <c r="A590" s="68" t="s">
        <v>759</v>
      </c>
      <c r="B590" s="328" t="s">
        <v>188</v>
      </c>
      <c r="C590" s="329" t="s">
        <v>493</v>
      </c>
      <c r="D590" s="331">
        <v>1053.0935979415153</v>
      </c>
      <c r="E590" s="329" t="s">
        <v>493</v>
      </c>
      <c r="F590" s="329" t="s">
        <v>493</v>
      </c>
      <c r="G590" s="329" t="s">
        <v>493</v>
      </c>
    </row>
    <row r="591" spans="1:7" s="246" customFormat="1" ht="12.75" customHeight="1" x14ac:dyDescent="0.25">
      <c r="A591" s="68" t="s">
        <v>760</v>
      </c>
      <c r="B591" s="328" t="s">
        <v>188</v>
      </c>
      <c r="C591" s="331" t="s">
        <v>495</v>
      </c>
      <c r="D591" s="331" t="s">
        <v>495</v>
      </c>
      <c r="E591" s="329" t="s">
        <v>495</v>
      </c>
      <c r="F591" s="329" t="s">
        <v>495</v>
      </c>
      <c r="G591" s="329" t="s">
        <v>493</v>
      </c>
    </row>
    <row r="592" spans="1:7" s="246" customFormat="1" ht="12.75" customHeight="1" x14ac:dyDescent="0.25">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5">
      <c r="A593" s="306" t="s">
        <v>762</v>
      </c>
      <c r="B593" s="331">
        <v>4349.248664685867</v>
      </c>
      <c r="C593" s="328" t="s">
        <v>188</v>
      </c>
      <c r="D593" s="328" t="s">
        <v>188</v>
      </c>
      <c r="E593" s="328" t="s">
        <v>188</v>
      </c>
      <c r="F593" s="328" t="s">
        <v>188</v>
      </c>
      <c r="G593" s="328" t="s">
        <v>188</v>
      </c>
    </row>
    <row r="594" spans="1:7" s="246" customFormat="1" ht="12" customHeight="1" x14ac:dyDescent="0.25">
      <c r="A594" s="306" t="s">
        <v>763</v>
      </c>
      <c r="B594" s="331">
        <v>3504.4603945689328</v>
      </c>
      <c r="C594" s="328" t="s">
        <v>188</v>
      </c>
      <c r="D594" s="328" t="s">
        <v>188</v>
      </c>
      <c r="E594" s="328" t="s">
        <v>188</v>
      </c>
      <c r="F594" s="328" t="s">
        <v>188</v>
      </c>
      <c r="G594" s="328" t="s">
        <v>188</v>
      </c>
    </row>
    <row r="595" spans="1:7" s="246" customFormat="1" ht="12" customHeight="1" x14ac:dyDescent="0.25">
      <c r="A595" s="303" t="s">
        <v>764</v>
      </c>
      <c r="B595" s="331" t="s">
        <v>493</v>
      </c>
      <c r="C595" s="328" t="s">
        <v>188</v>
      </c>
      <c r="D595" s="328" t="s">
        <v>188</v>
      </c>
      <c r="E595" s="328" t="s">
        <v>188</v>
      </c>
      <c r="F595" s="328" t="s">
        <v>188</v>
      </c>
      <c r="G595" s="328" t="s">
        <v>188</v>
      </c>
    </row>
    <row r="596" spans="1:7" s="246" customFormat="1" ht="13.5" customHeight="1" x14ac:dyDescent="0.25">
      <c r="A596" s="69" t="s">
        <v>765</v>
      </c>
      <c r="B596" s="331" t="s">
        <v>493</v>
      </c>
      <c r="C596" s="331" t="s">
        <v>493</v>
      </c>
      <c r="D596" s="331" t="s">
        <v>493</v>
      </c>
      <c r="E596" s="331" t="s">
        <v>493</v>
      </c>
      <c r="F596" s="331" t="s">
        <v>493</v>
      </c>
      <c r="G596" s="331" t="s">
        <v>493</v>
      </c>
    </row>
    <row r="597" spans="1:7" x14ac:dyDescent="0.35">
      <c r="A597"/>
      <c r="B597"/>
      <c r="C597"/>
      <c r="D597"/>
      <c r="E597"/>
    </row>
    <row r="598" spans="1:7" x14ac:dyDescent="0.3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767</v>
      </c>
      <c r="B601" s="217"/>
      <c r="C601" s="217"/>
      <c r="D601" s="217"/>
      <c r="E601" s="217"/>
      <c r="F601" s="217"/>
      <c r="G601" s="49" t="s">
        <v>477</v>
      </c>
    </row>
    <row r="602" spans="1:7" ht="15.5" x14ac:dyDescent="0.35">
      <c r="A602" s="212" t="s">
        <v>666</v>
      </c>
      <c r="B602" s="217"/>
      <c r="C602" s="217"/>
      <c r="D602" s="217"/>
      <c r="E602" s="217"/>
      <c r="F602" s="217"/>
      <c r="G602" s="49" t="s">
        <v>3404</v>
      </c>
    </row>
    <row r="603" spans="1:7" x14ac:dyDescent="0.35">
      <c r="A603" s="217"/>
      <c r="B603" s="217"/>
      <c r="C603" s="217"/>
      <c r="D603" s="217"/>
      <c r="E603" s="217"/>
      <c r="F603" s="217"/>
      <c r="G603" s="49" t="s">
        <v>478</v>
      </c>
    </row>
    <row r="604" spans="1:7" x14ac:dyDescent="0.35">
      <c r="A604" s="217"/>
      <c r="B604" s="217"/>
      <c r="C604" s="217"/>
      <c r="D604" s="217"/>
      <c r="E604" s="217"/>
      <c r="F604" s="217"/>
      <c r="G604" s="247"/>
    </row>
    <row r="605" spans="1:7" ht="54" customHeight="1" x14ac:dyDescent="0.35">
      <c r="A605" s="416" t="s">
        <v>479</v>
      </c>
      <c r="B605" s="72" t="s">
        <v>768</v>
      </c>
      <c r="C605" s="72" t="s">
        <v>769</v>
      </c>
      <c r="D605" s="72" t="s">
        <v>770</v>
      </c>
      <c r="E605" s="72" t="s">
        <v>618</v>
      </c>
      <c r="F605" s="72" t="s">
        <v>484</v>
      </c>
      <c r="G605" s="72" t="s">
        <v>485</v>
      </c>
    </row>
    <row r="606" spans="1:7" ht="15" thickBot="1" x14ac:dyDescent="0.4">
      <c r="A606" s="417"/>
      <c r="B606" s="418" t="s">
        <v>487</v>
      </c>
      <c r="C606" s="419"/>
      <c r="D606" s="419"/>
      <c r="E606" s="419"/>
      <c r="F606" s="419"/>
      <c r="G606" s="420"/>
    </row>
    <row r="607" spans="1:7" ht="15" thickTop="1" x14ac:dyDescent="0.35">
      <c r="A607" s="73" t="s">
        <v>771</v>
      </c>
      <c r="B607" s="331">
        <v>-831125.53638504399</v>
      </c>
      <c r="C607" s="331">
        <v>1234.7394602571119</v>
      </c>
      <c r="D607" s="331">
        <v>35.11369899647039</v>
      </c>
      <c r="E607" s="331">
        <v>141.59499629999999</v>
      </c>
      <c r="F607" s="331">
        <v>7641.6606409999995</v>
      </c>
      <c r="G607" s="331" t="s">
        <v>516</v>
      </c>
    </row>
    <row r="608" spans="1:7" x14ac:dyDescent="0.35">
      <c r="A608" s="74" t="s">
        <v>772</v>
      </c>
      <c r="B608" s="331">
        <v>-680293.34243705962</v>
      </c>
      <c r="C608" s="331">
        <v>260.14196732065915</v>
      </c>
      <c r="D608" s="331">
        <v>22.501521677555012</v>
      </c>
      <c r="E608" s="331">
        <v>120.1226453</v>
      </c>
      <c r="F608" s="331">
        <v>7283.7881829999997</v>
      </c>
      <c r="G608" s="331" t="s">
        <v>516</v>
      </c>
    </row>
    <row r="609" spans="1:7" x14ac:dyDescent="0.35">
      <c r="A609" s="351" t="s">
        <v>773</v>
      </c>
      <c r="B609" s="331">
        <v>-581225.21712432243</v>
      </c>
      <c r="C609" s="331">
        <v>259.58656569999999</v>
      </c>
      <c r="D609" s="331">
        <v>22.303775677555009</v>
      </c>
      <c r="E609" s="329">
        <v>120.1226453</v>
      </c>
      <c r="F609" s="329">
        <v>7283.7881829999997</v>
      </c>
      <c r="G609" s="329" t="s">
        <v>520</v>
      </c>
    </row>
    <row r="610" spans="1:7" x14ac:dyDescent="0.35">
      <c r="A610" s="352" t="s">
        <v>774</v>
      </c>
      <c r="B610" s="331">
        <v>-99068.125312737131</v>
      </c>
      <c r="C610" s="331" t="s">
        <v>495</v>
      </c>
      <c r="D610" s="331" t="s">
        <v>3128</v>
      </c>
      <c r="E610" s="329" t="s">
        <v>493</v>
      </c>
      <c r="F610" s="329" t="s">
        <v>493</v>
      </c>
      <c r="G610" s="329" t="s">
        <v>493</v>
      </c>
    </row>
    <row r="611" spans="1:7" x14ac:dyDescent="0.35">
      <c r="A611" s="353" t="s">
        <v>775</v>
      </c>
      <c r="B611" s="331">
        <v>23030.524805171535</v>
      </c>
      <c r="C611" s="331" t="s">
        <v>3134</v>
      </c>
      <c r="D611" s="331" t="s">
        <v>3134</v>
      </c>
      <c r="E611" s="331" t="s">
        <v>493</v>
      </c>
      <c r="F611" s="331" t="s">
        <v>493</v>
      </c>
      <c r="G611" s="331" t="s">
        <v>493</v>
      </c>
    </row>
    <row r="612" spans="1:7" x14ac:dyDescent="0.35">
      <c r="A612" s="351" t="s">
        <v>776</v>
      </c>
      <c r="B612" s="331">
        <v>-29001.50383515003</v>
      </c>
      <c r="C612" s="331" t="s">
        <v>591</v>
      </c>
      <c r="D612" s="331" t="s">
        <v>591</v>
      </c>
      <c r="E612" s="329" t="s">
        <v>493</v>
      </c>
      <c r="F612" s="329" t="s">
        <v>493</v>
      </c>
      <c r="G612" s="329" t="s">
        <v>493</v>
      </c>
    </row>
    <row r="613" spans="1:7" x14ac:dyDescent="0.35">
      <c r="A613" s="351" t="s">
        <v>777</v>
      </c>
      <c r="B613" s="331">
        <v>52032.028640321565</v>
      </c>
      <c r="C613" s="331" t="s">
        <v>591</v>
      </c>
      <c r="D613" s="331" t="s">
        <v>591</v>
      </c>
      <c r="E613" s="329" t="s">
        <v>493</v>
      </c>
      <c r="F613" s="329" t="s">
        <v>493</v>
      </c>
      <c r="G613" s="329" t="s">
        <v>493</v>
      </c>
    </row>
    <row r="614" spans="1:7" x14ac:dyDescent="0.35">
      <c r="A614" s="74" t="s">
        <v>778</v>
      </c>
      <c r="B614" s="331">
        <v>-28216.102686357408</v>
      </c>
      <c r="C614" s="331">
        <v>12.663181</v>
      </c>
      <c r="D614" s="331">
        <v>1.1562030000000001</v>
      </c>
      <c r="E614" s="331">
        <v>21.472351</v>
      </c>
      <c r="F614" s="331">
        <v>357.87245800000005</v>
      </c>
      <c r="G614" s="331" t="s">
        <v>493</v>
      </c>
    </row>
    <row r="615" spans="1:7" x14ac:dyDescent="0.35">
      <c r="A615" s="351" t="s">
        <v>779</v>
      </c>
      <c r="B615" s="331">
        <v>8734.4840051914307</v>
      </c>
      <c r="C615" s="331">
        <v>12.663181</v>
      </c>
      <c r="D615" s="331">
        <v>1.1562030000000001</v>
      </c>
      <c r="E615" s="329">
        <v>21.472351</v>
      </c>
      <c r="F615" s="329">
        <v>357.87245800000005</v>
      </c>
      <c r="G615" s="329" t="s">
        <v>493</v>
      </c>
    </row>
    <row r="616" spans="1:7" x14ac:dyDescent="0.35">
      <c r="A616" s="352" t="s">
        <v>780</v>
      </c>
      <c r="B616" s="331">
        <v>-36950.586691548837</v>
      </c>
      <c r="C616" s="331" t="s">
        <v>520</v>
      </c>
      <c r="D616" s="331" t="s">
        <v>591</v>
      </c>
      <c r="E616" s="329" t="s">
        <v>493</v>
      </c>
      <c r="F616" s="329" t="s">
        <v>493</v>
      </c>
      <c r="G616" s="329" t="s">
        <v>493</v>
      </c>
    </row>
    <row r="617" spans="1:7" x14ac:dyDescent="0.35">
      <c r="A617" s="353" t="s">
        <v>781</v>
      </c>
      <c r="B617" s="331">
        <v>-5742.2251556353804</v>
      </c>
      <c r="C617" s="331">
        <v>961.93431193645267</v>
      </c>
      <c r="D617" s="331">
        <v>0.59525414428571</v>
      </c>
      <c r="E617" s="331" t="s">
        <v>493</v>
      </c>
      <c r="F617" s="331" t="s">
        <v>493</v>
      </c>
      <c r="G617" s="331" t="s">
        <v>493</v>
      </c>
    </row>
    <row r="618" spans="1:7" x14ac:dyDescent="0.35">
      <c r="A618" s="351" t="s">
        <v>782</v>
      </c>
      <c r="B618" s="331">
        <v>-10133.615543726639</v>
      </c>
      <c r="C618" s="331" t="s">
        <v>520</v>
      </c>
      <c r="D618" s="331">
        <v>0.59215403</v>
      </c>
      <c r="E618" s="329" t="s">
        <v>493</v>
      </c>
      <c r="F618" s="329" t="s">
        <v>493</v>
      </c>
      <c r="G618" s="329" t="s">
        <v>493</v>
      </c>
    </row>
    <row r="619" spans="1:7" x14ac:dyDescent="0.35">
      <c r="A619" s="351" t="s">
        <v>783</v>
      </c>
      <c r="B619" s="331">
        <v>469.44060909762544</v>
      </c>
      <c r="C619" s="331" t="s">
        <v>520</v>
      </c>
      <c r="D619" s="331" t="s">
        <v>516</v>
      </c>
      <c r="E619" s="329" t="s">
        <v>493</v>
      </c>
      <c r="F619" s="329" t="s">
        <v>493</v>
      </c>
      <c r="G619" s="329" t="s">
        <v>493</v>
      </c>
    </row>
    <row r="620" spans="1:7" x14ac:dyDescent="0.35">
      <c r="A620" s="74" t="s">
        <v>784</v>
      </c>
      <c r="B620" s="331">
        <v>-33858.519844496128</v>
      </c>
      <c r="C620" s="331" t="s">
        <v>520</v>
      </c>
      <c r="D620" s="331">
        <v>6.0475778530394004</v>
      </c>
      <c r="E620" s="331" t="s">
        <v>520</v>
      </c>
      <c r="F620" s="331" t="s">
        <v>520</v>
      </c>
      <c r="G620" s="331" t="s">
        <v>493</v>
      </c>
    </row>
    <row r="621" spans="1:7" x14ac:dyDescent="0.35">
      <c r="A621" s="351" t="s">
        <v>785</v>
      </c>
      <c r="B621" s="331">
        <v>-116642.3750794526</v>
      </c>
      <c r="C621" s="331" t="s">
        <v>520</v>
      </c>
      <c r="D621" s="331">
        <v>6.0475778530394004</v>
      </c>
      <c r="E621" s="329" t="s">
        <v>520</v>
      </c>
      <c r="F621" s="329" t="s">
        <v>520</v>
      </c>
      <c r="G621" s="329" t="s">
        <v>493</v>
      </c>
    </row>
    <row r="622" spans="1:7" x14ac:dyDescent="0.35">
      <c r="A622" s="352" t="s">
        <v>786</v>
      </c>
      <c r="B622" s="331">
        <v>82783.855234956471</v>
      </c>
      <c r="C622" s="331" t="s">
        <v>520</v>
      </c>
      <c r="D622" s="331" t="s">
        <v>591</v>
      </c>
      <c r="E622" s="329" t="s">
        <v>520</v>
      </c>
      <c r="F622" s="329" t="s">
        <v>520</v>
      </c>
      <c r="G622" s="329" t="s">
        <v>493</v>
      </c>
    </row>
    <row r="623" spans="1:7" x14ac:dyDescent="0.35">
      <c r="A623" s="353" t="s">
        <v>787</v>
      </c>
      <c r="B623" s="331" t="s">
        <v>520</v>
      </c>
      <c r="C623" s="331" t="s">
        <v>520</v>
      </c>
      <c r="D623" s="331" t="s">
        <v>520</v>
      </c>
      <c r="E623" s="331" t="s">
        <v>493</v>
      </c>
      <c r="F623" s="331" t="s">
        <v>493</v>
      </c>
      <c r="G623" s="331" t="s">
        <v>493</v>
      </c>
    </row>
    <row r="624" spans="1:7" x14ac:dyDescent="0.35">
      <c r="A624" s="351" t="s">
        <v>788</v>
      </c>
      <c r="B624" s="328" t="s">
        <v>188</v>
      </c>
      <c r="C624" s="328" t="s">
        <v>188</v>
      </c>
      <c r="D624" s="328" t="s">
        <v>188</v>
      </c>
      <c r="E624" s="328" t="s">
        <v>188</v>
      </c>
      <c r="F624" s="328" t="s">
        <v>188</v>
      </c>
      <c r="G624" s="328" t="s">
        <v>188</v>
      </c>
    </row>
    <row r="625" spans="1:8" x14ac:dyDescent="0.35">
      <c r="A625" s="351" t="s">
        <v>789</v>
      </c>
      <c r="B625" s="331" t="s">
        <v>520</v>
      </c>
      <c r="C625" s="331" t="s">
        <v>520</v>
      </c>
      <c r="D625" s="331" t="s">
        <v>520</v>
      </c>
      <c r="E625" s="329" t="s">
        <v>493</v>
      </c>
      <c r="F625" s="329" t="s">
        <v>493</v>
      </c>
      <c r="G625" s="329" t="s">
        <v>493</v>
      </c>
    </row>
    <row r="626" spans="1:8" x14ac:dyDescent="0.35">
      <c r="A626" s="74" t="s">
        <v>790</v>
      </c>
      <c r="B626" s="331">
        <v>-106045.87106666707</v>
      </c>
      <c r="C626" s="328" t="s">
        <v>188</v>
      </c>
      <c r="D626" s="328" t="s">
        <v>188</v>
      </c>
      <c r="E626" s="328" t="s">
        <v>188</v>
      </c>
      <c r="F626" s="328" t="s">
        <v>188</v>
      </c>
      <c r="G626" s="328" t="s">
        <v>188</v>
      </c>
    </row>
    <row r="627" spans="1:8" x14ac:dyDescent="0.35">
      <c r="A627" s="354" t="s">
        <v>791</v>
      </c>
      <c r="B627" s="331" t="s">
        <v>3134</v>
      </c>
      <c r="C627" s="331" t="s">
        <v>516</v>
      </c>
      <c r="D627" s="331">
        <v>2.41583792</v>
      </c>
      <c r="E627" s="331" t="s">
        <v>493</v>
      </c>
      <c r="F627" s="331" t="s">
        <v>493</v>
      </c>
      <c r="G627" s="331" t="s">
        <v>493</v>
      </c>
    </row>
    <row r="628" spans="1:8" x14ac:dyDescent="0.35">
      <c r="A628" s="337" t="s">
        <v>792</v>
      </c>
      <c r="B628" s="331" t="s">
        <v>3134</v>
      </c>
      <c r="C628" s="331" t="s">
        <v>516</v>
      </c>
      <c r="D628" s="331">
        <v>2.41583792</v>
      </c>
      <c r="E628" s="331" t="s">
        <v>493</v>
      </c>
      <c r="F628" s="331" t="s">
        <v>493</v>
      </c>
      <c r="G628" s="331" t="s">
        <v>493</v>
      </c>
    </row>
    <row r="630" spans="1:8" x14ac:dyDescent="0.3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26" t="s">
        <v>794</v>
      </c>
      <c r="B633" s="426"/>
      <c r="C633" s="217"/>
      <c r="D633" s="217"/>
      <c r="E633" s="217"/>
      <c r="F633" s="217"/>
      <c r="G633" s="217"/>
      <c r="H633" s="49" t="s">
        <v>477</v>
      </c>
    </row>
    <row r="634" spans="1:8" ht="15.5" x14ac:dyDescent="0.35">
      <c r="A634" s="232" t="s">
        <v>666</v>
      </c>
      <c r="B634" s="52"/>
      <c r="C634" s="217"/>
      <c r="D634" s="217"/>
      <c r="E634" s="217"/>
      <c r="F634" s="217"/>
      <c r="G634" s="217"/>
      <c r="H634" s="49" t="s">
        <v>3404</v>
      </c>
    </row>
    <row r="635" spans="1:8" x14ac:dyDescent="0.35">
      <c r="A635" s="217"/>
      <c r="B635" s="217"/>
      <c r="C635" s="217"/>
      <c r="D635" s="217"/>
      <c r="E635" s="217"/>
      <c r="F635" s="217"/>
      <c r="G635" s="217"/>
      <c r="H635" s="49" t="s">
        <v>478</v>
      </c>
    </row>
    <row r="636" spans="1:8" x14ac:dyDescent="0.35">
      <c r="A636" s="217"/>
      <c r="B636" s="217"/>
      <c r="C636" s="217"/>
      <c r="D636" s="217"/>
      <c r="E636" s="217"/>
      <c r="F636" s="217"/>
      <c r="G636" s="217"/>
      <c r="H636" s="248"/>
    </row>
    <row r="637" spans="1:8" x14ac:dyDescent="0.35">
      <c r="A637" s="409" t="s">
        <v>795</v>
      </c>
      <c r="B637" s="249" t="s">
        <v>796</v>
      </c>
      <c r="C637" s="250" t="s">
        <v>481</v>
      </c>
      <c r="D637" s="250" t="s">
        <v>482</v>
      </c>
      <c r="E637" s="250" t="s">
        <v>618</v>
      </c>
      <c r="F637" s="251" t="s">
        <v>484</v>
      </c>
      <c r="G637" s="252" t="s">
        <v>485</v>
      </c>
      <c r="H637" s="251" t="s">
        <v>619</v>
      </c>
    </row>
    <row r="638" spans="1:8" ht="15" thickBot="1" x14ac:dyDescent="0.4">
      <c r="A638" s="410"/>
      <c r="B638" s="411" t="s">
        <v>487</v>
      </c>
      <c r="C638" s="412"/>
      <c r="D638" s="412"/>
      <c r="E638" s="412"/>
      <c r="F638" s="412"/>
      <c r="G638" s="412"/>
      <c r="H638" s="413"/>
    </row>
    <row r="639" spans="1:8" ht="15" thickTop="1" x14ac:dyDescent="0.35">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x14ac:dyDescent="0.35">
      <c r="A640" s="355" t="s">
        <v>799</v>
      </c>
      <c r="B640" s="331" t="s">
        <v>555</v>
      </c>
      <c r="C640" s="331">
        <v>5261.8993888836258</v>
      </c>
      <c r="D640" s="328" t="s">
        <v>188</v>
      </c>
      <c r="E640" s="331">
        <v>2.3460190219567099</v>
      </c>
      <c r="F640" s="331">
        <v>6.1117899358083498</v>
      </c>
      <c r="G640" s="331">
        <v>21.695718028166269</v>
      </c>
      <c r="H640" s="328" t="s">
        <v>188</v>
      </c>
    </row>
    <row r="641" spans="1:8" x14ac:dyDescent="0.35">
      <c r="A641" s="332" t="s">
        <v>800</v>
      </c>
      <c r="B641" s="331" t="s">
        <v>555</v>
      </c>
      <c r="C641" s="331">
        <v>5261.8993888836258</v>
      </c>
      <c r="D641" s="328" t="s">
        <v>188</v>
      </c>
      <c r="E641" s="329">
        <v>2.3460190219567099</v>
      </c>
      <c r="F641" s="329">
        <v>6.1117899358083498</v>
      </c>
      <c r="G641" s="329">
        <v>21.695718028166269</v>
      </c>
      <c r="H641" s="328" t="s">
        <v>188</v>
      </c>
    </row>
    <row r="642" spans="1:8" x14ac:dyDescent="0.35">
      <c r="A642" s="332" t="s">
        <v>801</v>
      </c>
      <c r="B642" s="331" t="s">
        <v>522</v>
      </c>
      <c r="C642" s="331" t="s">
        <v>522</v>
      </c>
      <c r="D642" s="328" t="s">
        <v>188</v>
      </c>
      <c r="E642" s="329" t="s">
        <v>522</v>
      </c>
      <c r="F642" s="329" t="s">
        <v>522</v>
      </c>
      <c r="G642" s="329" t="s">
        <v>522</v>
      </c>
      <c r="H642" s="328" t="s">
        <v>188</v>
      </c>
    </row>
    <row r="643" spans="1:8" x14ac:dyDescent="0.35">
      <c r="A643" s="356" t="s">
        <v>802</v>
      </c>
      <c r="B643" s="331" t="s">
        <v>522</v>
      </c>
      <c r="C643" s="331" t="s">
        <v>522</v>
      </c>
      <c r="D643" s="328" t="s">
        <v>188</v>
      </c>
      <c r="E643" s="331" t="s">
        <v>522</v>
      </c>
      <c r="F643" s="331" t="s">
        <v>522</v>
      </c>
      <c r="G643" s="331" t="s">
        <v>522</v>
      </c>
      <c r="H643" s="328" t="s">
        <v>188</v>
      </c>
    </row>
    <row r="644" spans="1:8" x14ac:dyDescent="0.35">
      <c r="A644" s="355" t="s">
        <v>803</v>
      </c>
      <c r="B644" s="328" t="s">
        <v>188</v>
      </c>
      <c r="C644" s="331">
        <v>76.365222930707887</v>
      </c>
      <c r="D644" s="331">
        <v>5.5964614607999996</v>
      </c>
      <c r="E644" s="331" t="s">
        <v>520</v>
      </c>
      <c r="F644" s="331" t="s">
        <v>520</v>
      </c>
      <c r="G644" s="331" t="s">
        <v>520</v>
      </c>
      <c r="H644" s="328" t="s">
        <v>188</v>
      </c>
    </row>
    <row r="645" spans="1:8" x14ac:dyDescent="0.35">
      <c r="A645" s="357" t="s">
        <v>804</v>
      </c>
      <c r="B645" s="328" t="s">
        <v>188</v>
      </c>
      <c r="C645" s="331">
        <v>74.619486144000007</v>
      </c>
      <c r="D645" s="331">
        <v>5.5964614607999996</v>
      </c>
      <c r="E645" s="329" t="s">
        <v>520</v>
      </c>
      <c r="F645" s="329" t="s">
        <v>520</v>
      </c>
      <c r="G645" s="329" t="s">
        <v>520</v>
      </c>
      <c r="H645" s="328" t="s">
        <v>188</v>
      </c>
    </row>
    <row r="646" spans="1:8" x14ac:dyDescent="0.35">
      <c r="A646" s="357" t="s">
        <v>805</v>
      </c>
      <c r="B646" s="328" t="s">
        <v>188</v>
      </c>
      <c r="C646" s="331">
        <v>1.7457367867078699</v>
      </c>
      <c r="D646" s="331" t="s">
        <v>567</v>
      </c>
      <c r="E646" s="329" t="s">
        <v>520</v>
      </c>
      <c r="F646" s="329" t="s">
        <v>520</v>
      </c>
      <c r="G646" s="329" t="s">
        <v>520</v>
      </c>
      <c r="H646" s="328" t="s">
        <v>188</v>
      </c>
    </row>
    <row r="647" spans="1:8" x14ac:dyDescent="0.35">
      <c r="A647" s="355" t="s">
        <v>806</v>
      </c>
      <c r="B647" s="331" t="s">
        <v>527</v>
      </c>
      <c r="C647" s="331" t="s">
        <v>527</v>
      </c>
      <c r="D647" s="331" t="s">
        <v>527</v>
      </c>
      <c r="E647" s="331" t="s">
        <v>527</v>
      </c>
      <c r="F647" s="331" t="s">
        <v>527</v>
      </c>
      <c r="G647" s="331" t="s">
        <v>527</v>
      </c>
      <c r="H647" s="331" t="s">
        <v>527</v>
      </c>
    </row>
    <row r="648" spans="1:8" x14ac:dyDescent="0.35">
      <c r="A648" s="332" t="s">
        <v>807</v>
      </c>
      <c r="B648" s="331" t="s">
        <v>495</v>
      </c>
      <c r="C648" s="331" t="s">
        <v>527</v>
      </c>
      <c r="D648" s="331" t="s">
        <v>527</v>
      </c>
      <c r="E648" s="329" t="s">
        <v>495</v>
      </c>
      <c r="F648" s="329" t="s">
        <v>495</v>
      </c>
      <c r="G648" s="329" t="s">
        <v>495</v>
      </c>
      <c r="H648" s="329" t="s">
        <v>495</v>
      </c>
    </row>
    <row r="649" spans="1:8" x14ac:dyDescent="0.35">
      <c r="A649" s="332" t="s">
        <v>808</v>
      </c>
      <c r="B649" s="331" t="s">
        <v>493</v>
      </c>
      <c r="C649" s="331" t="s">
        <v>493</v>
      </c>
      <c r="D649" s="331" t="s">
        <v>493</v>
      </c>
      <c r="E649" s="329" t="s">
        <v>493</v>
      </c>
      <c r="F649" s="329" t="s">
        <v>493</v>
      </c>
      <c r="G649" s="329" t="s">
        <v>493</v>
      </c>
      <c r="H649" s="329" t="s">
        <v>493</v>
      </c>
    </row>
    <row r="650" spans="1:8" x14ac:dyDescent="0.35">
      <c r="A650" s="355" t="s">
        <v>809</v>
      </c>
      <c r="B650" s="328" t="s">
        <v>188</v>
      </c>
      <c r="C650" s="331">
        <v>805.56200093450445</v>
      </c>
      <c r="D650" s="331">
        <v>68.161059197780617</v>
      </c>
      <c r="E650" s="331" t="s">
        <v>567</v>
      </c>
      <c r="F650" s="331">
        <v>0.43655642398631</v>
      </c>
      <c r="G650" s="331">
        <v>49.308450064014231</v>
      </c>
      <c r="H650" s="328" t="s">
        <v>188</v>
      </c>
    </row>
    <row r="651" spans="1:8" x14ac:dyDescent="0.35">
      <c r="A651" s="332" t="s">
        <v>810</v>
      </c>
      <c r="B651" s="328" t="s">
        <v>188</v>
      </c>
      <c r="C651" s="331">
        <v>566.94660201297143</v>
      </c>
      <c r="D651" s="331">
        <v>66.504112399504038</v>
      </c>
      <c r="E651" s="329" t="s">
        <v>522</v>
      </c>
      <c r="F651" s="329">
        <v>0.43655642398631</v>
      </c>
      <c r="G651" s="329">
        <v>33.529746043529677</v>
      </c>
      <c r="H651" s="328" t="s">
        <v>188</v>
      </c>
    </row>
    <row r="652" spans="1:8" x14ac:dyDescent="0.35">
      <c r="A652" s="332" t="s">
        <v>811</v>
      </c>
      <c r="B652" s="328" t="s">
        <v>188</v>
      </c>
      <c r="C652" s="331">
        <v>238.61539892153306</v>
      </c>
      <c r="D652" s="331">
        <v>1.65694679827657</v>
      </c>
      <c r="E652" s="329" t="s">
        <v>522</v>
      </c>
      <c r="F652" s="329" t="s">
        <v>522</v>
      </c>
      <c r="G652" s="329">
        <v>15.77870402048455</v>
      </c>
      <c r="H652" s="328" t="s">
        <v>188</v>
      </c>
    </row>
    <row r="653" spans="1:8" x14ac:dyDescent="0.35">
      <c r="A653" s="332" t="s">
        <v>3413</v>
      </c>
      <c r="B653" s="328" t="s">
        <v>188</v>
      </c>
      <c r="C653" s="331" t="s">
        <v>495</v>
      </c>
      <c r="D653" s="331" t="s">
        <v>495</v>
      </c>
      <c r="E653" s="331" t="s">
        <v>495</v>
      </c>
      <c r="F653" s="331" t="s">
        <v>495</v>
      </c>
      <c r="G653" s="331" t="s">
        <v>495</v>
      </c>
      <c r="H653" s="328" t="s">
        <v>188</v>
      </c>
    </row>
    <row r="654" spans="1:8" x14ac:dyDescent="0.35">
      <c r="A654" s="355" t="s">
        <v>3414</v>
      </c>
      <c r="B654" s="331" t="s">
        <v>493</v>
      </c>
      <c r="C654" s="331" t="s">
        <v>493</v>
      </c>
      <c r="D654" s="331" t="s">
        <v>493</v>
      </c>
      <c r="E654" s="331" t="s">
        <v>522</v>
      </c>
      <c r="F654" s="331" t="s">
        <v>522</v>
      </c>
      <c r="G654" s="331">
        <v>43.391436056332523</v>
      </c>
      <c r="H654" s="331">
        <v>0.74349333311907995</v>
      </c>
    </row>
    <row r="655" spans="1:8" x14ac:dyDescent="0.35">
      <c r="A655" s="337" t="s">
        <v>571</v>
      </c>
      <c r="B655" s="329" t="s">
        <v>493</v>
      </c>
      <c r="C655" s="329" t="s">
        <v>493</v>
      </c>
      <c r="D655" s="329" t="s">
        <v>493</v>
      </c>
      <c r="E655" s="329" t="s">
        <v>522</v>
      </c>
      <c r="F655" s="329" t="s">
        <v>522</v>
      </c>
      <c r="G655" s="329">
        <v>43.391436056332523</v>
      </c>
      <c r="H655" s="329">
        <v>0.74349333311907995</v>
      </c>
    </row>
    <row r="656" spans="1:8" x14ac:dyDescent="0.35">
      <c r="A656" s="355" t="s">
        <v>812</v>
      </c>
      <c r="B656" s="328" t="s">
        <v>188</v>
      </c>
      <c r="C656" s="328" t="s">
        <v>188</v>
      </c>
      <c r="D656" s="328" t="s">
        <v>188</v>
      </c>
      <c r="E656" s="328" t="s">
        <v>188</v>
      </c>
      <c r="F656" s="328" t="s">
        <v>188</v>
      </c>
      <c r="G656" s="328" t="s">
        <v>188</v>
      </c>
      <c r="H656" s="328" t="s">
        <v>188</v>
      </c>
    </row>
    <row r="657" spans="1:8" x14ac:dyDescent="0.35">
      <c r="A657" s="357" t="s">
        <v>813</v>
      </c>
      <c r="B657" s="329">
        <v>11397.929630279281</v>
      </c>
      <c r="C657" s="328" t="s">
        <v>188</v>
      </c>
      <c r="D657" s="328" t="s">
        <v>188</v>
      </c>
      <c r="E657" s="328" t="s">
        <v>188</v>
      </c>
      <c r="F657" s="328" t="s">
        <v>188</v>
      </c>
      <c r="G657" s="328" t="s">
        <v>188</v>
      </c>
      <c r="H657" s="328" t="s">
        <v>188</v>
      </c>
    </row>
    <row r="658" spans="1:8" x14ac:dyDescent="0.35">
      <c r="A658" s="357" t="s">
        <v>814</v>
      </c>
      <c r="B658" s="329" t="s">
        <v>493</v>
      </c>
      <c r="C658" s="328" t="s">
        <v>188</v>
      </c>
      <c r="D658" s="328" t="s">
        <v>188</v>
      </c>
      <c r="E658" s="328" t="s">
        <v>188</v>
      </c>
      <c r="F658" s="328" t="s">
        <v>188</v>
      </c>
      <c r="G658" s="328" t="s">
        <v>188</v>
      </c>
      <c r="H658" s="328" t="s">
        <v>188</v>
      </c>
    </row>
    <row r="659" spans="1:8" x14ac:dyDescent="0.35">
      <c r="A659" s="358" t="s">
        <v>3415</v>
      </c>
      <c r="B659" s="329" t="s">
        <v>493</v>
      </c>
      <c r="C659" s="328" t="s">
        <v>188</v>
      </c>
      <c r="D659" s="328" t="s">
        <v>188</v>
      </c>
      <c r="E659" s="328" t="s">
        <v>188</v>
      </c>
      <c r="F659" s="328" t="s">
        <v>188</v>
      </c>
      <c r="G659" s="328" t="s">
        <v>188</v>
      </c>
      <c r="H659" s="328" t="s">
        <v>188</v>
      </c>
    </row>
    <row r="661" spans="1:8" x14ac:dyDescent="0.3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816</v>
      </c>
      <c r="B664" s="75" t="s">
        <v>817</v>
      </c>
      <c r="C664" s="75" t="s">
        <v>818</v>
      </c>
      <c r="D664" s="75" t="s">
        <v>819</v>
      </c>
      <c r="E664" s="75" t="s">
        <v>820</v>
      </c>
      <c r="F664" s="75" t="s">
        <v>484</v>
      </c>
      <c r="G664" s="75" t="s">
        <v>485</v>
      </c>
      <c r="H664" s="75" t="s">
        <v>821</v>
      </c>
    </row>
    <row r="665" spans="1:8" x14ac:dyDescent="0.35">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823</v>
      </c>
      <c r="B673" s="76">
        <f>G408</f>
        <v>22472.091458330953</v>
      </c>
      <c r="C673" s="76">
        <f>H408</f>
        <v>4.6925847366299997E-3</v>
      </c>
      <c r="D673" s="76">
        <f>I408</f>
        <v>4.8332437122200001E-3</v>
      </c>
      <c r="E673" s="76"/>
      <c r="F673" s="77"/>
      <c r="G673" s="77"/>
      <c r="H673" s="77"/>
    </row>
    <row r="674" spans="1:36" x14ac:dyDescent="0.3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3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828</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x14ac:dyDescent="0.35">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3681</v>
      </c>
      <c r="B698" s="5"/>
      <c r="C698" s="5"/>
      <c r="D698" s="5"/>
      <c r="E698" s="5"/>
      <c r="F698" s="5"/>
      <c r="G698" s="5"/>
      <c r="H698" s="5"/>
      <c r="I698" s="5"/>
      <c r="K698" s="1"/>
      <c r="L698" s="1"/>
      <c r="M698" s="1"/>
      <c r="N698" s="1"/>
    </row>
    <row r="699" spans="1:28" ht="15" thickBot="1" x14ac:dyDescent="0.4">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849</v>
      </c>
      <c r="B716" s="85"/>
      <c r="C716" s="85"/>
      <c r="D716" s="85"/>
      <c r="E716" s="85"/>
      <c r="F716" s="85"/>
      <c r="G716" s="85"/>
      <c r="H716" s="85"/>
      <c r="I716" s="85"/>
      <c r="J716" s="85"/>
      <c r="K716" s="85"/>
      <c r="L716" s="85"/>
      <c r="M716" s="85"/>
      <c r="N716" s="85"/>
    </row>
    <row r="717" spans="1:28" x14ac:dyDescent="0.35">
      <c r="A717" s="85" t="s">
        <v>850</v>
      </c>
      <c r="B717" s="85"/>
      <c r="C717" s="85"/>
      <c r="D717" s="85"/>
      <c r="E717" s="85"/>
      <c r="F717" s="85"/>
      <c r="G717" s="85"/>
      <c r="H717" s="85"/>
      <c r="I717" s="85"/>
      <c r="J717" s="85"/>
      <c r="K717" s="85"/>
      <c r="L717" s="85"/>
      <c r="M717" s="85"/>
      <c r="N717" s="85"/>
    </row>
    <row r="718" spans="1:28" x14ac:dyDescent="0.35">
      <c r="A718" s="85" t="s">
        <v>851</v>
      </c>
      <c r="B718" s="85"/>
      <c r="C718" s="85"/>
      <c r="D718" s="85"/>
      <c r="E718" s="85"/>
      <c r="F718" s="85"/>
      <c r="G718" s="85"/>
      <c r="H718" s="85"/>
      <c r="I718" s="85"/>
      <c r="J718" s="85"/>
      <c r="K718" s="85"/>
      <c r="L718" s="85"/>
      <c r="M718" s="85"/>
      <c r="N718" s="85"/>
    </row>
    <row r="719" spans="1:28" ht="31.5" x14ac:dyDescent="0.3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3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3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3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3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3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3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3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3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3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3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3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3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3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3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3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3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3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3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3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3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3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3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 x14ac:dyDescent="0.3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3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3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3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3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3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3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3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3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3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3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3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3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3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3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3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3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3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3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3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3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3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3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3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3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3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x14ac:dyDescent="0.3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3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3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3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3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3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3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3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3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3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3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3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3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 x14ac:dyDescent="0.3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3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3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3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3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3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3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3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3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3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3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3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3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3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3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3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3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3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3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3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3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3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3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3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3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3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3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3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3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3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3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3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3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3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3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3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3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3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3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3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3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3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3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3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3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3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3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3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3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3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3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3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3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3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3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3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3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3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3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3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3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3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3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3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3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3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 x14ac:dyDescent="0.3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x14ac:dyDescent="0.3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x14ac:dyDescent="0.3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3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3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3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3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3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3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3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x14ac:dyDescent="0.3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3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3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3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3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3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3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3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x14ac:dyDescent="0.3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3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 x14ac:dyDescent="0.3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 x14ac:dyDescent="0.3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x14ac:dyDescent="0.3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 x14ac:dyDescent="0.3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x14ac:dyDescent="0.3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x14ac:dyDescent="0.3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3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3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 x14ac:dyDescent="0.3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3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3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3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3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3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3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x14ac:dyDescent="0.3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x14ac:dyDescent="0.3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3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x14ac:dyDescent="0.3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x14ac:dyDescent="0.3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 x14ac:dyDescent="0.3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3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 x14ac:dyDescent="0.3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3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3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3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3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x14ac:dyDescent="0.3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3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3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3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3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x14ac:dyDescent="0.3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x14ac:dyDescent="0.3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3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3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3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3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3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3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3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3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3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3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3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3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x14ac:dyDescent="0.3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 x14ac:dyDescent="0.3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3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3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3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3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x14ac:dyDescent="0.3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3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3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3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3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x14ac:dyDescent="0.3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 x14ac:dyDescent="0.3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 x14ac:dyDescent="0.3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35">
      <c r="A927"/>
      <c r="B927"/>
      <c r="C927"/>
      <c r="D927"/>
      <c r="E927"/>
    </row>
    <row r="928" spans="1:14" x14ac:dyDescent="0.35">
      <c r="A928" s="159"/>
      <c r="B928" s="160" t="s">
        <v>2216</v>
      </c>
      <c r="C928" s="160" t="s">
        <v>2217</v>
      </c>
      <c r="D928" s="42" t="s">
        <v>2218</v>
      </c>
      <c r="E928"/>
    </row>
    <row r="929" spans="1:5" x14ac:dyDescent="0.35">
      <c r="A929" t="s">
        <v>2219</v>
      </c>
      <c r="B929" s="161">
        <v>1</v>
      </c>
      <c r="C929" s="161">
        <v>1</v>
      </c>
      <c r="D929" t="s">
        <v>2220</v>
      </c>
      <c r="E929"/>
    </row>
    <row r="930" spans="1:5" x14ac:dyDescent="0.35">
      <c r="A930" t="s">
        <v>2221</v>
      </c>
      <c r="B930" s="161">
        <v>16.2</v>
      </c>
      <c r="C930" s="161">
        <v>5</v>
      </c>
      <c r="D930" t="s">
        <v>2222</v>
      </c>
      <c r="E930"/>
    </row>
    <row r="931" spans="1:5" x14ac:dyDescent="0.35">
      <c r="A931" t="s">
        <v>484</v>
      </c>
      <c r="B931" s="161">
        <v>5.6</v>
      </c>
      <c r="C931" s="161">
        <v>1.8</v>
      </c>
      <c r="D931" t="s">
        <v>2223</v>
      </c>
      <c r="E931"/>
    </row>
    <row r="932" spans="1:5" x14ac:dyDescent="0.35">
      <c r="A932" t="s">
        <v>2224</v>
      </c>
      <c r="B932" s="161">
        <v>-2.4</v>
      </c>
      <c r="C932" s="161">
        <v>-8.1999999999999993</v>
      </c>
      <c r="D932" t="s">
        <v>2225</v>
      </c>
      <c r="E932"/>
    </row>
    <row r="933" spans="1:5" x14ac:dyDescent="0.35">
      <c r="A933" t="s">
        <v>2226</v>
      </c>
      <c r="B933" s="161">
        <v>0</v>
      </c>
      <c r="C933" s="161">
        <v>0</v>
      </c>
      <c r="D933" t="s">
        <v>2227</v>
      </c>
      <c r="E933"/>
    </row>
    <row r="934" spans="1:5" x14ac:dyDescent="0.35">
      <c r="A934" t="s">
        <v>2228</v>
      </c>
      <c r="B934" s="161">
        <v>0</v>
      </c>
      <c r="C934" s="161">
        <v>0</v>
      </c>
      <c r="D934" t="s">
        <v>2227</v>
      </c>
      <c r="E934"/>
    </row>
    <row r="935" spans="1:5" x14ac:dyDescent="0.35">
      <c r="A935" t="s">
        <v>2229</v>
      </c>
      <c r="B935" s="161">
        <v>0</v>
      </c>
      <c r="C935" s="161">
        <v>0</v>
      </c>
      <c r="D935" t="s">
        <v>2230</v>
      </c>
      <c r="E935"/>
    </row>
    <row r="936" spans="1:5" x14ac:dyDescent="0.35">
      <c r="A936" t="s">
        <v>2231</v>
      </c>
      <c r="B936" s="161">
        <v>1200</v>
      </c>
      <c r="C936" s="161">
        <v>345</v>
      </c>
      <c r="D936" t="s">
        <v>2232</v>
      </c>
      <c r="E936"/>
    </row>
    <row r="937" spans="1:5" x14ac:dyDescent="0.35">
      <c r="A937" t="s">
        <v>2233</v>
      </c>
      <c r="B937" s="161">
        <v>-160</v>
      </c>
      <c r="C937" s="161">
        <v>-46</v>
      </c>
      <c r="D937" t="s">
        <v>2234</v>
      </c>
      <c r="E937"/>
    </row>
    <row r="938" spans="1:5" x14ac:dyDescent="0.35">
      <c r="A938" t="s">
        <v>2235</v>
      </c>
      <c r="B938" s="161">
        <v>84</v>
      </c>
      <c r="C938" s="161">
        <v>28</v>
      </c>
      <c r="D938" t="s">
        <v>2236</v>
      </c>
      <c r="E938"/>
    </row>
    <row r="939" spans="1:5" x14ac:dyDescent="0.35">
      <c r="A939" t="s">
        <v>2237</v>
      </c>
      <c r="B939" s="161">
        <v>264</v>
      </c>
      <c r="C939" s="161">
        <v>265</v>
      </c>
      <c r="D939" t="s">
        <v>2238</v>
      </c>
      <c r="E939"/>
    </row>
    <row r="940" spans="1:5" x14ac:dyDescent="0.35">
      <c r="A940" t="s">
        <v>2239</v>
      </c>
      <c r="B940" s="161">
        <v>1</v>
      </c>
      <c r="C940" s="161">
        <v>1</v>
      </c>
      <c r="D940" t="s">
        <v>2240</v>
      </c>
      <c r="E940"/>
    </row>
    <row r="941" spans="1:5" x14ac:dyDescent="0.35">
      <c r="A941"/>
      <c r="B941"/>
      <c r="C941"/>
      <c r="D941" t="s">
        <v>2241</v>
      </c>
      <c r="E941"/>
    </row>
    <row r="942" spans="1:5" x14ac:dyDescent="0.3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1" t="s">
        <v>11</v>
      </c>
      <c r="B1" s="461"/>
      <c r="C1" s="461"/>
      <c r="D1" s="461"/>
      <c r="E1" s="461"/>
    </row>
    <row r="2" spans="1:5" x14ac:dyDescent="0.35">
      <c r="A2" s="462" t="s">
        <v>153</v>
      </c>
      <c r="B2" s="462"/>
      <c r="C2" s="462"/>
      <c r="D2" s="462"/>
      <c r="E2" s="462"/>
    </row>
    <row r="19" spans="1:5" x14ac:dyDescent="0.35">
      <c r="A19" t="s">
        <v>154</v>
      </c>
    </row>
    <row r="20" spans="1:5" x14ac:dyDescent="0.35">
      <c r="A20">
        <v>155400</v>
      </c>
      <c r="B20" t="s">
        <v>155</v>
      </c>
    </row>
    <row r="21" spans="1:5" x14ac:dyDescent="0.35">
      <c r="A21" s="462" t="s">
        <v>156</v>
      </c>
      <c r="B21" s="462"/>
      <c r="C21" s="462"/>
      <c r="D21" s="462"/>
      <c r="E21" s="462"/>
    </row>
    <row r="38" spans="1:5" x14ac:dyDescent="0.35">
      <c r="A38" t="s">
        <v>154</v>
      </c>
    </row>
    <row r="39" spans="1:5" x14ac:dyDescent="0.35">
      <c r="A39">
        <v>100800</v>
      </c>
      <c r="B39" t="s">
        <v>155</v>
      </c>
    </row>
    <row r="40" spans="1:5" x14ac:dyDescent="0.35">
      <c r="A40" s="462" t="s">
        <v>157</v>
      </c>
      <c r="B40" s="462"/>
      <c r="C40" s="462"/>
      <c r="D40" s="462"/>
      <c r="E40" s="462"/>
    </row>
    <row r="57" spans="1:5" ht="15" thickBot="1" x14ac:dyDescent="0.4">
      <c r="A57" t="s">
        <v>154</v>
      </c>
    </row>
    <row r="58" spans="1:5" ht="15" thickBot="1" x14ac:dyDescent="0.4">
      <c r="A58" s="7">
        <v>194000</v>
      </c>
      <c r="B58" t="s">
        <v>158</v>
      </c>
    </row>
    <row r="60" spans="1:5" x14ac:dyDescent="0.35">
      <c r="A60" s="461" t="s">
        <v>159</v>
      </c>
      <c r="B60" s="461"/>
      <c r="C60" s="461"/>
      <c r="D60" s="461"/>
      <c r="E60" s="461"/>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461" t="s">
        <v>160</v>
      </c>
      <c r="B89" s="461"/>
      <c r="C89" s="461"/>
      <c r="D89" s="461"/>
      <c r="E89" s="461"/>
    </row>
    <row r="90" spans="1:37" x14ac:dyDescent="0.35">
      <c r="A90">
        <v>6.6290250000000004</v>
      </c>
      <c r="B90" t="s">
        <v>365</v>
      </c>
      <c r="E90" t="s">
        <v>370</v>
      </c>
    </row>
    <row r="91" spans="1:37" x14ac:dyDescent="0.35">
      <c r="A91">
        <f>1/A90</f>
        <v>0.15085174667466181</v>
      </c>
      <c r="B91" t="s">
        <v>366</v>
      </c>
      <c r="E91" t="s">
        <v>165</v>
      </c>
    </row>
    <row r="92" spans="1:37" x14ac:dyDescent="0.35">
      <c r="A92" s="11">
        <v>0.5</v>
      </c>
      <c r="B92" t="s">
        <v>367</v>
      </c>
      <c r="E92" t="s">
        <v>371</v>
      </c>
    </row>
    <row r="93" spans="1:37" x14ac:dyDescent="0.35">
      <c r="A93">
        <f>A92*A91</f>
        <v>7.5425873337330904E-2</v>
      </c>
      <c r="B93" t="s">
        <v>368</v>
      </c>
      <c r="E93" t="s">
        <v>165</v>
      </c>
    </row>
    <row r="94" spans="1:37" x14ac:dyDescent="0.35">
      <c r="A94">
        <f>1/A93</f>
        <v>13.258050000000001</v>
      </c>
      <c r="B94" t="s">
        <v>369</v>
      </c>
      <c r="E94" t="s">
        <v>165</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165</v>
      </c>
    </row>
    <row r="98" spans="1:5" x14ac:dyDescent="0.35">
      <c r="A98" s="461" t="s">
        <v>161</v>
      </c>
      <c r="B98" s="461"/>
      <c r="C98" s="461"/>
      <c r="D98" s="461"/>
      <c r="E98" s="461"/>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461" t="s">
        <v>163</v>
      </c>
      <c r="B109" s="461"/>
      <c r="C109" s="461"/>
      <c r="D109" s="461"/>
      <c r="E109" s="461"/>
    </row>
    <row r="110" spans="1:5" ht="15" thickBot="1" x14ac:dyDescent="0.4"/>
    <row r="111" spans="1:5" ht="15" thickBot="1" x14ac:dyDescent="0.4">
      <c r="A111" s="12">
        <f>A122</f>
        <v>0.20481927710843381</v>
      </c>
      <c r="B111" t="s">
        <v>383</v>
      </c>
    </row>
    <row r="113" spans="1:12" x14ac:dyDescent="0.35">
      <c r="A113" s="461" t="s">
        <v>162</v>
      </c>
      <c r="B113" s="461"/>
      <c r="C113" s="461"/>
      <c r="D113" s="461"/>
      <c r="E113" s="461"/>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461" t="s">
        <v>384</v>
      </c>
      <c r="B124" s="461"/>
      <c r="C124" s="461"/>
      <c r="D124" s="461"/>
      <c r="E124" s="461"/>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461" t="s">
        <v>100</v>
      </c>
      <c r="B134" s="461"/>
      <c r="C134" s="461"/>
      <c r="D134" s="461"/>
      <c r="E134" s="461"/>
    </row>
    <row r="135" spans="1:12" x14ac:dyDescent="0.35">
      <c r="A135" s="19" t="s">
        <v>401</v>
      </c>
      <c r="B135" s="20"/>
      <c r="C135" s="20"/>
      <c r="D135" s="20"/>
      <c r="E135" s="20"/>
      <c r="F135" s="20"/>
      <c r="G135" s="20"/>
    </row>
    <row r="136" spans="1:12" x14ac:dyDescent="0.35">
      <c r="A136" s="21"/>
      <c r="B136" s="458" t="s">
        <v>402</v>
      </c>
      <c r="C136" s="459"/>
      <c r="D136" s="459"/>
      <c r="E136" s="460"/>
      <c r="F136" s="20"/>
      <c r="G136" s="20"/>
    </row>
    <row r="137" spans="1:12" x14ac:dyDescent="0.35">
      <c r="A137" s="22"/>
      <c r="B137" s="458" t="s">
        <v>403</v>
      </c>
      <c r="C137" s="460"/>
      <c r="D137" s="458" t="s">
        <v>404</v>
      </c>
      <c r="E137" s="460"/>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61" t="s">
        <v>166</v>
      </c>
      <c r="B165" s="461"/>
      <c r="C165" s="461"/>
      <c r="D165" s="461"/>
      <c r="E165" s="461"/>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461" t="s">
        <v>391</v>
      </c>
      <c r="B169" s="461"/>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461" t="s">
        <v>173</v>
      </c>
      <c r="B174" s="461"/>
      <c r="C174" s="461"/>
      <c r="D174" s="461"/>
      <c r="E174" s="461"/>
    </row>
    <row r="175" spans="1:7" ht="15" thickBot="1" x14ac:dyDescent="0.4">
      <c r="A175" t="s">
        <v>400</v>
      </c>
      <c r="B175" s="38">
        <v>0.1246</v>
      </c>
    </row>
    <row r="176" spans="1:7" ht="15" thickBot="1" x14ac:dyDescent="0.4">
      <c r="A176" t="s">
        <v>396</v>
      </c>
      <c r="B176" s="37">
        <f>1-B175</f>
        <v>0.87539999999999996</v>
      </c>
    </row>
    <row r="178" spans="1:5" x14ac:dyDescent="0.35">
      <c r="A178" s="461" t="s">
        <v>169</v>
      </c>
      <c r="B178" s="461"/>
      <c r="C178" s="461"/>
      <c r="D178" s="461"/>
      <c r="E178" s="461"/>
    </row>
    <row r="179" spans="1:5" x14ac:dyDescent="0.35">
      <c r="A179" t="s">
        <v>398</v>
      </c>
      <c r="B179">
        <v>197000</v>
      </c>
    </row>
    <row r="180" spans="1:5" ht="15" thickBot="1" x14ac:dyDescent="0.4">
      <c r="A180" t="s">
        <v>399</v>
      </c>
      <c r="B180">
        <v>175000</v>
      </c>
    </row>
    <row r="181" spans="1:5" ht="15" thickBot="1" x14ac:dyDescent="0.4">
      <c r="A181" t="s">
        <v>170</v>
      </c>
      <c r="B181" s="12">
        <f>B179/B180</f>
        <v>1.1257142857142857</v>
      </c>
    </row>
    <row r="183" spans="1:5" x14ac:dyDescent="0.35">
      <c r="A183" s="461" t="s">
        <v>171</v>
      </c>
      <c r="B183" s="461"/>
      <c r="C183" s="461"/>
      <c r="D183" s="461"/>
      <c r="E183" s="461"/>
    </row>
    <row r="184" spans="1:5" x14ac:dyDescent="0.35">
      <c r="A184" t="s">
        <v>2250</v>
      </c>
      <c r="B184" s="162">
        <v>1.2E-2</v>
      </c>
    </row>
    <row r="185" spans="1:5" x14ac:dyDescent="0.35">
      <c r="A185" t="s">
        <v>2251</v>
      </c>
      <c r="B185" s="162">
        <v>2.4E-2</v>
      </c>
    </row>
    <row r="186" spans="1:5" x14ac:dyDescent="0.35">
      <c r="A186" t="s">
        <v>2252</v>
      </c>
      <c r="B186">
        <f>2050-2018+1</f>
        <v>33</v>
      </c>
    </row>
    <row r="187" spans="1:5" x14ac:dyDescent="0.35">
      <c r="A187" t="s">
        <v>2253</v>
      </c>
      <c r="B187" s="11">
        <f>(1-B184)^B186</f>
        <v>0.67139665221009714</v>
      </c>
    </row>
    <row r="188" spans="1:5" ht="15" thickBot="1" x14ac:dyDescent="0.4">
      <c r="A188" t="s">
        <v>2254</v>
      </c>
      <c r="B188" s="11">
        <f>(1-B185)^B186</f>
        <v>0.44858421050781644</v>
      </c>
    </row>
    <row r="189" spans="1:5" ht="15" thickBot="1" x14ac:dyDescent="0.4">
      <c r="A189" t="s">
        <v>2255</v>
      </c>
      <c r="B189" s="12">
        <f>(B187-B188)/B187</f>
        <v>0.33186409400289502</v>
      </c>
    </row>
    <row r="191" spans="1:5" x14ac:dyDescent="0.35">
      <c r="A191" s="461" t="s">
        <v>183</v>
      </c>
      <c r="B191" s="461"/>
      <c r="C191" s="461"/>
      <c r="D191" s="461"/>
      <c r="E191" s="461"/>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201" t="s">
        <v>2988</v>
      </c>
    </row>
    <row r="201" spans="1:9" x14ac:dyDescent="0.35">
      <c r="A201" s="202" t="s">
        <v>3009</v>
      </c>
      <c r="B201" s="457" t="s">
        <v>2992</v>
      </c>
      <c r="C201" s="457"/>
      <c r="D201" s="457"/>
      <c r="E201" s="457"/>
      <c r="F201" s="457"/>
      <c r="G201" s="457"/>
      <c r="H201" s="457"/>
      <c r="I201" s="457"/>
    </row>
    <row r="202" spans="1:9" x14ac:dyDescent="0.35">
      <c r="A202" s="42" t="s">
        <v>2993</v>
      </c>
      <c r="B202" s="42" t="s">
        <v>2994</v>
      </c>
      <c r="C202" s="42" t="s">
        <v>2995</v>
      </c>
      <c r="D202" s="42" t="s">
        <v>2996</v>
      </c>
      <c r="E202" s="42" t="s">
        <v>2344</v>
      </c>
      <c r="F202" s="42" t="s">
        <v>86</v>
      </c>
      <c r="G202" s="42" t="s">
        <v>2997</v>
      </c>
      <c r="H202" s="42" t="s">
        <v>2998</v>
      </c>
      <c r="I202" s="42" t="s">
        <v>2999</v>
      </c>
    </row>
    <row r="203" spans="1:9" x14ac:dyDescent="0.35">
      <c r="A203" s="42" t="s">
        <v>3000</v>
      </c>
      <c r="B203">
        <v>0</v>
      </c>
      <c r="C203">
        <v>6</v>
      </c>
      <c r="D203">
        <v>9</v>
      </c>
      <c r="E203">
        <v>25</v>
      </c>
      <c r="F203">
        <v>21</v>
      </c>
      <c r="G203">
        <v>215</v>
      </c>
      <c r="H203">
        <v>81</v>
      </c>
      <c r="I203">
        <v>134</v>
      </c>
    </row>
    <row r="204" spans="1:9" x14ac:dyDescent="0.35">
      <c r="A204" s="42" t="s">
        <v>3001</v>
      </c>
      <c r="B204">
        <v>4</v>
      </c>
      <c r="C204">
        <v>3</v>
      </c>
      <c r="D204">
        <v>15</v>
      </c>
      <c r="E204">
        <v>40</v>
      </c>
      <c r="F204">
        <v>43</v>
      </c>
      <c r="G204">
        <v>163</v>
      </c>
      <c r="H204">
        <v>56</v>
      </c>
      <c r="I204">
        <v>94</v>
      </c>
    </row>
    <row r="205" spans="1:9" ht="15" thickBot="1" x14ac:dyDescent="0.4">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3003</v>
      </c>
      <c r="B206" s="12">
        <f>SUM(G205:H205)/SUM(G203:H203)</f>
        <v>-0.26013513513513514</v>
      </c>
    </row>
    <row r="207" spans="1:9" ht="15" thickBot="1" x14ac:dyDescent="0.4">
      <c r="A207" t="s">
        <v>3004</v>
      </c>
      <c r="B207" s="12">
        <f>I205/I203</f>
        <v>-0.29850746268656714</v>
      </c>
    </row>
    <row r="209" spans="1:9" x14ac:dyDescent="0.35">
      <c r="A209" s="202" t="s">
        <v>3010</v>
      </c>
      <c r="B209" s="457" t="s">
        <v>2992</v>
      </c>
      <c r="C209" s="457"/>
      <c r="D209" s="457"/>
      <c r="E209" s="457"/>
      <c r="F209" s="457"/>
      <c r="G209" s="457"/>
      <c r="H209" s="457"/>
      <c r="I209" s="457"/>
    </row>
    <row r="210" spans="1:9" x14ac:dyDescent="0.35">
      <c r="A210" s="42" t="s">
        <v>2993</v>
      </c>
      <c r="B210" s="42" t="s">
        <v>2994</v>
      </c>
      <c r="C210" s="42" t="s">
        <v>2995</v>
      </c>
      <c r="D210" s="42" t="s">
        <v>2996</v>
      </c>
      <c r="E210" s="42" t="s">
        <v>2344</v>
      </c>
      <c r="F210" s="42" t="s">
        <v>86</v>
      </c>
      <c r="G210" s="42" t="s">
        <v>2997</v>
      </c>
      <c r="H210" s="42" t="s">
        <v>2998</v>
      </c>
      <c r="I210" s="42" t="s">
        <v>2999</v>
      </c>
    </row>
    <row r="211" spans="1:9" x14ac:dyDescent="0.35">
      <c r="A211" s="42" t="s">
        <v>3000</v>
      </c>
      <c r="B211">
        <v>0</v>
      </c>
      <c r="C211">
        <v>17</v>
      </c>
      <c r="D211">
        <v>18</v>
      </c>
      <c r="E211">
        <v>22</v>
      </c>
      <c r="F211">
        <v>12</v>
      </c>
      <c r="G211">
        <v>73</v>
      </c>
      <c r="H211">
        <v>21</v>
      </c>
      <c r="I211">
        <v>21</v>
      </c>
    </row>
    <row r="212" spans="1:9" x14ac:dyDescent="0.35">
      <c r="A212" s="42" t="s">
        <v>3001</v>
      </c>
      <c r="B212">
        <v>0</v>
      </c>
      <c r="C212">
        <v>15</v>
      </c>
      <c r="D212">
        <v>22</v>
      </c>
      <c r="E212">
        <v>39</v>
      </c>
      <c r="F212">
        <v>23</v>
      </c>
      <c r="G212">
        <v>51</v>
      </c>
      <c r="H212">
        <v>17</v>
      </c>
      <c r="I212">
        <v>19</v>
      </c>
    </row>
    <row r="213" spans="1:9" ht="15" thickBot="1" x14ac:dyDescent="0.4">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3003</v>
      </c>
      <c r="B214" s="12">
        <f>SUM(G213:H213)/SUM(G211:H211)</f>
        <v>-0.27659574468085107</v>
      </c>
    </row>
    <row r="215" spans="1:9" ht="15" thickBot="1" x14ac:dyDescent="0.4">
      <c r="A215" t="s">
        <v>3004</v>
      </c>
      <c r="B215" s="12">
        <f>I213/I211</f>
        <v>-9.5238095238095233E-2</v>
      </c>
    </row>
    <row r="217" spans="1:9" x14ac:dyDescent="0.35">
      <c r="A217" s="202" t="s">
        <v>3011</v>
      </c>
      <c r="B217" s="457" t="s">
        <v>2992</v>
      </c>
      <c r="C217" s="457"/>
      <c r="D217" s="457"/>
      <c r="E217" s="457"/>
    </row>
    <row r="218" spans="1:9" x14ac:dyDescent="0.35">
      <c r="A218" s="42" t="s">
        <v>2993</v>
      </c>
      <c r="B218" s="42" t="s">
        <v>3005</v>
      </c>
      <c r="C218" s="42" t="s">
        <v>3006</v>
      </c>
      <c r="D218" s="42" t="s">
        <v>3007</v>
      </c>
      <c r="E218" s="42" t="s">
        <v>86</v>
      </c>
    </row>
    <row r="219" spans="1:9" x14ac:dyDescent="0.35">
      <c r="A219" s="42" t="s">
        <v>3000</v>
      </c>
      <c r="B219">
        <v>112</v>
      </c>
      <c r="C219">
        <v>16</v>
      </c>
      <c r="D219">
        <v>9</v>
      </c>
      <c r="E219">
        <v>134</v>
      </c>
    </row>
    <row r="220" spans="1:9" x14ac:dyDescent="0.35">
      <c r="A220" s="42" t="s">
        <v>3001</v>
      </c>
      <c r="B220">
        <v>87</v>
      </c>
      <c r="C220">
        <v>17</v>
      </c>
      <c r="D220">
        <v>9</v>
      </c>
      <c r="E220">
        <v>151</v>
      </c>
    </row>
    <row r="221" spans="1:9" ht="15" thickBot="1" x14ac:dyDescent="0.4">
      <c r="A221" s="42" t="s">
        <v>3002</v>
      </c>
      <c r="B221">
        <f>B220-B219</f>
        <v>-25</v>
      </c>
      <c r="C221">
        <f t="shared" ref="C221:E221" si="9">C220-C219</f>
        <v>1</v>
      </c>
      <c r="D221">
        <f t="shared" si="9"/>
        <v>0</v>
      </c>
      <c r="E221">
        <f t="shared" si="9"/>
        <v>17</v>
      </c>
    </row>
    <row r="222" spans="1:9" ht="15" thickBot="1" x14ac:dyDescent="0.4">
      <c r="A222" t="s">
        <v>3008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2024-10-11T12:40:11Z</dcterms:modified>
</cp:coreProperties>
</file>