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io-model\BDCSoCbIC\"/>
    </mc:Choice>
  </mc:AlternateContent>
  <xr:revisionPtr revIDLastSave="0" documentId="13_ncr:1_{03ACB849-519E-4FD4-AD7E-A7B475D637EC}" xr6:coauthVersionLast="47" xr6:coauthVersionMax="47" xr10:uidLastSave="{00000000-0000-0000-0000-000000000000}"/>
  <bookViews>
    <workbookView xWindow="12210" yWindow="1335" windowWidth="33090" windowHeight="21690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BDCSoCbIC" sheetId="2" r:id="rId5"/>
    <sheet name="BESoP" sheetId="15" r:id="rId6"/>
    <sheet name="DLIM BEA Use Table" sheetId="12" r:id="rId7"/>
    <sheet name="BEA Supply Table" sheetId="13" r:id="rId8"/>
    <sheet name="Split ISIC Code Shares" sheetId="1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A9" i="9" s="1"/>
  <c r="AB5" i="9"/>
  <c r="R7" i="9"/>
  <c r="Q7" i="9"/>
  <c r="R5" i="9"/>
  <c r="Q5" i="9"/>
  <c r="P8" i="9"/>
  <c r="P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Q2" i="2" l="1"/>
  <c r="AB2" i="2"/>
  <c r="C11" i="9"/>
  <c r="R2" i="2"/>
  <c r="D11" i="9"/>
  <c r="D5" i="9"/>
  <c r="D8" i="9" s="1"/>
  <c r="D9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F9" i="9" s="1"/>
  <c r="AI5" i="9"/>
  <c r="I8" i="9"/>
  <c r="I9" i="9" s="1"/>
  <c r="AE5" i="9"/>
  <c r="J7" i="9"/>
  <c r="J8" i="9" s="1"/>
  <c r="J9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E9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M9" i="9" s="1"/>
  <c r="AQ8" i="9"/>
  <c r="AQ9" i="9" s="1"/>
  <c r="M5" i="9"/>
  <c r="M8" i="9" s="1"/>
  <c r="M9" i="9" s="1"/>
  <c r="AC7" i="9"/>
  <c r="AI7" i="9"/>
  <c r="AI8" i="9" s="1"/>
  <c r="AI9" i="9" s="1"/>
  <c r="AN7" i="9"/>
  <c r="O7" i="9"/>
  <c r="O8" i="9" s="1"/>
  <c r="O9" i="9" s="1"/>
  <c r="C8" i="9"/>
  <c r="C9" i="9" s="1"/>
  <c r="AJ7" i="9"/>
  <c r="AH7" i="9"/>
  <c r="AH8" i="9" s="1"/>
  <c r="AH9" i="9" s="1"/>
  <c r="AE8" i="9"/>
  <c r="AE9" i="9" s="1"/>
  <c r="U7" i="9"/>
  <c r="U8" i="9" s="1"/>
  <c r="U9" i="9" s="1"/>
  <c r="AD7" i="9"/>
  <c r="S5" i="9"/>
  <c r="S8" i="9" s="1"/>
  <c r="S9" i="9" s="1"/>
  <c r="AO7" i="9"/>
  <c r="AO8" i="9" s="1"/>
  <c r="AO9" i="9" s="1"/>
  <c r="K8" i="9"/>
  <c r="K9" i="9" s="1"/>
  <c r="Y7" i="9"/>
  <c r="Y8" i="9" s="1"/>
  <c r="Y9" i="9" s="1"/>
  <c r="L5" i="9"/>
  <c r="L8" i="9" s="1"/>
  <c r="L9" i="9" s="1"/>
  <c r="AN5" i="9"/>
  <c r="N5" i="9"/>
  <c r="N7" i="9"/>
  <c r="AG7" i="9"/>
  <c r="AC5" i="9"/>
  <c r="AC8" i="9" s="1"/>
  <c r="AC9" i="9" s="1"/>
  <c r="X5" i="9"/>
  <c r="X8" i="9" s="1"/>
  <c r="X9" i="9" s="1"/>
  <c r="AK7" i="9"/>
  <c r="AK5" i="9"/>
  <c r="AG5" i="9"/>
  <c r="H8" i="9"/>
  <c r="H9" i="9" s="1"/>
  <c r="AL5" i="9"/>
  <c r="AL7" i="9"/>
  <c r="AJ5" i="9"/>
  <c r="V7" i="9"/>
  <c r="V8" i="9" s="1"/>
  <c r="V9" i="9" s="1"/>
  <c r="AP7" i="9"/>
  <c r="AP8" i="9" s="1"/>
  <c r="AP9" i="9" s="1"/>
  <c r="G5" i="9"/>
  <c r="G7" i="9"/>
  <c r="B5" i="9"/>
  <c r="B8" i="9" s="1"/>
  <c r="B9" i="9" s="1"/>
  <c r="W7" i="9"/>
  <c r="W5" i="9"/>
  <c r="Z7" i="9"/>
  <c r="Z8" i="9" s="1"/>
  <c r="Z9" i="9" s="1"/>
  <c r="AF7" i="9"/>
  <c r="AF5" i="9"/>
  <c r="T5" i="9"/>
  <c r="T8" i="9" s="1"/>
  <c r="T9" i="9" s="1"/>
  <c r="AD5" i="9"/>
  <c r="X2" i="2" l="1"/>
  <c r="K2" i="2"/>
  <c r="AI2" i="2"/>
  <c r="Z2" i="2"/>
  <c r="S2" i="2"/>
  <c r="U2" i="2"/>
  <c r="V2" i="2"/>
  <c r="AC2" i="2"/>
  <c r="B2" i="2"/>
  <c r="H2" i="2"/>
  <c r="AE2" i="2"/>
  <c r="M2" i="2"/>
  <c r="C2" i="2"/>
  <c r="AO2" i="2"/>
  <c r="T2" i="2"/>
  <c r="L2" i="2"/>
  <c r="AH2" i="2"/>
  <c r="AQ2" i="2"/>
  <c r="O2" i="2"/>
  <c r="AP2" i="2"/>
  <c r="Y2" i="2"/>
  <c r="AM2" i="2"/>
  <c r="AN8" i="9"/>
  <c r="AN9" i="9" s="1"/>
  <c r="AD8" i="9"/>
  <c r="AD9" i="9" s="1"/>
  <c r="AK8" i="9"/>
  <c r="AK9" i="9" s="1"/>
  <c r="AJ8" i="9"/>
  <c r="AJ9" i="9" s="1"/>
  <c r="AF8" i="9"/>
  <c r="AF9" i="9" s="1"/>
  <c r="W8" i="9"/>
  <c r="W9" i="9" s="1"/>
  <c r="G8" i="9"/>
  <c r="G9" i="9" s="1"/>
  <c r="AL8" i="9"/>
  <c r="AL9" i="9" s="1"/>
  <c r="AG8" i="9"/>
  <c r="AG9" i="9" s="1"/>
  <c r="N8" i="9"/>
  <c r="N9" i="9" s="1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<sst xmlns="http://schemas.openxmlformats.org/spreadsheetml/2006/main" count="3708" uniqueCount="789">
  <si>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</si>
  <si>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</si>
  <si>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</si>
  <si>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</si>
  <si>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</si>
  <si>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</si>
  <si>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</si>
  <si>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</si>
  <si>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</si>
  <si>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</si>
  <si>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</si>
  <si>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</si>
  <si>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</si>
  <si>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</si>
  <si>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</si>
  <si>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</si>
  <si>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</si>
  <si>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</si>
  <si>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</si>
  <si>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</si>
  <si>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</si>
  <si>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</si>
  <si>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</si>
  <si>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</si>
  <si>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</si>
  <si>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</si>
  <si>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</si>
  <si>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</si>
  <si>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</si>
  <si>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</si>
  <si>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</si>
  <si>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</si>
  <si>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</si>
  <si>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</si>
  <si>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</si>
  <si>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</si>
  <si>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</si>
  <si>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</si>
  <si>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</si>
  <si>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</si>
  <si>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</si>
  <si>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</si>
  <si>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</si>
  <si>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</si>
  <si>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</si>
  <si>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</si>
  <si>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</si>
  <si>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</si>
  <si>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</si>
  <si>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</si>
  <si>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</si>
  <si>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</si>
  <si>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</si>
  <si>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</si>
  <si>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</si>
  <si>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</si>
  <si>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</si>
  <si>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</si>
  <si>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</si>
  <si>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</si>
  <si>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</si>
  <si>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</si>
  <si>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</si>
  <si>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</si>
  <si>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</si>
  <si>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</si>
  <si>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</si>
  <si>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</si>
  <si>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</si>
  <si>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</si>
  <si>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</si>
  <si>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</si>
  <si>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</si>
  <si>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</si>
  <si>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</si>
  <si>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</si>
  <si>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</si>
  <si>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</si>
  <si>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</si>
  <si>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</si>
  <si>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</si>
  <si>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</si>
  <si>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</si>
  <si>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</si>
  <si>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</si>
  <si>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</si>
  <si>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</si>
  <si>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</si>
  <si>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</si>
  <si>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</si>
  <si>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</si>
  <si>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</si>
  <si>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</si>
  <si>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</si>
  <si>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</si>
  <si>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</si>
  <si>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</si>
  <si>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</si>
  <si>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</si>
  <si>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</si>
  <si>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</si>
  <si>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</si>
  <si>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</si>
  <si>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</si>
  <si>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</si>
  <si>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</si>
  <si>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</si>
  <si>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</si>
  <si>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</si>
  <si>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</si>
  <si>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</si>
  <si>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</si>
  <si>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</si>
  <si>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</si>
  <si>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</si>
  <si>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</si>
  <si>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</si>
  <si>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</si>
  <si>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</si>
  <si>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</si>
  <si>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</si>
  <si>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</si>
  <si>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</si>
  <si>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</si>
  <si>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</si>
  <si>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</si>
  <si>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</si>
  <si>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</si>
  <si>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</si>
  <si>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</si>
  <si>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</si>
  <si>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</si>
  <si>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</si>
  <si>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</si>
  <si>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</si>
  <si>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</si>
  <si>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</si>
  <si>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</si>
  <si>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</si>
  <si>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</si>
  <si>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</si>
  <si>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</si>
  <si>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</si>
  <si>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</si>
  <si>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</si>
  <si>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</si>
  <si>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</si>
  <si>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</si>
  <si>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</si>
  <si>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</si>
  <si>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</si>
  <si>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</si>
  <si>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</si>
  <si>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</si>
  <si>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</si>
  <si>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</si>
  <si>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</si>
  <si>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</si>
  <si>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</si>
  <si>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</si>
  <si>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</si>
  <si>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</si>
  <si>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</si>
  <si>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</si>
  <si>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</si>
  <si>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</si>
  <si>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</si>
  <si>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</si>
  <si>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</si>
  <si>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</si>
  <si>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</si>
  <si>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</si>
  <si>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</si>
  <si>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</si>
  <si>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</si>
  <si>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</si>
  <si>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</si>
  <si>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</si>
  <si>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</si>
  <si>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</si>
  <si>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</si>
  <si>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</si>
  <si>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</si>
  <si>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</si>
  <si>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</si>
  <si>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</si>
  <si>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</si>
  <si>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</si>
  <si>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</si>
  <si>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</si>
  <si>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</si>
  <si>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</si>
  <si>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</si>
  <si>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</si>
  <si>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</si>
  <si>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</si>
  <si>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</si>
  <si>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</si>
  <si>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</si>
  <si>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</si>
  <si>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</si>
  <si>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</si>
  <si>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</si>
  <si>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</si>
  <si>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</si>
  <si>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</si>
  <si>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</si>
  <si>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</si>
  <si>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</si>
  <si>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</si>
  <si>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</si>
  <si>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</si>
  <si>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</si>
  <si>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</si>
  <si>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</si>
  <si>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</si>
  <si>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</si>
  <si>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</si>
  <si>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</si>
  <si>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</si>
  <si>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</si>
  <si>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</si>
  <si>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</si>
  <si>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</si>
  <si>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</si>
  <si>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</si>
  <si>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</si>
  <si>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</si>
  <si>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</si>
  <si>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</si>
  <si>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</si>
  <si>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</si>
  <si>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</si>
  <si>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</si>
  <si>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</si>
  <si>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</si>
  <si>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</si>
  <si>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</si>
  <si>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</si>
  <si>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</si>
  <si>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</si>
  <si>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</si>
  <si>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</si>
  <si>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</si>
  <si>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</si>
  <si>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</si>
  <si>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</si>
  <si>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</si>
  <si>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</si>
  <si>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</si>
  <si>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</si>
  <si>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</si>
  <si>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</si>
  <si>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</si>
  <si>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</si>
  <si>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</si>
  <si>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</si>
  <si>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</si>
  <si>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</si>
  <si>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</si>
  <si>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</si>
  <si>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</si>
  <si>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</si>
  <si>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</si>
  <si>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</si>
  <si>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</si>
  <si>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</si>
  <si>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</si>
  <si>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</si>
  <si>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</si>
  <si>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</si>
  <si>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</si>
  <si>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</si>
  <si>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</si>
  <si>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</si>
  <si>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</si>
  <si>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</si>
  <si>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</si>
  <si>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</si>
  <si>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</si>
  <si>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</si>
  <si>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</si>
  <si>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</si>
  <si>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</si>
  <si>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</si>
  <si>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</si>
  <si>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</si>
  <si>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</si>
  <si>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</si>
  <si>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</si>
  <si>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</si>
  <si>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</si>
  <si>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</si>
  <si>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</si>
  <si>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</si>
  <si>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</si>
  <si>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</si>
  <si>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</si>
  <si>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</si>
  <si>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</si>
  <si>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</si>
  <si>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</si>
  <si>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</si>
  <si>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</si>
  <si>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</si>
  <si>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</si>
  <si>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</si>
  <si>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</si>
  <si>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</si>
  <si>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</si>
  <si>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</si>
  <si>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</si>
  <si>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</si>
  <si>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</si>
  <si>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</si>
  <si>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</si>
  <si>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</si>
  <si>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</si>
  <si>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</si>
  <si>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</si>
  <si>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</si>
  <si>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</si>
  <si>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</si>
  <si>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</si>
  <si>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</si>
  <si>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</si>
  <si>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</si>
  <si>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</si>
  <si>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</si>
  <si>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</si>
  <si>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</si>
  <si>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</si>
  <si>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</si>
  <si>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</si>
  <si>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</si>
  <si>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</si>
  <si>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</si>
  <si>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</si>
  <si>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</si>
  <si>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</si>
  <si>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</si>
  <si>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</si>
  <si>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</si>
  <si>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</si>
  <si>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</si>
  <si>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</si>
  <si>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</si>
  <si>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</si>
  <si>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</si>
  <si>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</si>
  <si>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</si>
  <si>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</si>
  <si>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</si>
  <si>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</si>
  <si>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</si>
  <si>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</si>
  <si>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</si>
  <si>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</si>
  <si>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</si>
  <si>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</si>
  <si>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</si>
  <si>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</si>
  <si>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</si>
  <si>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</si>
  <si>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</si>
  <si>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</si>
  <si>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</si>
  <si>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</si>
  <si>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</si>
  <si>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</si>
  <si>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</si>
  <si>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</si>
  <si>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</si>
  <si>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</si>
  <si>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</si>
  <si>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</si>
  <si>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</si>
  <si>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</si>
  <si>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</si>
  <si>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</si>
  <si>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</si>
  <si>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</si>
  <si>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</si>
  <si>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</si>
  <si>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</si>
  <si>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</si>
  <si>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</si>
  <si>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</si>
  <si>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</si>
  <si>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</si>
  <si>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</si>
  <si>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</si>
  <si>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</si>
  <si>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</si>
  <si>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</si>
  <si>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</si>
  <si>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</si>
  <si>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</si>
  <si>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</si>
  <si>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</si>
  <si>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</si>
  <si>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</si>
  <si>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</si>
  <si>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</si>
  <si>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</si>
  <si>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</si>
  <si>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</si>
  <si>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</si>
  <si>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</si>
  <si>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</si>
  <si>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</si>
  <si>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</si>
  <si>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</si>
  <si>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</si>
  <si>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</si>
  <si>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</si>
  <si>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</si>
  <si>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</si>
  <si>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</si>
  <si>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</si>
  <si>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</si>
  <si>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</si>
  <si>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</si>
  <si>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</si>
  <si>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</si>
  <si>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</si>
  <si>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</si>
  <si>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</si>
  <si>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</si>
  <si>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</si>
  <si>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</si>
  <si>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</si>
  <si>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</si>
  <si>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</si>
  <si>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</si>
  <si>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</si>
  <si>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</si>
  <si>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</si>
  <si>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</si>
  <si>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</si>
  <si>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</si>
  <si>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</si>
  <si>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</si>
  <si>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</si>
  <si>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</si>
  <si>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</si>
  <si>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</si>
  <si>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</si>
  <si>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</si>
  <si>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</si>
  <si>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</si>
  <si>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</si>
  <si>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</si>
  <si>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</si>
  <si>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</si>
  <si>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</si>
  <si>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</si>
  <si>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</si>
  <si>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</si>
  <si>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</si>
  <si>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</si>
  <si>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</si>
  <si>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</si>
  <si>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</si>
  <si>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</si>
  <si>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</si>
  <si>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</si>
  <si>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</si>
  <si>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</si>
  <si>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</si>
  <si>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</si>
  <si>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</si>
  <si>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</si>
  <si>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</si>
  <si>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</si>
  <si>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</si>
  <si>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</si>
  <si>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</si>
  <si>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</si>
  <si>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</si>
  <si>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</si>
  <si>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</si>
  <si>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</si>
  <si>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</si>
  <si>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</si>
  <si>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</si>
  <si>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</si>
  <si>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</si>
  <si>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</si>
  <si>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</si>
  <si>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</si>
  <si>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</si>
  <si>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</si>
  <si>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</si>
  <si>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</si>
  <si>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</si>
  <si>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</si>
  <si>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</si>
  <si>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</si>
  <si>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</si>
  <si>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</si>
  <si>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</si>
  <si>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</si>
  <si>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</si>
  <si>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</si>
  <si>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</si>
  <si>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</si>
  <si>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</si>
  <si>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</si>
  <si>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</si>
  <si>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</si>
  <si>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</si>
  <si>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</si>
  <si>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</si>
  <si>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</si>
  <si>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</si>
  <si>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</si>
  <si>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</si>
  <si>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</si>
  <si>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</si>
  <si>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</si>
  <si>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</si>
  <si>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</si>
  <si>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</si>
  <si>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</si>
  <si>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</si>
  <si>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</si>
  <si>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</si>
  <si>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</si>
  <si>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</si>
  <si>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</si>
  <si>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</si>
  <si>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</si>
  <si>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</si>
  <si>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</si>
  <si>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</si>
  <si>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</si>
  <si>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</si>
  <si>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</si>
  <si>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</si>
  <si>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</si>
  <si>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</si>
  <si>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</si>
  <si>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</si>
  <si>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</si>
  <si>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</si>
  <si>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</si>
  <si>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</si>
  <si>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</si>
  <si>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</si>
  <si>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</si>
  <si>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</si>
  <si>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</si>
  <si>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</si>
  <si>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</si>
  <si>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</si>
  <si>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</si>
  <si>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</si>
  <si>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</si>
  <si>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</si>
  <si>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</si>
  <si>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</si>
  <si>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</si>
  <si>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</si>
  <si>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</si>
  <si>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</si>
  <si>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</si>
  <si>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</si>
  <si>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</si>
  <si>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</si>
  <si>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</si>
  <si>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</si>
  <si>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</si>
  <si>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</si>
  <si>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</si>
  <si>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</si>
  <si>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</si>
  <si>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</si>
  <si>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</si>
  <si>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</si>
  <si>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</si>
  <si>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</si>
  <si>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</si>
  <si>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</si>
  <si>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</si>
  <si>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</si>
  <si>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</si>
  <si>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</si>
  <si>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</si>
  <si>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</si>
  <si>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</si>
  <si>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</si>
  <si>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</si>
  <si>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</si>
  <si>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</si>
  <si>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</si>
  <si>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</si>
  <si>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</si>
  <si>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</si>
  <si>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</si>
  <si>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</si>
  <si>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</si>
  <si>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</si>
  <si>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</si>
  <si>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</si>
  <si>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</si>
  <si>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</si>
  <si>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</si>
  <si>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</si>
  <si>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</si>
  <si>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</si>
  <si>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</si>
  <si>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</si>
  <si>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</si>
  <si>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</si>
  <si>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</si>
  <si>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</si>
  <si>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</si>
  <si>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</si>
  <si>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</si>
  <si>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</si>
  <si>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</si>
  <si>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</si>
  <si>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</si>
  <si>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</si>
  <si>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</si>
  <si>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</si>
  <si>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</si>
  <si>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</si>
  <si>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</si>
  <si>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</si>
  <si>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</si>
  <si>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</si>
  <si>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</si>
  <si>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</si>
  <si>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</si>
  <si>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</si>
  <si>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</si>
  <si>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</si>
  <si>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</si>
  <si>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</si>
  <si>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</si>
  <si>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</si>
  <si>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</si>
  <si>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</si>
  <si>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</si>
  <si>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</si>
  <si>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</si>
  <si>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</si>
  <si>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</si>
  <si>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</si>
  <si>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</si>
  <si>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</si>
  <si>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</si>
  <si>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</si>
  <si>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</si>
  <si>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</si>
  <si>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</si>
  <si>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</si>
  <si>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</si>
  <si>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</si>
  <si>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</si>
  <si>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</si>
  <si>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</si>
  <si>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</si>
  <si>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</si>
  <si>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</si>
  <si>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</si>
  <si>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</si>
  <si>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</si>
  <si>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</si>
  <si>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</si>
  <si>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</si>
  <si>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</si>
  <si>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</si>
  <si>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</si>
  <si>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</si>
  <si>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</si>
  <si>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</si>
  <si>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</si>
  <si>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</si>
  <si>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</si>
  <si>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</si>
  <si>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</si>
  <si>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</si>
  <si>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</si>
  <si>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</si>
  <si>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</si>
  <si>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</si>
  <si>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</si>
  <si>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</si>
  <si>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</si>
  <si>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</si>
  <si>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</si>
  <si>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</si>
  <si>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</si>
  <si>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</si>
  <si>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</si>
  <si>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</si>
  <si>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</si>
  <si>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</si>
  <si>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</si>
  <si>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</si>
  <si>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</si>
  <si>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</si>
  <si>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</si>
  <si>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</si>
  <si>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</si>
  <si>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</si>
  <si>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</si>
  <si>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</si>
  <si>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</si>
  <si>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</si>
  <si>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</si>
  <si>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</si>
  <si>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</si>
  <si>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</si>
  <si>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</si>
  <si>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</si>
  <si>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</si>
  <si>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</si>
  <si>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</si>
  <si>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</si>
  <si>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</si>
  <si>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</si>
  <si>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</si>
  <si>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</si>
  <si>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</si>
  <si>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</si>
  <si>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</si>
  <si>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</si>
  <si>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</si>
  <si>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</si>
  <si>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</si>
  <si>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</si>
  <si>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</si>
  <si>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</si>
  <si>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</si>
  <si>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</si>
  <si>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</si>
  <si>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</si>
  <si>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</si>
  <si>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</si>
  <si>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</si>
  <si>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</si>
  <si>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</si>
  <si>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</si>
  <si>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</si>
  <si>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</si>
  <si>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</si>
  <si>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</si>
  <si>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</si>
  <si>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</si>
  <si>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</si>
  <si>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</si>
  <si>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</si>
  <si>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</si>
  <si>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</si>
  <si>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</si>
  <si>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</si>
  <si>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</si>
  <si>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</si>
  <si>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</si>
  <si>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</si>
  <si>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</si>
  <si>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</si>
  <si>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</si>
  <si>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</si>
  <si>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</si>
  <si>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</si>
  <si>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</si>
  <si>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</si>
  <si>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</si>
  <si>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</si>
  <si>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separate certain ISIC codes that are grouped in the OECD data files,</t>
  </si>
  <si>
    <t>OECD's values into the split ISIC codes.</t>
  </si>
  <si>
    <t>The yellow cells in this variable's versions of these tables are pasted as values from the original sheet in DLIM.</t>
  </si>
  <si>
    <t>It uses the same ISIC code assignmnments as the Use table.</t>
  </si>
  <si>
    <t>Metric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</si>
  <si>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</si>
  <si>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</si>
  <si>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</si>
  <si>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</si>
  <si>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</si>
  <si>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</si>
  <si>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</si>
  <si>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OECD TTL row number</t>
  </si>
  <si>
    <t>Export Share of Production</t>
  </si>
  <si>
    <t>BDCSoCaESoPbIC BAU Domestic Content Share of Consumption and Export Share of Production by ISIC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</si>
</sst>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0" fillId="0" borderId="0" xfId="0" applyFill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2" xfId="0" applyNumberFormat="1" applyBorder="1"/>
    <xf numFmtId="0" fontId="0" fillId="0" borderId="45" xfId="0" applyNumberFormat="1" applyBorder="1"/>
    <xf numFmtId="0" fontId="0" fillId="0" borderId="46" xfId="0" applyNumberFormat="1" applyBorder="1"/>
    <xf numFmtId="0" fontId="0" fillId="0" borderId="47" xfId="0" applyNumberFormat="1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167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0" fontId="0" fillId="0" borderId="49" xfId="0" applyNumberFormat="1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NumberFormat="1" applyFill="1" applyBorder="1"/>
    <xf numFmtId="0" fontId="0" fillId="11" borderId="45" xfId="0" applyNumberFormat="1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 applyBorder="1"/>
    <xf numFmtId="0" fontId="0" fillId="11" borderId="0" xfId="0" applyFill="1" applyBorder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788</v>
      </c>
    </row>
    <row r="3" spans="1:2" x14ac:dyDescent="0.25">
      <c r="A3" s="1" t="s">
        <v>0</v>
      </c>
      <c r="B3" s="151" t="s">
        <v>755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134</v>
      </c>
    </row>
    <row r="7" spans="1:2" x14ac:dyDescent="0.25">
      <c r="B7" s="3" t="s">
        <v>756</v>
      </c>
    </row>
    <row r="8" spans="1:2" x14ac:dyDescent="0.25">
      <c r="B8" t="s">
        <v>146</v>
      </c>
    </row>
    <row r="10" spans="1:2" x14ac:dyDescent="0.25">
      <c r="B10" s="151" t="s">
        <v>766</v>
      </c>
    </row>
    <row r="11" spans="1:2" x14ac:dyDescent="0.25">
      <c r="B11" s="37" t="s">
        <v>757</v>
      </c>
    </row>
    <row r="12" spans="1:2" x14ac:dyDescent="0.25">
      <c r="B12" s="155" t="s">
        <v>762</v>
      </c>
    </row>
    <row r="13" spans="1:2" x14ac:dyDescent="0.25">
      <c r="B13" t="s">
        <v>763</v>
      </c>
    </row>
    <row r="15" spans="1:2" x14ac:dyDescent="0.25">
      <c r="A15" s="1" t="s">
        <v>2</v>
      </c>
    </row>
    <row r="16" spans="1:2" x14ac:dyDescent="0.25">
      <c r="A16" t="s">
        <v>139</v>
      </c>
    </row>
    <row r="17" spans="1:1" x14ac:dyDescent="0.25">
      <c r="A17" t="s">
        <v>154</v>
      </c>
    </row>
    <row r="18" spans="1:1" x14ac:dyDescent="0.25">
      <c r="A18" t="s">
        <v>140</v>
      </c>
    </row>
    <row r="20" spans="1:1" x14ac:dyDescent="0.25">
      <c r="A20" t="s">
        <v>155</v>
      </c>
    </row>
    <row r="21" spans="1:1" x14ac:dyDescent="0.25">
      <c r="A21" t="s">
        <v>156</v>
      </c>
    </row>
    <row r="22" spans="1:1" x14ac:dyDescent="0.25">
      <c r="A22" t="s">
        <v>164</v>
      </c>
    </row>
    <row r="23" spans="1:1" x14ac:dyDescent="0.25">
      <c r="A23" t="s">
        <v>165</v>
      </c>
    </row>
    <row r="25" spans="1:1" x14ac:dyDescent="0.25">
      <c r="A25" s="1" t="s">
        <v>160</v>
      </c>
    </row>
    <row r="26" spans="1:1" x14ac:dyDescent="0.25">
      <c r="A26" t="s">
        <v>157</v>
      </c>
    </row>
    <row r="27" spans="1:1" x14ac:dyDescent="0.25">
      <c r="A27" t="s">
        <v>158</v>
      </c>
    </row>
    <row r="28" spans="1:1" x14ac:dyDescent="0.25">
      <c r="A28" t="s">
        <v>159</v>
      </c>
    </row>
    <row r="29" spans="1:1" x14ac:dyDescent="0.25">
      <c r="A29" t="s">
        <v>171</v>
      </c>
    </row>
    <row r="31" spans="1:1" x14ac:dyDescent="0.25">
      <c r="A31" t="s">
        <v>161</v>
      </c>
    </row>
    <row r="32" spans="1:1" x14ac:dyDescent="0.25">
      <c r="A32" t="s">
        <v>166</v>
      </c>
    </row>
    <row r="34" spans="1:2" x14ac:dyDescent="0.25">
      <c r="A34" s="152" t="s">
        <v>169</v>
      </c>
      <c r="B34" s="153"/>
    </row>
    <row r="35" spans="1:2" x14ac:dyDescent="0.25">
      <c r="A35" s="152" t="s">
        <v>167</v>
      </c>
      <c r="B35" s="153"/>
    </row>
    <row r="36" spans="1:2" x14ac:dyDescent="0.25">
      <c r="A36" s="152" t="s">
        <v>168</v>
      </c>
      <c r="B36" s="153"/>
    </row>
    <row r="38" spans="1:2" x14ac:dyDescent="0.25">
      <c r="A38" s="154" t="s">
        <v>766</v>
      </c>
    </row>
    <row r="39" spans="1:2" x14ac:dyDescent="0.25">
      <c r="A39" t="s">
        <v>774</v>
      </c>
    </row>
    <row r="40" spans="1:2" x14ac:dyDescent="0.25">
      <c r="A40" t="s">
        <v>758</v>
      </c>
    </row>
    <row r="41" spans="1:2" x14ac:dyDescent="0.25">
      <c r="A41" t="s">
        <v>775</v>
      </c>
    </row>
    <row r="43" spans="1:2" x14ac:dyDescent="0.25">
      <c r="A43" s="37" t="s">
        <v>759</v>
      </c>
    </row>
    <row r="44" spans="1:2" x14ac:dyDescent="0.25">
      <c r="A44" s="37" t="s">
        <v>760</v>
      </c>
    </row>
    <row r="45" spans="1:2" x14ac:dyDescent="0.25">
      <c r="A45" s="37" t="s">
        <v>776</v>
      </c>
    </row>
    <row r="46" spans="1:2" x14ac:dyDescent="0.25">
      <c r="A46" s="37" t="s">
        <v>761</v>
      </c>
    </row>
    <row r="47" spans="1:2" x14ac:dyDescent="0.25">
      <c r="A47" s="37" t="s">
        <v>777</v>
      </c>
    </row>
    <row r="48" spans="1:2" x14ac:dyDescent="0.25">
      <c r="A48" s="37"/>
    </row>
    <row r="49" spans="1:2" x14ac:dyDescent="0.25">
      <c r="A49" s="1" t="s">
        <v>162</v>
      </c>
    </row>
    <row r="50" spans="1:2" x14ac:dyDescent="0.25">
      <c r="A50" t="s">
        <v>135</v>
      </c>
    </row>
    <row r="51" spans="1:2" x14ac:dyDescent="0.25">
      <c r="A51" s="16">
        <v>0.9686815713640794</v>
      </c>
      <c r="B51" t="s">
        <v>163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41</v>
      </c>
    </row>
    <row r="3" spans="1:47" x14ac:dyDescent="0.2">
      <c r="A3" s="193" t="s">
        <v>42</v>
      </c>
      <c r="B3" s="194"/>
      <c r="C3" s="200" t="s">
        <v>43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</v>
      </c>
      <c r="B4" s="194"/>
      <c r="C4" s="195" t="s">
        <v>5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6</v>
      </c>
      <c r="B5" s="194"/>
      <c r="C5" s="195" t="s">
        <v>7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8</v>
      </c>
      <c r="B6" s="194"/>
      <c r="C6" s="195" t="s">
        <v>44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45</v>
      </c>
      <c r="B7" s="199"/>
      <c r="C7" s="8" t="s">
        <v>46</v>
      </c>
      <c r="D7" s="8" t="s">
        <v>47</v>
      </c>
      <c r="E7" s="8" t="s">
        <v>48</v>
      </c>
      <c r="F7" s="8" t="s">
        <v>49</v>
      </c>
      <c r="G7" s="8" t="s">
        <v>50</v>
      </c>
      <c r="H7" s="8" t="s">
        <v>51</v>
      </c>
      <c r="I7" s="8" t="s">
        <v>52</v>
      </c>
      <c r="J7" s="8" t="s">
        <v>53</v>
      </c>
      <c r="K7" s="8" t="s">
        <v>54</v>
      </c>
      <c r="L7" s="8" t="s">
        <v>55</v>
      </c>
      <c r="M7" s="8" t="s">
        <v>56</v>
      </c>
      <c r="N7" s="8" t="s">
        <v>57</v>
      </c>
      <c r="O7" s="8" t="s">
        <v>58</v>
      </c>
      <c r="P7" s="8" t="s">
        <v>59</v>
      </c>
      <c r="Q7" s="8" t="s">
        <v>60</v>
      </c>
      <c r="R7" s="8" t="s">
        <v>61</v>
      </c>
      <c r="S7" s="8" t="s">
        <v>62</v>
      </c>
      <c r="T7" s="8" t="s">
        <v>63</v>
      </c>
      <c r="U7" s="8" t="s">
        <v>64</v>
      </c>
      <c r="V7" s="8" t="s">
        <v>65</v>
      </c>
      <c r="W7" s="8" t="s">
        <v>66</v>
      </c>
      <c r="X7" s="8" t="s">
        <v>67</v>
      </c>
      <c r="Y7" s="8" t="s">
        <v>68</v>
      </c>
      <c r="Z7" s="8" t="s">
        <v>69</v>
      </c>
      <c r="AA7" s="8" t="s">
        <v>70</v>
      </c>
      <c r="AB7" s="8" t="s">
        <v>71</v>
      </c>
      <c r="AC7" s="8" t="s">
        <v>72</v>
      </c>
      <c r="AD7" s="8" t="s">
        <v>73</v>
      </c>
      <c r="AE7" s="8" t="s">
        <v>74</v>
      </c>
      <c r="AF7" s="8" t="s">
        <v>75</v>
      </c>
      <c r="AG7" s="8" t="s">
        <v>76</v>
      </c>
      <c r="AH7" s="8" t="s">
        <v>77</v>
      </c>
      <c r="AI7" s="8" t="s">
        <v>78</v>
      </c>
      <c r="AJ7" s="8" t="s">
        <v>79</v>
      </c>
      <c r="AK7" s="8" t="s">
        <v>80</v>
      </c>
      <c r="AL7" s="8" t="s">
        <v>81</v>
      </c>
      <c r="AM7" s="8" t="s">
        <v>82</v>
      </c>
      <c r="AN7" s="8" t="s">
        <v>83</v>
      </c>
      <c r="AO7" s="8" t="s">
        <v>84</v>
      </c>
      <c r="AP7" s="8" t="s">
        <v>85</v>
      </c>
      <c r="AQ7" s="8" t="s">
        <v>86</v>
      </c>
      <c r="AR7" s="8" t="s">
        <v>87</v>
      </c>
      <c r="AS7" s="8" t="s">
        <v>88</v>
      </c>
      <c r="AT7" s="8" t="s">
        <v>89</v>
      </c>
      <c r="AU7" s="8" t="s">
        <v>90</v>
      </c>
    </row>
    <row r="8" spans="1:47" ht="13.5" x14ac:dyDescent="0.25">
      <c r="A8" s="9" t="s">
        <v>91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92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93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94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95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96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97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98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99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100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101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102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103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104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105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106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107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108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109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110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111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112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113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114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115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116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117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118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119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120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121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122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123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124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125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126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127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128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129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130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131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132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133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41</v>
      </c>
    </row>
    <row r="3" spans="1:3" ht="52.5" x14ac:dyDescent="0.2">
      <c r="A3" s="203" t="s">
        <v>42</v>
      </c>
      <c r="B3" s="204"/>
      <c r="C3" s="28" t="s">
        <v>145</v>
      </c>
    </row>
    <row r="4" spans="1:3" ht="21" x14ac:dyDescent="0.2">
      <c r="A4" s="203" t="s">
        <v>4</v>
      </c>
      <c r="B4" s="204"/>
      <c r="C4" s="27" t="s">
        <v>5</v>
      </c>
    </row>
    <row r="5" spans="1:3" x14ac:dyDescent="0.2">
      <c r="A5" s="203" t="s">
        <v>6</v>
      </c>
      <c r="B5" s="204"/>
      <c r="C5" s="27" t="s">
        <v>7</v>
      </c>
    </row>
    <row r="6" spans="1:3" x14ac:dyDescent="0.2">
      <c r="A6" s="203" t="s">
        <v>8</v>
      </c>
      <c r="B6" s="204"/>
      <c r="C6" s="27" t="s">
        <v>144</v>
      </c>
    </row>
    <row r="7" spans="1:3" ht="52.5" x14ac:dyDescent="0.2">
      <c r="A7" s="205" t="s">
        <v>45</v>
      </c>
      <c r="B7" s="206"/>
      <c r="C7" s="24" t="s">
        <v>143</v>
      </c>
    </row>
    <row r="8" spans="1:3" ht="13.5" x14ac:dyDescent="0.25">
      <c r="A8" s="23" t="s">
        <v>91</v>
      </c>
      <c r="B8" s="20" t="s">
        <v>9</v>
      </c>
      <c r="C8" s="20" t="s">
        <v>9</v>
      </c>
    </row>
    <row r="9" spans="1:3" ht="21" x14ac:dyDescent="0.25">
      <c r="A9" s="21" t="s">
        <v>92</v>
      </c>
      <c r="B9" s="20" t="s">
        <v>9</v>
      </c>
      <c r="C9" s="19">
        <v>9.14</v>
      </c>
    </row>
    <row r="10" spans="1:3" ht="31.5" x14ac:dyDescent="0.25">
      <c r="A10" s="21" t="s">
        <v>93</v>
      </c>
      <c r="B10" s="20" t="s">
        <v>9</v>
      </c>
      <c r="C10" s="22">
        <v>2.96</v>
      </c>
    </row>
    <row r="11" spans="1:3" ht="31.5" x14ac:dyDescent="0.25">
      <c r="A11" s="21" t="s">
        <v>94</v>
      </c>
      <c r="B11" s="20" t="s">
        <v>9</v>
      </c>
      <c r="C11" s="19">
        <v>4.17</v>
      </c>
    </row>
    <row r="12" spans="1:3" ht="21" x14ac:dyDescent="0.25">
      <c r="A12" s="21" t="s">
        <v>95</v>
      </c>
      <c r="B12" s="20" t="s">
        <v>9</v>
      </c>
      <c r="C12" s="22">
        <v>4.87</v>
      </c>
    </row>
    <row r="13" spans="1:3" ht="21" x14ac:dyDescent="0.25">
      <c r="A13" s="21" t="s">
        <v>96</v>
      </c>
      <c r="B13" s="20" t="s">
        <v>9</v>
      </c>
      <c r="C13" s="19">
        <v>10.56</v>
      </c>
    </row>
    <row r="14" spans="1:3" ht="31.5" x14ac:dyDescent="0.25">
      <c r="A14" s="21" t="s">
        <v>97</v>
      </c>
      <c r="B14" s="20" t="s">
        <v>9</v>
      </c>
      <c r="C14" s="22">
        <v>16.34</v>
      </c>
    </row>
    <row r="15" spans="1:3" ht="31.5" x14ac:dyDescent="0.25">
      <c r="A15" s="21" t="s">
        <v>98</v>
      </c>
      <c r="B15" s="20" t="s">
        <v>9</v>
      </c>
      <c r="C15" s="19">
        <v>14.2</v>
      </c>
    </row>
    <row r="16" spans="1:3" ht="21" x14ac:dyDescent="0.25">
      <c r="A16" s="21" t="s">
        <v>99</v>
      </c>
      <c r="B16" s="20" t="s">
        <v>9</v>
      </c>
      <c r="C16" s="22">
        <v>13.16</v>
      </c>
    </row>
    <row r="17" spans="1:3" ht="21" x14ac:dyDescent="0.25">
      <c r="A17" s="21" t="s">
        <v>100</v>
      </c>
      <c r="B17" s="20" t="s">
        <v>9</v>
      </c>
      <c r="C17" s="19">
        <v>26.63</v>
      </c>
    </row>
    <row r="18" spans="1:3" ht="21" x14ac:dyDescent="0.25">
      <c r="A18" s="21" t="s">
        <v>101</v>
      </c>
      <c r="B18" s="20" t="s">
        <v>9</v>
      </c>
      <c r="C18" s="22">
        <v>10.58</v>
      </c>
    </row>
    <row r="19" spans="1:3" ht="21" x14ac:dyDescent="0.25">
      <c r="A19" s="21" t="s">
        <v>102</v>
      </c>
      <c r="B19" s="20" t="s">
        <v>9</v>
      </c>
      <c r="C19" s="19">
        <v>14.98</v>
      </c>
    </row>
    <row r="20" spans="1:3" ht="21" x14ac:dyDescent="0.25">
      <c r="A20" s="21" t="s">
        <v>103</v>
      </c>
      <c r="B20" s="20" t="s">
        <v>9</v>
      </c>
      <c r="C20" s="22">
        <v>10.47</v>
      </c>
    </row>
    <row r="21" spans="1:3" ht="21" x14ac:dyDescent="0.25">
      <c r="A21" s="21" t="s">
        <v>104</v>
      </c>
      <c r="B21" s="20" t="s">
        <v>9</v>
      </c>
      <c r="C21" s="19">
        <v>17.71</v>
      </c>
    </row>
    <row r="22" spans="1:3" ht="31.5" x14ac:dyDescent="0.25">
      <c r="A22" s="21" t="s">
        <v>105</v>
      </c>
      <c r="B22" s="20" t="s">
        <v>9</v>
      </c>
      <c r="C22" s="22">
        <v>16.260000000000002</v>
      </c>
    </row>
    <row r="23" spans="1:3" ht="21" x14ac:dyDescent="0.25">
      <c r="A23" s="21" t="s">
        <v>106</v>
      </c>
      <c r="B23" s="20" t="s">
        <v>9</v>
      </c>
      <c r="C23" s="19">
        <v>8.2200000000000006</v>
      </c>
    </row>
    <row r="24" spans="1:3" ht="13.5" x14ac:dyDescent="0.25">
      <c r="A24" s="21" t="s">
        <v>107</v>
      </c>
      <c r="B24" s="20" t="s">
        <v>9</v>
      </c>
      <c r="C24" s="22">
        <v>17.48</v>
      </c>
    </row>
    <row r="25" spans="1:3" ht="21" x14ac:dyDescent="0.25">
      <c r="A25" s="21" t="s">
        <v>108</v>
      </c>
      <c r="B25" s="20" t="s">
        <v>9</v>
      </c>
      <c r="C25" s="19">
        <v>19.36</v>
      </c>
    </row>
    <row r="26" spans="1:3" ht="21" x14ac:dyDescent="0.25">
      <c r="A26" s="21" t="s">
        <v>109</v>
      </c>
      <c r="B26" s="20" t="s">
        <v>9</v>
      </c>
      <c r="C26" s="22">
        <v>25.14</v>
      </c>
    </row>
    <row r="27" spans="1:3" ht="21" x14ac:dyDescent="0.25">
      <c r="A27" s="21" t="s">
        <v>110</v>
      </c>
      <c r="B27" s="20" t="s">
        <v>9</v>
      </c>
      <c r="C27" s="19">
        <v>16</v>
      </c>
    </row>
    <row r="28" spans="1:3" ht="42" x14ac:dyDescent="0.25">
      <c r="A28" s="21" t="s">
        <v>111</v>
      </c>
      <c r="B28" s="20" t="s">
        <v>9</v>
      </c>
      <c r="C28" s="22">
        <v>12.84</v>
      </c>
    </row>
    <row r="29" spans="1:3" ht="31.5" x14ac:dyDescent="0.25">
      <c r="A29" s="21" t="s">
        <v>112</v>
      </c>
      <c r="B29" s="20" t="s">
        <v>9</v>
      </c>
      <c r="C29" s="19">
        <v>7.68</v>
      </c>
    </row>
    <row r="30" spans="1:3" ht="13.5" x14ac:dyDescent="0.25">
      <c r="A30" s="21" t="s">
        <v>113</v>
      </c>
      <c r="B30" s="20" t="s">
        <v>9</v>
      </c>
      <c r="C30" s="22">
        <v>10.93</v>
      </c>
    </row>
    <row r="31" spans="1:3" ht="31.5" x14ac:dyDescent="0.25">
      <c r="A31" s="21" t="s">
        <v>114</v>
      </c>
      <c r="B31" s="20" t="s">
        <v>9</v>
      </c>
      <c r="C31" s="19">
        <v>3.49</v>
      </c>
    </row>
    <row r="32" spans="1:3" ht="21" x14ac:dyDescent="0.25">
      <c r="A32" s="21" t="s">
        <v>115</v>
      </c>
      <c r="B32" s="20" t="s">
        <v>9</v>
      </c>
      <c r="C32" s="22">
        <v>7.9</v>
      </c>
    </row>
    <row r="33" spans="1:4" ht="21" x14ac:dyDescent="0.25">
      <c r="A33" s="21" t="s">
        <v>116</v>
      </c>
      <c r="B33" s="20" t="s">
        <v>9</v>
      </c>
      <c r="C33" s="19">
        <v>5.82</v>
      </c>
    </row>
    <row r="34" spans="1:4" ht="31.5" x14ac:dyDescent="0.25">
      <c r="A34" s="21" t="s">
        <v>117</v>
      </c>
      <c r="B34" s="20" t="s">
        <v>9</v>
      </c>
      <c r="C34" s="22">
        <v>2.68</v>
      </c>
    </row>
    <row r="35" spans="1:4" ht="13.5" x14ac:dyDescent="0.25">
      <c r="A35" s="21" t="s">
        <v>118</v>
      </c>
      <c r="B35" s="20" t="s">
        <v>9</v>
      </c>
      <c r="C35" s="19">
        <v>7.81</v>
      </c>
    </row>
    <row r="36" spans="1:4" ht="21" x14ac:dyDescent="0.25">
      <c r="A36" s="21" t="s">
        <v>119</v>
      </c>
      <c r="B36" s="20" t="s">
        <v>9</v>
      </c>
      <c r="C36" s="22">
        <v>4.9400000000000004</v>
      </c>
    </row>
    <row r="37" spans="1:4" ht="21" x14ac:dyDescent="0.25">
      <c r="A37" s="21" t="s">
        <v>120</v>
      </c>
      <c r="B37" s="20" t="s">
        <v>9</v>
      </c>
      <c r="C37" s="19">
        <v>2.8</v>
      </c>
    </row>
    <row r="38" spans="1:4" ht="13.5" x14ac:dyDescent="0.25">
      <c r="A38" s="21" t="s">
        <v>121</v>
      </c>
      <c r="B38" s="20" t="s">
        <v>9</v>
      </c>
      <c r="C38" s="22">
        <v>1.59</v>
      </c>
    </row>
    <row r="39" spans="1:4" ht="21" x14ac:dyDescent="0.25">
      <c r="A39" s="21" t="s">
        <v>122</v>
      </c>
      <c r="B39" s="20" t="s">
        <v>9</v>
      </c>
      <c r="C39" s="19">
        <v>3.82</v>
      </c>
    </row>
    <row r="40" spans="1:4" ht="31.5" x14ac:dyDescent="0.25">
      <c r="A40" s="34" t="s">
        <v>123</v>
      </c>
      <c r="B40" s="35" t="s">
        <v>9</v>
      </c>
      <c r="C40" s="36">
        <f>C39</f>
        <v>3.82</v>
      </c>
      <c r="D40" s="33" t="s">
        <v>170</v>
      </c>
    </row>
    <row r="41" spans="1:4" ht="13.5" x14ac:dyDescent="0.25">
      <c r="A41" s="21" t="s">
        <v>124</v>
      </c>
      <c r="B41" s="20" t="s">
        <v>9</v>
      </c>
      <c r="C41" s="22">
        <v>2.3199999999999998</v>
      </c>
    </row>
    <row r="42" spans="1:4" ht="21" x14ac:dyDescent="0.25">
      <c r="A42" s="21" t="s">
        <v>125</v>
      </c>
      <c r="B42" s="20" t="s">
        <v>9</v>
      </c>
      <c r="C42" s="19">
        <v>4.7699999999999996</v>
      </c>
    </row>
    <row r="43" spans="1:4" ht="31.5" x14ac:dyDescent="0.25">
      <c r="A43" s="21" t="s">
        <v>126</v>
      </c>
      <c r="B43" s="20" t="s">
        <v>9</v>
      </c>
      <c r="C43" s="22">
        <v>4.79</v>
      </c>
    </row>
    <row r="44" spans="1:4" ht="13.5" x14ac:dyDescent="0.25">
      <c r="A44" s="21" t="s">
        <v>136</v>
      </c>
      <c r="B44" s="20" t="s">
        <v>9</v>
      </c>
      <c r="C44" s="19">
        <v>9.92</v>
      </c>
    </row>
    <row r="45" spans="1:4" x14ac:dyDescent="0.2">
      <c r="A45" s="18" t="s">
        <v>153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3"/>
  <sheetViews>
    <sheetView workbookViewId="0"/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138</v>
      </c>
      <c r="B2" s="30">
        <f>'OECD TTL'!C49</f>
        <v>455757.4</v>
      </c>
      <c r="C2" s="178">
        <f>'OECD TTL'!$D$49*'Split ISIC Code Shares'!C$7</f>
        <v>38436.168605996238</v>
      </c>
      <c r="D2" s="179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78">
        <f>'OECD TTL'!$L$49*'Split ISIC Code Shares'!E$7</f>
        <v>581797.76723345066</v>
      </c>
      <c r="M2" s="179">
        <f>'OECD TTL'!$L$49*'Split ISIC Code Shares'!F$7</f>
        <v>203529.23276654936</v>
      </c>
      <c r="N2" s="30">
        <f>'OECD TTL'!M49</f>
        <v>230983</v>
      </c>
      <c r="O2" s="178">
        <f>'OECD TTL'!$N$49*'Split ISIC Code Shares'!G$7</f>
        <v>28280.155528988638</v>
      </c>
      <c r="P2" s="179">
        <f>'OECD TTL'!$N$49*'Split ISIC Code Shares'!H$7</f>
        <v>91211.244471011363</v>
      </c>
      <c r="Q2" s="178">
        <f>'OECD TTL'!$O$49*'Split ISIC Code Shares'!I$7</f>
        <v>122092.62999502501</v>
      </c>
      <c r="R2" s="179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78">
        <f>'OECD TTL'!$W$49*'Split ISIC Code Shares'!K$7</f>
        <v>314733.56310941483</v>
      </c>
      <c r="AA2" s="187">
        <f>'OECD TTL'!$W$49*'Split ISIC Code Shares'!L$7</f>
        <v>73009.066537427891</v>
      </c>
      <c r="AB2" s="179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 x14ac:dyDescent="0.25">
      <c r="A3" s="156" t="s">
        <v>137</v>
      </c>
      <c r="B3">
        <f>-'OECD TTL'!AU$9+'OECD TTL'!AR$9</f>
        <v>38981.599999999999</v>
      </c>
      <c r="C3" s="178">
        <f>(-'OECD TTL'!$AU$10+'OECD TTL'!$AR$10)*'Split ISIC Code Shares'!C8</f>
        <v>377.50947103691425</v>
      </c>
      <c r="D3" s="179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78">
        <f>(-'OECD TTL'!$AU$18+'OECD TTL'!$AR$18)*'Split ISIC Code Shares'!E$8</f>
        <v>79170.161022073953</v>
      </c>
      <c r="M3" s="179">
        <f>(-'OECD TTL'!$AU$18+'OECD TTL'!$AR$18)*'Split ISIC Code Shares'!F$8</f>
        <v>86952.938977926053</v>
      </c>
      <c r="N3" s="30">
        <f>-'OECD TTL'!AU19+'OECD TTL'!AR19</f>
        <v>49582.8</v>
      </c>
      <c r="O3" s="178">
        <f>(-'OECD TTL'!$AU$20+'OECD TTL'!$AR$20)*'Split ISIC Code Shares'!G$8</f>
        <v>8107.0178549909633</v>
      </c>
      <c r="P3" s="179">
        <f>(-'OECD TTL'!$AU$20+'OECD TTL'!$AR$20)*'Split ISIC Code Shares'!H$8</f>
        <v>18031.782145009038</v>
      </c>
      <c r="Q3" s="178">
        <f>(-'OECD TTL'!$AU$21+'OECD TTL'!$AR$21)*'Split ISIC Code Shares'!I$8</f>
        <v>38705.036342321218</v>
      </c>
      <c r="R3" s="179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78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79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s="156" t="s">
        <v>142</v>
      </c>
      <c r="B4">
        <f>'OECD TTL'!$AT$9+'OECD TTL'!$AS$9</f>
        <v>51438.7</v>
      </c>
      <c r="C4" s="178">
        <f>('OECD TTL'!$AT$10+'OECD TTL'!$AS$10)*'Split ISIC Code Shares'!C$9</f>
        <v>11121.347801936199</v>
      </c>
      <c r="D4" s="179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78">
        <f>SUM('OECD TTL'!$AS$18:$AT$18)*'Split ISIC Code Shares'!E$9</f>
        <v>105760.59716785265</v>
      </c>
      <c r="M4" s="179">
        <f>SUM('OECD TTL'!$AS$18:$AT$18)*'Split ISIC Code Shares'!F$9</f>
        <v>32870.202832147334</v>
      </c>
      <c r="N4" s="30">
        <f>'OECD TTL'!AT19+'OECD TTL'!AS19</f>
        <v>27607.200000000001</v>
      </c>
      <c r="O4" s="178">
        <f>SUM('OECD TTL'!$AS$20:$AT$20)*'Split ISIC Code Shares'!G$9</f>
        <v>4578.2660418168707</v>
      </c>
      <c r="P4" s="179">
        <f>SUM('OECD TTL'!$AS$20:$AT$20)*'Split ISIC Code Shares'!H$9</f>
        <v>5891.7339581831293</v>
      </c>
      <c r="Q4" s="178">
        <f>SUM('OECD TTL'!$AS$21:$AT$21)*'Split ISIC Code Shares'!I$9</f>
        <v>20442.635797438881</v>
      </c>
      <c r="R4" s="179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78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79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141</v>
      </c>
      <c r="B5" s="30">
        <f t="shared" ref="B5:K5" si="0">B2+B3-B4</f>
        <v>443300.3</v>
      </c>
      <c r="C5" s="178">
        <f t="shared" si="0"/>
        <v>27692.330275096952</v>
      </c>
      <c r="D5" s="179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78">
        <f t="shared" ref="L5:AQ5" si="1">L2+L3-L4</f>
        <v>555207.33108767192</v>
      </c>
      <c r="M5" s="179">
        <f t="shared" si="1"/>
        <v>257611.9689123281</v>
      </c>
      <c r="N5" s="30">
        <f t="shared" si="1"/>
        <v>252958.59999999998</v>
      </c>
      <c r="O5" s="178">
        <f t="shared" si="1"/>
        <v>31808.907342162729</v>
      </c>
      <c r="P5" s="179">
        <f t="shared" si="1"/>
        <v>103351.29265783727</v>
      </c>
      <c r="Q5" s="178">
        <f t="shared" si="1"/>
        <v>140355.03053990734</v>
      </c>
      <c r="R5" s="179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78">
        <f t="shared" si="1"/>
        <v>319178.71995060286</v>
      </c>
      <c r="AA5" s="187">
        <f t="shared" si="1"/>
        <v>72966.295315272568</v>
      </c>
      <c r="AB5" s="179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s="156" t="s">
        <v>147</v>
      </c>
      <c r="B6">
        <f>'OECD ICESHR'!$C$9/100</f>
        <v>9.1400000000000009E-2</v>
      </c>
      <c r="C6" s="184">
        <v>0</v>
      </c>
      <c r="D6" s="185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80">
        <f>'OECD ICESHR'!$C$18/100</f>
        <v>0.10580000000000001</v>
      </c>
      <c r="M6" s="181">
        <f>'OECD ICESHR'!$C$18/100</f>
        <v>0.10580000000000001</v>
      </c>
      <c r="N6">
        <f>'OECD ICESHR'!C19/100</f>
        <v>0.14980000000000002</v>
      </c>
      <c r="O6" s="180">
        <f>'OECD ICESHR'!$C$20/100</f>
        <v>0.1047</v>
      </c>
      <c r="P6" s="181">
        <f>'OECD ICESHR'!$C$20/100</f>
        <v>0.1047</v>
      </c>
      <c r="Q6" s="180">
        <f>'OECD ICESHR'!$C$21/100</f>
        <v>0.17710000000000001</v>
      </c>
      <c r="R6" s="181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80">
        <f>'OECD ICESHR'!$C$29/100</f>
        <v>7.6799999999999993E-2</v>
      </c>
      <c r="AA6" s="188">
        <f>'OECD ICESHR'!$C$29/100</f>
        <v>7.6799999999999993E-2</v>
      </c>
      <c r="AB6" s="181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148</v>
      </c>
      <c r="B7" s="30">
        <f t="shared" ref="B7:N7" si="2">B3*(1-B6)</f>
        <v>35418.681759999999</v>
      </c>
      <c r="C7" s="178">
        <f t="shared" si="2"/>
        <v>377.50947103691425</v>
      </c>
      <c r="D7" s="179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78">
        <f t="shared" si="2"/>
        <v>70793.957985938527</v>
      </c>
      <c r="M7" s="179">
        <f t="shared" si="2"/>
        <v>77753.318034061478</v>
      </c>
      <c r="N7" s="30">
        <f t="shared" si="2"/>
        <v>42155.296560000003</v>
      </c>
      <c r="O7" s="178">
        <f t="shared" ref="O7:AQ7" si="3">O3*(1-O6)</f>
        <v>7258.2130855734094</v>
      </c>
      <c r="P7" s="179">
        <f t="shared" ref="P7:R7" si="4">P3*(1-P6)</f>
        <v>16143.854554426591</v>
      </c>
      <c r="Q7" s="178">
        <f t="shared" si="4"/>
        <v>31850.374406096129</v>
      </c>
      <c r="R7" s="179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78">
        <f t="shared" si="3"/>
        <v>4315.0209945566294</v>
      </c>
      <c r="AA7" s="187">
        <f t="shared" ref="AA7:AB7" si="5">AA3*(1-AA6)</f>
        <v>0</v>
      </c>
      <c r="AB7" s="179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150</v>
      </c>
      <c r="B8" s="30">
        <f>B5-B7</f>
        <v>407881.61823999998</v>
      </c>
      <c r="C8" s="178">
        <f t="shared" ref="C8:AQ8" si="6">C5-C7</f>
        <v>27314.820804060037</v>
      </c>
      <c r="D8" s="179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78">
        <f t="shared" si="6"/>
        <v>484413.37310173339</v>
      </c>
      <c r="M8" s="179">
        <f t="shared" ref="M8" si="7">M5-M7</f>
        <v>179858.65087826661</v>
      </c>
      <c r="N8" s="30">
        <f t="shared" si="6"/>
        <v>210803.30343999999</v>
      </c>
      <c r="O8" s="178">
        <f t="shared" si="6"/>
        <v>24550.694256589319</v>
      </c>
      <c r="P8" s="179">
        <f t="shared" ref="P8:R8" si="8">P5-P7</f>
        <v>87207.438103410677</v>
      </c>
      <c r="Q8" s="178">
        <f t="shared" si="8"/>
        <v>108504.65613381121</v>
      </c>
      <c r="R8" s="179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78">
        <f t="shared" si="6"/>
        <v>314863.69895604625</v>
      </c>
      <c r="AA8" s="187">
        <f t="shared" ref="AA8:AB8" si="9">AA5-AA7</f>
        <v>72966.295315272568</v>
      </c>
      <c r="AB8" s="179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149</v>
      </c>
      <c r="B9" s="31">
        <f>B8/B5</f>
        <v>0.92010228335058653</v>
      </c>
      <c r="C9" s="182">
        <f t="shared" ref="C9:AQ9" si="10">C8/C5</f>
        <v>0.98636772466286804</v>
      </c>
      <c r="D9" s="183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82">
        <f t="shared" si="10"/>
        <v>0.87249095243888353</v>
      </c>
      <c r="M9" s="183">
        <f t="shared" ref="M9" si="11">M8/M5</f>
        <v>0.69817660894271993</v>
      </c>
      <c r="N9" s="31">
        <f t="shared" si="10"/>
        <v>0.83335100463079737</v>
      </c>
      <c r="O9" s="182">
        <f t="shared" si="10"/>
        <v>0.77181822036519176</v>
      </c>
      <c r="P9" s="183">
        <f t="shared" ref="P9:R9" si="12">P8/P5</f>
        <v>0.84379629766341013</v>
      </c>
      <c r="Q9" s="182">
        <f t="shared" si="12"/>
        <v>0.77307279772177406</v>
      </c>
      <c r="R9" s="183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82">
        <f t="shared" si="10"/>
        <v>0.98648086252359046</v>
      </c>
      <c r="AA9" s="189">
        <f t="shared" ref="AA9:AB9" si="13">AA8/AA5</f>
        <v>1</v>
      </c>
      <c r="AB9" s="183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s="29" t="s">
        <v>787</v>
      </c>
      <c r="B11">
        <f>B4/B2</f>
        <v>0.11286421240774147</v>
      </c>
      <c r="C11">
        <f>C4/C2</f>
        <v>0.28934590010621436</v>
      </c>
      <c r="D11">
        <f>D4/D2</f>
        <v>3.0907415983301129E-2</v>
      </c>
      <c r="E11">
        <f>E4/E2</f>
        <v>9.7801948857515794E-2</v>
      </c>
      <c r="F11">
        <f>F4/F2</f>
        <v>3.3992853082663428E-2</v>
      </c>
      <c r="G11">
        <f>G4/G2</f>
        <v>7.2185502929873246E-2</v>
      </c>
      <c r="H11">
        <f>H4/H2</f>
        <v>0.10997278748959993</v>
      </c>
      <c r="I11">
        <f>I4/I2</f>
        <v>6.585541460050906E-2</v>
      </c>
      <c r="J11">
        <f>J4/J2</f>
        <v>0.11577086907924233</v>
      </c>
      <c r="K11">
        <f>K4/K2</f>
        <v>0.1757117315194032</v>
      </c>
      <c r="L11">
        <f>L4/L2</f>
        <v>0.18178240468464266</v>
      </c>
      <c r="M11">
        <f>M4/M2</f>
        <v>0.16150113860965554</v>
      </c>
      <c r="N11">
        <f>N4/N2</f>
        <v>0.1195204841914773</v>
      </c>
      <c r="O11">
        <f>O4/O2</f>
        <v>0.1618897052077351</v>
      </c>
      <c r="P11">
        <f>P4/P2</f>
        <v>6.4594381891759325E-2</v>
      </c>
      <c r="Q11">
        <f>Q4/Q2</f>
        <v>0.167435461077969</v>
      </c>
      <c r="R11">
        <f>R4/R2</f>
        <v>0.22508990165047535</v>
      </c>
      <c r="S11">
        <f>S4/S2</f>
        <v>0.11985763141793744</v>
      </c>
      <c r="T11">
        <f>T4/T2</f>
        <v>0.20143968569199119</v>
      </c>
      <c r="U11">
        <f>U4/U2</f>
        <v>0.21076675334380268</v>
      </c>
      <c r="V11">
        <f>V4/V2</f>
        <v>0.25221422258956006</v>
      </c>
      <c r="W11">
        <f>W4/W2</f>
        <v>0.15884198679471789</v>
      </c>
      <c r="X11">
        <f>X4/X2</f>
        <v>0.38727696629381198</v>
      </c>
      <c r="Y11">
        <f>Y4/Y2</f>
        <v>9.731861486424867E-2</v>
      </c>
      <c r="Z11">
        <f>Z4/Z2</f>
        <v>7.2704682738731531E-4</v>
      </c>
      <c r="AA11">
        <f>AA4/AA2</f>
        <v>5.8583439268329195E-4</v>
      </c>
      <c r="AB11">
        <f>AB4/AB2</f>
        <v>7.5904255147087247E-4</v>
      </c>
      <c r="AC11">
        <f>AC4/AC2</f>
        <v>8.0638801349346078E-6</v>
      </c>
      <c r="AD11">
        <f>AD4/AD2</f>
        <v>8.6755562036864423E-2</v>
      </c>
      <c r="AE11">
        <f>AE4/AE2</f>
        <v>0.12512077475534866</v>
      </c>
      <c r="AF11">
        <f>AF4/AF2</f>
        <v>6.3037051654043635E-2</v>
      </c>
      <c r="AG11">
        <f>AG4/AG2</f>
        <v>8.0116698499981751E-2</v>
      </c>
      <c r="AH11">
        <f>AH4/AH2</f>
        <v>3.8293184632032518E-2</v>
      </c>
      <c r="AI11">
        <f>AI4/AI2</f>
        <v>5.1800577687719965E-2</v>
      </c>
      <c r="AJ11">
        <f>AJ4/AJ2</f>
        <v>6.1681393241134433E-2</v>
      </c>
      <c r="AK11">
        <f>AK4/AK2</f>
        <v>4.648936808712166E-3</v>
      </c>
      <c r="AL11">
        <f>AL4/AL2</f>
        <v>7.660010576148403E-2</v>
      </c>
      <c r="AM11">
        <f>AM4/AM2</f>
        <v>0</v>
      </c>
      <c r="AN11">
        <f>AN4/AN2</f>
        <v>2.0409301001627689E-2</v>
      </c>
      <c r="AO11">
        <f>AO4/AO2</f>
        <v>1.4089081174667028E-3</v>
      </c>
      <c r="AP11">
        <f>AP4/AP2</f>
        <v>1.9060805595691697E-2</v>
      </c>
      <c r="AQ11">
        <f>AQ4/AQ2</f>
        <v>0</v>
      </c>
    </row>
    <row r="12" spans="1:43" x14ac:dyDescent="0.25">
      <c r="A12" s="156"/>
    </row>
    <row r="13" spans="1:43" x14ac:dyDescent="0.25">
      <c r="A13" t="s">
        <v>786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sqref="A1:XFD1048576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152</v>
      </c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151</v>
      </c>
      <c r="B2" s="16">
        <f>Calculations!B9</f>
        <v>0.92010228335058653</v>
      </c>
      <c r="C2" s="190">
        <f>Calculations!C9</f>
        <v>0.98636772466286804</v>
      </c>
      <c r="D2" s="192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190">
        <f>Calculations!L9</f>
        <v>0.87249095243888353</v>
      </c>
      <c r="M2" s="192">
        <f>Calculations!M9</f>
        <v>0.69817660894271993</v>
      </c>
      <c r="N2" s="16">
        <f>Calculations!N9</f>
        <v>0.83335100463079737</v>
      </c>
      <c r="O2" s="190">
        <f>Calculations!O9</f>
        <v>0.77181822036519176</v>
      </c>
      <c r="P2" s="192">
        <f>Calculations!P9</f>
        <v>0.84379629766341013</v>
      </c>
      <c r="Q2" s="190">
        <f>Calculations!Q9</f>
        <v>0.77307279772177406</v>
      </c>
      <c r="R2" s="192">
        <f>Calculations!R9</f>
        <v>0.73068385387962265</v>
      </c>
      <c r="S2" s="16">
        <f>Calculations!S9</f>
        <v>0.8588816822995804</v>
      </c>
      <c r="T2" s="16">
        <f>Calculations!T9</f>
        <v>0.59386827483536453</v>
      </c>
      <c r="U2" s="16">
        <f>Calculations!U9</f>
        <v>0.6098464029097348</v>
      </c>
      <c r="V2" s="16">
        <f>Calculations!V9</f>
        <v>0.74918840004054266</v>
      </c>
      <c r="W2" s="16">
        <f>Calculations!W9</f>
        <v>0.73503511579553971</v>
      </c>
      <c r="X2" s="16">
        <f>Calculations!X9</f>
        <v>0.80640661660224278</v>
      </c>
      <c r="Y2" s="16">
        <f>Calculations!Y9</f>
        <v>0.72725417665331549</v>
      </c>
      <c r="Z2" s="190">
        <f>Calculations!Z9</f>
        <v>0.98648086252359046</v>
      </c>
      <c r="AA2" s="191">
        <f>Calculations!AA9</f>
        <v>1</v>
      </c>
      <c r="AB2" s="192">
        <f>Calculations!AB9</f>
        <v>0.99622832333736355</v>
      </c>
      <c r="AC2" s="16">
        <f>Calculations!AC9</f>
        <v>0.99886278805373363</v>
      </c>
      <c r="AD2" s="16">
        <f>Calculations!AD9</f>
        <v>0.93285555384567476</v>
      </c>
      <c r="AE2" s="16">
        <f>Calculations!AE9</f>
        <v>0.88345160316339921</v>
      </c>
      <c r="AF2" s="16">
        <f>Calculations!AF9</f>
        <v>0.89920538944112682</v>
      </c>
      <c r="AG2" s="16">
        <f>Calculations!AG9</f>
        <v>0.97985455834706592</v>
      </c>
      <c r="AH2" s="16">
        <f>Calculations!AH9</f>
        <v>0.99047340816921914</v>
      </c>
      <c r="AI2" s="16">
        <f>Calculations!AI9</f>
        <v>0.9018822414151898</v>
      </c>
      <c r="AJ2" s="16">
        <f>Calculations!AJ9</f>
        <v>0.97397435967090484</v>
      </c>
      <c r="AK2" s="16">
        <f>Calculations!AK9</f>
        <v>0.99443080167275577</v>
      </c>
      <c r="AL2" s="16">
        <f>Calculations!AL9</f>
        <v>0.95945467661862149</v>
      </c>
      <c r="AM2" s="16">
        <f>Calculations!AM9</f>
        <v>0.99894106980813735</v>
      </c>
      <c r="AN2" s="16">
        <f>Calculations!AN9</f>
        <v>0.98645939424406193</v>
      </c>
      <c r="AO2" s="16">
        <f>Calculations!AO9</f>
        <v>0.99784347432038656</v>
      </c>
      <c r="AP2" s="16">
        <f>Calculations!AP9</f>
        <v>0.98094062319228392</v>
      </c>
      <c r="AQ2" s="16">
        <f>Calculations!AQ9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X1" sqref="X1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152</v>
      </c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151</v>
      </c>
      <c r="B2" s="16">
        <f>Calculations!B11</f>
        <v>0.11286421240774147</v>
      </c>
      <c r="C2" s="190">
        <f>Calculations!C11</f>
        <v>0.28934590010621436</v>
      </c>
      <c r="D2" s="192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90">
        <f>Calculations!L11</f>
        <v>0.18178240468464266</v>
      </c>
      <c r="M2" s="192">
        <f>Calculations!M11</f>
        <v>0.16150113860965554</v>
      </c>
      <c r="N2" s="16">
        <f>Calculations!N11</f>
        <v>0.1195204841914773</v>
      </c>
      <c r="O2" s="190">
        <f>Calculations!O11</f>
        <v>0.1618897052077351</v>
      </c>
      <c r="P2" s="192">
        <f>Calculations!P11</f>
        <v>6.4594381891759325E-2</v>
      </c>
      <c r="Q2" s="190">
        <f>Calculations!Q11</f>
        <v>0.167435461077969</v>
      </c>
      <c r="R2" s="192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90">
        <f>Calculations!Z11</f>
        <v>7.2704682738731531E-4</v>
      </c>
      <c r="AA2" s="191">
        <f>Calculations!AA11</f>
        <v>5.8583439268329195E-4</v>
      </c>
      <c r="AB2" s="192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172</v>
      </c>
      <c r="B1" s="38"/>
    </row>
    <row r="2" spans="1:431" s="39" customFormat="1" ht="12.75" customHeight="1" x14ac:dyDescent="0.2">
      <c r="A2" s="40" t="s">
        <v>173</v>
      </c>
      <c r="B2" s="40"/>
    </row>
    <row r="3" spans="1:431" s="39" customFormat="1" ht="12.75" customHeight="1" x14ac:dyDescent="0.2">
      <c r="A3" s="40" t="s">
        <v>174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175</v>
      </c>
      <c r="B5" s="43"/>
      <c r="C5" s="44"/>
      <c r="D5" s="45" t="s">
        <v>176</v>
      </c>
      <c r="E5" s="46" t="s">
        <v>177</v>
      </c>
      <c r="F5" s="46" t="s">
        <v>178</v>
      </c>
      <c r="G5" s="46" t="s">
        <v>179</v>
      </c>
      <c r="H5" s="46" t="s">
        <v>180</v>
      </c>
      <c r="I5" s="46" t="s">
        <v>181</v>
      </c>
      <c r="J5" s="46" t="s">
        <v>182</v>
      </c>
      <c r="K5" s="46" t="s">
        <v>183</v>
      </c>
      <c r="L5" s="46" t="s">
        <v>184</v>
      </c>
      <c r="M5" s="46" t="s">
        <v>185</v>
      </c>
      <c r="N5" s="46" t="s">
        <v>186</v>
      </c>
      <c r="O5" s="46" t="s">
        <v>187</v>
      </c>
      <c r="P5" s="46" t="s">
        <v>188</v>
      </c>
      <c r="Q5" s="46" t="s">
        <v>189</v>
      </c>
      <c r="R5" s="46" t="s">
        <v>190</v>
      </c>
      <c r="S5" s="46" t="s">
        <v>191</v>
      </c>
      <c r="T5" s="46" t="s">
        <v>192</v>
      </c>
      <c r="U5" s="46" t="s">
        <v>193</v>
      </c>
      <c r="V5" s="46" t="s">
        <v>194</v>
      </c>
      <c r="W5" s="46" t="s">
        <v>195</v>
      </c>
      <c r="X5" s="46" t="s">
        <v>196</v>
      </c>
      <c r="Y5" s="46" t="s">
        <v>197</v>
      </c>
      <c r="Z5" s="46" t="s">
        <v>198</v>
      </c>
      <c r="AA5" s="46" t="s">
        <v>199</v>
      </c>
      <c r="AB5" s="46" t="s">
        <v>200</v>
      </c>
      <c r="AC5" s="46" t="s">
        <v>201</v>
      </c>
      <c r="AD5" s="46" t="s">
        <v>202</v>
      </c>
      <c r="AE5" s="46" t="s">
        <v>203</v>
      </c>
      <c r="AF5" s="46" t="s">
        <v>204</v>
      </c>
      <c r="AG5" s="46" t="s">
        <v>205</v>
      </c>
      <c r="AH5" s="46" t="s">
        <v>206</v>
      </c>
      <c r="AI5" s="46" t="s">
        <v>207</v>
      </c>
      <c r="AJ5" s="46" t="s">
        <v>208</v>
      </c>
      <c r="AK5" s="46" t="s">
        <v>209</v>
      </c>
      <c r="AL5" s="46" t="s">
        <v>210</v>
      </c>
      <c r="AM5" s="46" t="s">
        <v>211</v>
      </c>
      <c r="AN5" s="46" t="s">
        <v>212</v>
      </c>
      <c r="AO5" s="46" t="s">
        <v>213</v>
      </c>
      <c r="AP5" s="46" t="s">
        <v>214</v>
      </c>
      <c r="AQ5" s="46" t="s">
        <v>215</v>
      </c>
      <c r="AR5" s="46" t="s">
        <v>216</v>
      </c>
      <c r="AS5" s="46" t="s">
        <v>217</v>
      </c>
      <c r="AT5" s="46" t="s">
        <v>218</v>
      </c>
      <c r="AU5" s="46" t="s">
        <v>219</v>
      </c>
      <c r="AV5" s="46" t="s">
        <v>220</v>
      </c>
      <c r="AW5" s="46" t="s">
        <v>221</v>
      </c>
      <c r="AX5" s="46" t="s">
        <v>222</v>
      </c>
      <c r="AY5" s="46" t="s">
        <v>223</v>
      </c>
      <c r="AZ5" s="46" t="s">
        <v>224</v>
      </c>
      <c r="BA5" s="46" t="s">
        <v>225</v>
      </c>
      <c r="BB5" s="46" t="s">
        <v>226</v>
      </c>
      <c r="BC5" s="46" t="s">
        <v>227</v>
      </c>
      <c r="BD5" s="46" t="s">
        <v>228</v>
      </c>
      <c r="BE5" s="46" t="s">
        <v>229</v>
      </c>
      <c r="BF5" s="46" t="s">
        <v>230</v>
      </c>
      <c r="BG5" s="46" t="s">
        <v>231</v>
      </c>
      <c r="BH5" s="46" t="s">
        <v>232</v>
      </c>
      <c r="BI5" s="46" t="s">
        <v>233</v>
      </c>
      <c r="BJ5" s="46" t="s">
        <v>234</v>
      </c>
      <c r="BK5" s="46" t="s">
        <v>235</v>
      </c>
      <c r="BL5" s="46" t="s">
        <v>236</v>
      </c>
      <c r="BM5" s="46" t="s">
        <v>237</v>
      </c>
      <c r="BN5" s="46" t="s">
        <v>238</v>
      </c>
      <c r="BO5" s="46" t="s">
        <v>239</v>
      </c>
      <c r="BP5" s="46" t="s">
        <v>240</v>
      </c>
      <c r="BQ5" s="46" t="s">
        <v>241</v>
      </c>
      <c r="BR5" s="46" t="s">
        <v>242</v>
      </c>
      <c r="BS5" s="46" t="s">
        <v>243</v>
      </c>
      <c r="BT5" s="46" t="s">
        <v>244</v>
      </c>
      <c r="BU5" s="46" t="s">
        <v>245</v>
      </c>
      <c r="BV5" s="46" t="s">
        <v>246</v>
      </c>
      <c r="BW5" s="46" t="s">
        <v>247</v>
      </c>
      <c r="BX5" s="46" t="s">
        <v>248</v>
      </c>
      <c r="BY5" s="46" t="s">
        <v>249</v>
      </c>
      <c r="BZ5" s="46" t="s">
        <v>250</v>
      </c>
      <c r="CA5" s="46" t="s">
        <v>251</v>
      </c>
      <c r="CB5" s="46" t="s">
        <v>252</v>
      </c>
      <c r="CC5" s="46" t="s">
        <v>253</v>
      </c>
      <c r="CD5" s="46" t="s">
        <v>254</v>
      </c>
      <c r="CE5" s="46" t="s">
        <v>255</v>
      </c>
      <c r="CF5" s="46" t="s">
        <v>256</v>
      </c>
      <c r="CG5" s="46" t="s">
        <v>257</v>
      </c>
      <c r="CH5" s="46" t="s">
        <v>258</v>
      </c>
      <c r="CI5" s="46" t="s">
        <v>259</v>
      </c>
      <c r="CJ5" s="46" t="s">
        <v>260</v>
      </c>
      <c r="CK5" s="46" t="s">
        <v>261</v>
      </c>
      <c r="CL5" s="46" t="s">
        <v>262</v>
      </c>
      <c r="CM5" s="46" t="s">
        <v>263</v>
      </c>
      <c r="CN5" s="46" t="s">
        <v>264</v>
      </c>
      <c r="CO5" s="46" t="s">
        <v>265</v>
      </c>
      <c r="CP5" s="46" t="s">
        <v>266</v>
      </c>
      <c r="CQ5" s="46" t="s">
        <v>267</v>
      </c>
      <c r="CR5" s="46" t="s">
        <v>268</v>
      </c>
      <c r="CS5" s="46" t="s">
        <v>269</v>
      </c>
      <c r="CT5" s="46" t="s">
        <v>270</v>
      </c>
      <c r="CU5" s="46" t="s">
        <v>271</v>
      </c>
      <c r="CV5" s="46" t="s">
        <v>272</v>
      </c>
      <c r="CW5" s="46" t="s">
        <v>273</v>
      </c>
      <c r="CX5" s="46" t="s">
        <v>274</v>
      </c>
      <c r="CY5" s="46" t="s">
        <v>275</v>
      </c>
      <c r="CZ5" s="46" t="s">
        <v>276</v>
      </c>
      <c r="DA5" s="46" t="s">
        <v>277</v>
      </c>
      <c r="DB5" s="46" t="s">
        <v>278</v>
      </c>
      <c r="DC5" s="46" t="s">
        <v>279</v>
      </c>
      <c r="DD5" s="46" t="s">
        <v>280</v>
      </c>
      <c r="DE5" s="46" t="s">
        <v>281</v>
      </c>
      <c r="DF5" s="46" t="s">
        <v>282</v>
      </c>
      <c r="DG5" s="46" t="s">
        <v>283</v>
      </c>
      <c r="DH5" s="46" t="s">
        <v>284</v>
      </c>
      <c r="DI5" s="46" t="s">
        <v>285</v>
      </c>
      <c r="DJ5" s="46" t="s">
        <v>286</v>
      </c>
      <c r="DK5" s="46" t="s">
        <v>287</v>
      </c>
      <c r="DL5" s="46" t="s">
        <v>288</v>
      </c>
      <c r="DM5" s="46" t="s">
        <v>289</v>
      </c>
      <c r="DN5" s="46" t="s">
        <v>290</v>
      </c>
      <c r="DO5" s="46" t="s">
        <v>291</v>
      </c>
      <c r="DP5" s="46" t="s">
        <v>292</v>
      </c>
      <c r="DQ5" s="46" t="s">
        <v>293</v>
      </c>
      <c r="DR5" s="46" t="s">
        <v>294</v>
      </c>
      <c r="DS5" s="46" t="s">
        <v>295</v>
      </c>
      <c r="DT5" s="46" t="s">
        <v>296</v>
      </c>
      <c r="DU5" s="46" t="s">
        <v>297</v>
      </c>
      <c r="DV5" s="46" t="s">
        <v>298</v>
      </c>
      <c r="DW5" s="46" t="s">
        <v>299</v>
      </c>
      <c r="DX5" s="46" t="s">
        <v>300</v>
      </c>
      <c r="DY5" s="46" t="s">
        <v>301</v>
      </c>
      <c r="DZ5" s="46" t="s">
        <v>302</v>
      </c>
      <c r="EA5" s="46" t="s">
        <v>303</v>
      </c>
      <c r="EB5" s="46" t="s">
        <v>304</v>
      </c>
      <c r="EC5" s="46" t="s">
        <v>305</v>
      </c>
      <c r="ED5" s="46" t="s">
        <v>306</v>
      </c>
      <c r="EE5" s="46" t="s">
        <v>307</v>
      </c>
      <c r="EF5" s="46" t="s">
        <v>308</v>
      </c>
      <c r="EG5" s="46" t="s">
        <v>309</v>
      </c>
      <c r="EH5" s="46" t="s">
        <v>310</v>
      </c>
      <c r="EI5" s="46" t="s">
        <v>311</v>
      </c>
      <c r="EJ5" s="46" t="s">
        <v>312</v>
      </c>
      <c r="EK5" s="46" t="s">
        <v>313</v>
      </c>
      <c r="EL5" s="46" t="s">
        <v>314</v>
      </c>
      <c r="EM5" s="46" t="s">
        <v>315</v>
      </c>
      <c r="EN5" s="46" t="s">
        <v>316</v>
      </c>
      <c r="EO5" s="46" t="s">
        <v>317</v>
      </c>
      <c r="EP5" s="46" t="s">
        <v>318</v>
      </c>
      <c r="EQ5" s="46" t="s">
        <v>319</v>
      </c>
      <c r="ER5" s="46" t="s">
        <v>320</v>
      </c>
      <c r="ES5" s="46" t="s">
        <v>321</v>
      </c>
      <c r="ET5" s="46" t="s">
        <v>322</v>
      </c>
      <c r="EU5" s="46" t="s">
        <v>323</v>
      </c>
      <c r="EV5" s="46" t="s">
        <v>324</v>
      </c>
      <c r="EW5" s="46" t="s">
        <v>325</v>
      </c>
      <c r="EX5" s="46" t="s">
        <v>326</v>
      </c>
      <c r="EY5" s="46" t="s">
        <v>327</v>
      </c>
      <c r="EZ5" s="46" t="s">
        <v>328</v>
      </c>
      <c r="FA5" s="46" t="s">
        <v>329</v>
      </c>
      <c r="FB5" s="46" t="s">
        <v>330</v>
      </c>
      <c r="FC5" s="46" t="s">
        <v>331</v>
      </c>
      <c r="FD5" s="46" t="s">
        <v>332</v>
      </c>
      <c r="FE5" s="46" t="s">
        <v>333</v>
      </c>
      <c r="FF5" s="46" t="s">
        <v>334</v>
      </c>
      <c r="FG5" s="46" t="s">
        <v>335</v>
      </c>
      <c r="FH5" s="46" t="s">
        <v>336</v>
      </c>
      <c r="FI5" s="46" t="s">
        <v>337</v>
      </c>
      <c r="FJ5" s="46" t="s">
        <v>338</v>
      </c>
      <c r="FK5" s="46" t="s">
        <v>339</v>
      </c>
      <c r="FL5" s="46" t="s">
        <v>340</v>
      </c>
      <c r="FM5" s="46" t="s">
        <v>341</v>
      </c>
      <c r="FN5" s="46" t="s">
        <v>342</v>
      </c>
      <c r="FO5" s="46" t="s">
        <v>343</v>
      </c>
      <c r="FP5" s="46" t="s">
        <v>344</v>
      </c>
      <c r="FQ5" s="46" t="s">
        <v>345</v>
      </c>
      <c r="FR5" s="46" t="s">
        <v>346</v>
      </c>
      <c r="FS5" s="46" t="s">
        <v>347</v>
      </c>
      <c r="FT5" s="46" t="s">
        <v>348</v>
      </c>
      <c r="FU5" s="46" t="s">
        <v>349</v>
      </c>
      <c r="FV5" s="46" t="s">
        <v>350</v>
      </c>
      <c r="FW5" s="46" t="s">
        <v>351</v>
      </c>
      <c r="FX5" s="46" t="s">
        <v>352</v>
      </c>
      <c r="FY5" s="46" t="s">
        <v>353</v>
      </c>
      <c r="FZ5" s="46" t="s">
        <v>354</v>
      </c>
      <c r="GA5" s="46" t="s">
        <v>355</v>
      </c>
      <c r="GB5" s="46" t="s">
        <v>356</v>
      </c>
      <c r="GC5" s="46" t="s">
        <v>357</v>
      </c>
      <c r="GD5" s="46" t="s">
        <v>358</v>
      </c>
      <c r="GE5" s="46" t="s">
        <v>359</v>
      </c>
      <c r="GF5" s="46" t="s">
        <v>360</v>
      </c>
      <c r="GG5" s="46" t="s">
        <v>361</v>
      </c>
      <c r="GH5" s="46" t="s">
        <v>362</v>
      </c>
      <c r="GI5" s="46" t="s">
        <v>363</v>
      </c>
      <c r="GJ5" s="46" t="s">
        <v>364</v>
      </c>
      <c r="GK5" s="46" t="s">
        <v>365</v>
      </c>
      <c r="GL5" s="46" t="s">
        <v>366</v>
      </c>
      <c r="GM5" s="46" t="s">
        <v>367</v>
      </c>
      <c r="GN5" s="46" t="s">
        <v>368</v>
      </c>
      <c r="GO5" s="46" t="s">
        <v>369</v>
      </c>
      <c r="GP5" s="46" t="s">
        <v>370</v>
      </c>
      <c r="GQ5" s="46" t="s">
        <v>371</v>
      </c>
      <c r="GR5" s="46" t="s">
        <v>372</v>
      </c>
      <c r="GS5" s="46" t="s">
        <v>373</v>
      </c>
      <c r="GT5" s="46" t="s">
        <v>374</v>
      </c>
      <c r="GU5" s="46" t="s">
        <v>375</v>
      </c>
      <c r="GV5" s="46" t="s">
        <v>376</v>
      </c>
      <c r="GW5" s="46" t="s">
        <v>377</v>
      </c>
      <c r="GX5" s="46" t="s">
        <v>378</v>
      </c>
      <c r="GY5" s="46" t="s">
        <v>379</v>
      </c>
      <c r="GZ5" s="46" t="s">
        <v>380</v>
      </c>
      <c r="HA5" s="46" t="s">
        <v>381</v>
      </c>
      <c r="HB5" s="46" t="s">
        <v>382</v>
      </c>
      <c r="HC5" s="46" t="s">
        <v>383</v>
      </c>
      <c r="HD5" s="46" t="s">
        <v>384</v>
      </c>
      <c r="HE5" s="46" t="s">
        <v>385</v>
      </c>
      <c r="HF5" s="46" t="s">
        <v>386</v>
      </c>
      <c r="HG5" s="46" t="s">
        <v>387</v>
      </c>
      <c r="HH5" s="46" t="s">
        <v>388</v>
      </c>
      <c r="HI5" s="46" t="s">
        <v>389</v>
      </c>
      <c r="HJ5" s="46" t="s">
        <v>390</v>
      </c>
      <c r="HK5" s="46" t="s">
        <v>391</v>
      </c>
      <c r="HL5" s="46" t="s">
        <v>392</v>
      </c>
      <c r="HM5" s="46" t="s">
        <v>393</v>
      </c>
      <c r="HN5" s="46" t="s">
        <v>394</v>
      </c>
      <c r="HO5" s="46" t="s">
        <v>395</v>
      </c>
      <c r="HP5" s="46" t="s">
        <v>396</v>
      </c>
      <c r="HQ5" s="46" t="s">
        <v>397</v>
      </c>
      <c r="HR5" s="46" t="s">
        <v>398</v>
      </c>
      <c r="HS5" s="46" t="s">
        <v>399</v>
      </c>
      <c r="HT5" s="46" t="s">
        <v>400</v>
      </c>
      <c r="HU5" s="46" t="s">
        <v>401</v>
      </c>
      <c r="HV5" s="46" t="s">
        <v>402</v>
      </c>
      <c r="HW5" s="46" t="s">
        <v>403</v>
      </c>
      <c r="HX5" s="46" t="s">
        <v>404</v>
      </c>
      <c r="HY5" s="46" t="s">
        <v>405</v>
      </c>
      <c r="HZ5" s="46" t="s">
        <v>406</v>
      </c>
      <c r="IA5" s="46" t="s">
        <v>407</v>
      </c>
      <c r="IB5" s="46" t="s">
        <v>408</v>
      </c>
      <c r="IC5" s="46" t="s">
        <v>409</v>
      </c>
      <c r="ID5" s="46" t="s">
        <v>410</v>
      </c>
      <c r="IE5" s="46" t="s">
        <v>411</v>
      </c>
      <c r="IF5" s="46" t="s">
        <v>412</v>
      </c>
      <c r="IG5" s="46" t="s">
        <v>413</v>
      </c>
      <c r="IH5" s="46" t="s">
        <v>414</v>
      </c>
      <c r="II5" s="46" t="s">
        <v>415</v>
      </c>
      <c r="IJ5" s="46" t="s">
        <v>416</v>
      </c>
      <c r="IK5" s="46" t="s">
        <v>417</v>
      </c>
      <c r="IL5" s="46" t="s">
        <v>418</v>
      </c>
      <c r="IM5" s="46" t="s">
        <v>419</v>
      </c>
      <c r="IN5" s="46" t="s">
        <v>420</v>
      </c>
      <c r="IO5" s="46" t="s">
        <v>421</v>
      </c>
      <c r="IP5" s="46" t="s">
        <v>422</v>
      </c>
      <c r="IQ5" s="46" t="s">
        <v>423</v>
      </c>
      <c r="IR5" s="46" t="s">
        <v>424</v>
      </c>
      <c r="IS5" s="46" t="s">
        <v>425</v>
      </c>
      <c r="IT5" s="46" t="s">
        <v>426</v>
      </c>
      <c r="IU5" s="46" t="s">
        <v>427</v>
      </c>
      <c r="IV5" s="46" t="s">
        <v>428</v>
      </c>
      <c r="IW5" s="46" t="s">
        <v>429</v>
      </c>
      <c r="IX5" s="46" t="s">
        <v>430</v>
      </c>
      <c r="IY5" s="46" t="s">
        <v>431</v>
      </c>
      <c r="IZ5" s="46" t="s">
        <v>432</v>
      </c>
      <c r="JA5" s="46" t="s">
        <v>433</v>
      </c>
      <c r="JB5" s="46" t="s">
        <v>434</v>
      </c>
      <c r="JC5" s="46" t="s">
        <v>435</v>
      </c>
      <c r="JD5" s="46" t="s">
        <v>436</v>
      </c>
      <c r="JE5" s="46" t="s">
        <v>437</v>
      </c>
      <c r="JF5" s="46" t="s">
        <v>438</v>
      </c>
      <c r="JG5" s="46" t="s">
        <v>439</v>
      </c>
      <c r="JH5" s="46" t="s">
        <v>440</v>
      </c>
      <c r="JI5" s="46" t="s">
        <v>441</v>
      </c>
      <c r="JJ5" s="46" t="s">
        <v>442</v>
      </c>
      <c r="JK5" s="46" t="s">
        <v>443</v>
      </c>
      <c r="JL5" s="46" t="s">
        <v>444</v>
      </c>
      <c r="JM5" s="46" t="s">
        <v>445</v>
      </c>
      <c r="JN5" s="46" t="s">
        <v>446</v>
      </c>
      <c r="JO5" s="46" t="s">
        <v>447</v>
      </c>
      <c r="JP5" s="46" t="s">
        <v>448</v>
      </c>
      <c r="JQ5" s="46" t="s">
        <v>449</v>
      </c>
      <c r="JR5" s="46" t="s">
        <v>450</v>
      </c>
      <c r="JS5" s="46" t="s">
        <v>451</v>
      </c>
      <c r="JT5" s="46" t="s">
        <v>452</v>
      </c>
      <c r="JU5" s="46" t="s">
        <v>453</v>
      </c>
      <c r="JV5" s="46" t="s">
        <v>454</v>
      </c>
      <c r="JW5" s="46" t="s">
        <v>455</v>
      </c>
      <c r="JX5" s="46" t="s">
        <v>456</v>
      </c>
      <c r="JY5" s="46" t="s">
        <v>457</v>
      </c>
      <c r="JZ5" s="46" t="s">
        <v>458</v>
      </c>
      <c r="KA5" s="46" t="s">
        <v>459</v>
      </c>
      <c r="KB5" s="46" t="s">
        <v>460</v>
      </c>
      <c r="KC5" s="46" t="s">
        <v>461</v>
      </c>
      <c r="KD5" s="46" t="s">
        <v>462</v>
      </c>
      <c r="KE5" s="46" t="s">
        <v>463</v>
      </c>
      <c r="KF5" s="46" t="s">
        <v>464</v>
      </c>
      <c r="KG5" s="46" t="s">
        <v>465</v>
      </c>
      <c r="KH5" s="46" t="s">
        <v>466</v>
      </c>
      <c r="KI5" s="46" t="s">
        <v>467</v>
      </c>
      <c r="KJ5" s="46" t="s">
        <v>468</v>
      </c>
      <c r="KK5" s="46" t="s">
        <v>469</v>
      </c>
      <c r="KL5" s="46" t="s">
        <v>470</v>
      </c>
      <c r="KM5" s="46" t="s">
        <v>471</v>
      </c>
      <c r="KN5" s="46" t="s">
        <v>472</v>
      </c>
      <c r="KO5" s="46" t="s">
        <v>473</v>
      </c>
      <c r="KP5" s="46" t="s">
        <v>474</v>
      </c>
      <c r="KQ5" s="46" t="s">
        <v>475</v>
      </c>
      <c r="KR5" s="46" t="s">
        <v>476</v>
      </c>
      <c r="KS5" s="46" t="s">
        <v>477</v>
      </c>
      <c r="KT5" s="46" t="s">
        <v>478</v>
      </c>
      <c r="KU5" s="46" t="s">
        <v>479</v>
      </c>
      <c r="KV5" s="46" t="s">
        <v>480</v>
      </c>
      <c r="KW5" s="46" t="s">
        <v>481</v>
      </c>
      <c r="KX5" s="46" t="s">
        <v>482</v>
      </c>
      <c r="KY5" s="46" t="s">
        <v>483</v>
      </c>
      <c r="KZ5" s="46" t="s">
        <v>484</v>
      </c>
      <c r="LA5" s="46" t="s">
        <v>485</v>
      </c>
      <c r="LB5" s="46" t="s">
        <v>486</v>
      </c>
      <c r="LC5" s="46" t="s">
        <v>487</v>
      </c>
      <c r="LD5" s="46" t="s">
        <v>488</v>
      </c>
      <c r="LE5" s="46" t="s">
        <v>489</v>
      </c>
      <c r="LF5" s="46" t="s">
        <v>490</v>
      </c>
      <c r="LG5" s="46" t="s">
        <v>491</v>
      </c>
      <c r="LH5" s="46" t="s">
        <v>492</v>
      </c>
      <c r="LI5" s="46" t="s">
        <v>493</v>
      </c>
      <c r="LJ5" s="46" t="s">
        <v>494</v>
      </c>
      <c r="LK5" s="46" t="s">
        <v>495</v>
      </c>
      <c r="LL5" s="46" t="s">
        <v>496</v>
      </c>
      <c r="LM5" s="46" t="s">
        <v>497</v>
      </c>
      <c r="LN5" s="46" t="s">
        <v>498</v>
      </c>
      <c r="LO5" s="46" t="s">
        <v>499</v>
      </c>
      <c r="LP5" s="46" t="s">
        <v>500</v>
      </c>
      <c r="LQ5" s="46" t="s">
        <v>501</v>
      </c>
      <c r="LR5" s="46" t="s">
        <v>502</v>
      </c>
      <c r="LS5" s="46" t="s">
        <v>503</v>
      </c>
      <c r="LT5" s="46" t="s">
        <v>504</v>
      </c>
      <c r="LU5" s="46" t="s">
        <v>505</v>
      </c>
      <c r="LV5" s="46" t="s">
        <v>506</v>
      </c>
      <c r="LW5" s="46" t="s">
        <v>507</v>
      </c>
      <c r="LX5" s="46" t="s">
        <v>508</v>
      </c>
      <c r="LY5" s="46" t="s">
        <v>509</v>
      </c>
      <c r="LZ5" s="46" t="s">
        <v>510</v>
      </c>
      <c r="MA5" s="46" t="s">
        <v>511</v>
      </c>
      <c r="MB5" s="46" t="s">
        <v>512</v>
      </c>
      <c r="MC5" s="46" t="s">
        <v>513</v>
      </c>
      <c r="MD5" s="46" t="s">
        <v>514</v>
      </c>
      <c r="ME5" s="46" t="s">
        <v>515</v>
      </c>
      <c r="MF5" s="46" t="s">
        <v>516</v>
      </c>
      <c r="MG5" s="46" t="s">
        <v>517</v>
      </c>
      <c r="MH5" s="46" t="s">
        <v>518</v>
      </c>
      <c r="MI5" s="46" t="s">
        <v>519</v>
      </c>
      <c r="MJ5" s="46" t="s">
        <v>520</v>
      </c>
      <c r="MK5" s="46" t="s">
        <v>521</v>
      </c>
      <c r="ML5" s="46" t="s">
        <v>522</v>
      </c>
      <c r="MM5" s="46" t="s">
        <v>523</v>
      </c>
      <c r="MN5" s="46" t="s">
        <v>524</v>
      </c>
      <c r="MO5" s="46" t="s">
        <v>525</v>
      </c>
      <c r="MP5" s="46" t="s">
        <v>526</v>
      </c>
      <c r="MQ5" s="46" t="s">
        <v>527</v>
      </c>
      <c r="MR5" s="46" t="s">
        <v>528</v>
      </c>
      <c r="MS5" s="46" t="s">
        <v>529</v>
      </c>
      <c r="MT5" s="46" t="s">
        <v>530</v>
      </c>
      <c r="MU5" s="46" t="s">
        <v>531</v>
      </c>
      <c r="MV5" s="46" t="s">
        <v>532</v>
      </c>
      <c r="MW5" s="46" t="s">
        <v>533</v>
      </c>
      <c r="MX5" s="46" t="s">
        <v>534</v>
      </c>
      <c r="MY5" s="46" t="s">
        <v>535</v>
      </c>
      <c r="MZ5" s="46" t="s">
        <v>536</v>
      </c>
      <c r="NA5" s="46" t="s">
        <v>537</v>
      </c>
      <c r="NB5" s="46" t="s">
        <v>538</v>
      </c>
      <c r="NC5" s="46" t="s">
        <v>539</v>
      </c>
      <c r="ND5" s="46" t="s">
        <v>540</v>
      </c>
      <c r="NE5" s="46" t="s">
        <v>541</v>
      </c>
      <c r="NF5" s="46" t="s">
        <v>542</v>
      </c>
      <c r="NG5" s="46" t="s">
        <v>543</v>
      </c>
      <c r="NH5" s="46" t="s">
        <v>544</v>
      </c>
      <c r="NI5" s="46" t="s">
        <v>545</v>
      </c>
      <c r="NJ5" s="46" t="s">
        <v>546</v>
      </c>
      <c r="NK5" s="46" t="s">
        <v>547</v>
      </c>
      <c r="NL5" s="46" t="s">
        <v>548</v>
      </c>
      <c r="NM5" s="46" t="s">
        <v>549</v>
      </c>
      <c r="NN5" s="46" t="s">
        <v>550</v>
      </c>
      <c r="NO5" s="46" t="s">
        <v>551</v>
      </c>
      <c r="NP5" s="46" t="s">
        <v>552</v>
      </c>
      <c r="NQ5" s="46" t="s">
        <v>553</v>
      </c>
      <c r="NR5" s="46" t="s">
        <v>554</v>
      </c>
      <c r="NS5" s="46" t="s">
        <v>555</v>
      </c>
      <c r="NT5" s="46" t="s">
        <v>556</v>
      </c>
      <c r="NU5" s="46" t="s">
        <v>557</v>
      </c>
      <c r="NV5" s="46" t="s">
        <v>558</v>
      </c>
      <c r="NW5" s="46" t="s">
        <v>559</v>
      </c>
      <c r="NX5" s="46" t="s">
        <v>560</v>
      </c>
      <c r="NY5" s="46" t="s">
        <v>561</v>
      </c>
      <c r="NZ5" s="46" t="s">
        <v>562</v>
      </c>
      <c r="OA5" s="46" t="s">
        <v>563</v>
      </c>
      <c r="OB5" s="46" t="s">
        <v>564</v>
      </c>
      <c r="OC5" s="46" t="s">
        <v>565</v>
      </c>
      <c r="OD5" s="46" t="s">
        <v>566</v>
      </c>
      <c r="OE5" s="46" t="s">
        <v>567</v>
      </c>
      <c r="OF5" s="46" t="s">
        <v>568</v>
      </c>
      <c r="OG5" s="46" t="s">
        <v>569</v>
      </c>
      <c r="OH5" s="46" t="s">
        <v>570</v>
      </c>
      <c r="OI5" s="46" t="s">
        <v>571</v>
      </c>
      <c r="OJ5" s="46" t="s">
        <v>572</v>
      </c>
      <c r="OK5" s="46" t="s">
        <v>573</v>
      </c>
      <c r="OL5" s="46" t="s">
        <v>574</v>
      </c>
      <c r="OM5" s="46" t="s">
        <v>575</v>
      </c>
      <c r="ON5" s="46" t="s">
        <v>576</v>
      </c>
      <c r="OO5" s="46" t="s">
        <v>577</v>
      </c>
      <c r="OP5" s="46" t="s">
        <v>578</v>
      </c>
      <c r="OQ5" s="46" t="s">
        <v>579</v>
      </c>
      <c r="OR5" s="47" t="s">
        <v>580</v>
      </c>
      <c r="OS5" s="48" t="s">
        <v>581</v>
      </c>
      <c r="OT5" s="45" t="s">
        <v>582</v>
      </c>
      <c r="OU5" s="46" t="s">
        <v>583</v>
      </c>
      <c r="OV5" s="46" t="s">
        <v>584</v>
      </c>
      <c r="OW5" s="46" t="s">
        <v>585</v>
      </c>
      <c r="OX5" s="46" t="s">
        <v>586</v>
      </c>
      <c r="OY5" s="46" t="s">
        <v>587</v>
      </c>
      <c r="OZ5" s="46" t="s">
        <v>588</v>
      </c>
      <c r="PA5" s="46" t="s">
        <v>589</v>
      </c>
      <c r="PB5" s="46" t="s">
        <v>590</v>
      </c>
      <c r="PC5" s="46" t="s">
        <v>591</v>
      </c>
      <c r="PD5" s="46" t="s">
        <v>592</v>
      </c>
      <c r="PE5" s="46" t="s">
        <v>593</v>
      </c>
      <c r="PF5" s="46" t="s">
        <v>594</v>
      </c>
      <c r="PG5" s="46" t="s">
        <v>595</v>
      </c>
      <c r="PH5" s="46" t="s">
        <v>596</v>
      </c>
      <c r="PI5" s="46" t="s">
        <v>597</v>
      </c>
      <c r="PJ5" s="46" t="s">
        <v>598</v>
      </c>
      <c r="PK5" s="46" t="s">
        <v>599</v>
      </c>
      <c r="PL5" s="47" t="s">
        <v>600</v>
      </c>
      <c r="PM5" s="48" t="s">
        <v>601</v>
      </c>
    </row>
    <row r="6" spans="1:431" ht="12.75" customHeight="1" x14ac:dyDescent="0.2">
      <c r="A6" s="50" t="s">
        <v>602</v>
      </c>
      <c r="B6" s="51" t="s">
        <v>603</v>
      </c>
      <c r="C6" s="52" t="s">
        <v>604</v>
      </c>
      <c r="D6" s="53" t="s">
        <v>605</v>
      </c>
      <c r="E6" s="54" t="s">
        <v>606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607</v>
      </c>
      <c r="L6" s="54">
        <v>112300</v>
      </c>
      <c r="M6" s="54" t="s">
        <v>608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609</v>
      </c>
      <c r="U6" s="54">
        <v>212310</v>
      </c>
      <c r="V6" s="54" t="s">
        <v>610</v>
      </c>
      <c r="W6" s="54">
        <v>213111</v>
      </c>
      <c r="X6" s="54" t="s">
        <v>611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612</v>
      </c>
      <c r="AG6" s="54">
        <v>233412</v>
      </c>
      <c r="AH6" s="54" t="s">
        <v>613</v>
      </c>
      <c r="AI6" s="54">
        <v>233230</v>
      </c>
      <c r="AJ6" s="54" t="s">
        <v>614</v>
      </c>
      <c r="AK6" s="54">
        <v>233240</v>
      </c>
      <c r="AL6" s="54">
        <v>233411</v>
      </c>
      <c r="AM6" s="54" t="s">
        <v>615</v>
      </c>
      <c r="AN6" s="54">
        <v>321100</v>
      </c>
      <c r="AO6" s="54">
        <v>321200</v>
      </c>
      <c r="AP6" s="54">
        <v>321910</v>
      </c>
      <c r="AQ6" s="54" t="s">
        <v>616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617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618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619</v>
      </c>
      <c r="CD6" s="54">
        <v>332991</v>
      </c>
      <c r="CE6" s="54">
        <v>332996</v>
      </c>
      <c r="CF6" s="54" t="s">
        <v>620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621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622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623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624</v>
      </c>
      <c r="DI6" s="54" t="s">
        <v>625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626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627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628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629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630</v>
      </c>
      <c r="FY6" s="54">
        <v>337215</v>
      </c>
      <c r="FZ6" s="54" t="s">
        <v>631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632</v>
      </c>
      <c r="GZ6" s="54">
        <v>311520</v>
      </c>
      <c r="HA6" s="54">
        <v>311615</v>
      </c>
      <c r="HB6" s="54" t="s">
        <v>633</v>
      </c>
      <c r="HC6" s="54">
        <v>311700</v>
      </c>
      <c r="HD6" s="54">
        <v>311810</v>
      </c>
      <c r="HE6" s="54" t="s">
        <v>634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635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636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637</v>
      </c>
      <c r="JT6" s="54">
        <v>424200</v>
      </c>
      <c r="JU6" s="54">
        <v>424400</v>
      </c>
      <c r="JV6" s="54">
        <v>424700</v>
      </c>
      <c r="JW6" s="54" t="s">
        <v>638</v>
      </c>
      <c r="JX6" s="54">
        <v>425000</v>
      </c>
      <c r="JY6" s="54" t="s">
        <v>639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640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641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642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643</v>
      </c>
      <c r="LD6" s="54">
        <v>518200</v>
      </c>
      <c r="LE6" s="54">
        <v>519130</v>
      </c>
      <c r="LF6" s="54" t="s">
        <v>644</v>
      </c>
      <c r="LG6" s="54" t="s">
        <v>645</v>
      </c>
      <c r="LH6" s="54" t="s">
        <v>646</v>
      </c>
      <c r="LI6" s="54">
        <v>523900</v>
      </c>
      <c r="LJ6" s="54" t="s">
        <v>647</v>
      </c>
      <c r="LK6" s="54">
        <v>524113</v>
      </c>
      <c r="LL6" s="54" t="s">
        <v>648</v>
      </c>
      <c r="LM6" s="54">
        <v>524200</v>
      </c>
      <c r="LN6" s="54">
        <v>525000</v>
      </c>
      <c r="LO6" s="54" t="s">
        <v>649</v>
      </c>
      <c r="LP6" s="54" t="s">
        <v>650</v>
      </c>
      <c r="LQ6" s="54" t="s">
        <v>651</v>
      </c>
      <c r="LR6" s="54">
        <v>532100</v>
      </c>
      <c r="LS6" s="54">
        <v>532400</v>
      </c>
      <c r="LT6" s="54" t="s">
        <v>652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653</v>
      </c>
      <c r="LZ6" s="54">
        <v>541200</v>
      </c>
      <c r="MA6" s="54">
        <v>541300</v>
      </c>
      <c r="MB6" s="54">
        <v>541610</v>
      </c>
      <c r="MC6" s="54" t="s">
        <v>654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655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656</v>
      </c>
      <c r="MV6" s="54" t="s">
        <v>657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658</v>
      </c>
      <c r="NF6" s="54" t="s">
        <v>659</v>
      </c>
      <c r="NG6" s="54">
        <v>624100</v>
      </c>
      <c r="NH6" s="54">
        <v>624400</v>
      </c>
      <c r="NI6" s="54" t="s">
        <v>660</v>
      </c>
      <c r="NJ6" s="54">
        <v>711100</v>
      </c>
      <c r="NK6" s="54">
        <v>711200</v>
      </c>
      <c r="NL6" s="54">
        <v>711500</v>
      </c>
      <c r="NM6" s="54" t="s">
        <v>661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662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663</v>
      </c>
      <c r="OF6" s="54" t="s">
        <v>664</v>
      </c>
      <c r="OG6" s="54">
        <v>814000</v>
      </c>
      <c r="OH6" s="54" t="s">
        <v>665</v>
      </c>
      <c r="OI6" s="54" t="s">
        <v>666</v>
      </c>
      <c r="OJ6" s="54">
        <v>491000</v>
      </c>
      <c r="OK6" s="54" t="s">
        <v>667</v>
      </c>
      <c r="OL6" s="54" t="s">
        <v>668</v>
      </c>
      <c r="OM6" s="54" t="s">
        <v>669</v>
      </c>
      <c r="ON6" s="54" t="s">
        <v>670</v>
      </c>
      <c r="OO6" s="54" t="s">
        <v>671</v>
      </c>
      <c r="OP6" s="54" t="s">
        <v>672</v>
      </c>
      <c r="OQ6" s="54" t="s">
        <v>673</v>
      </c>
      <c r="OR6" s="55" t="s">
        <v>674</v>
      </c>
      <c r="OS6" s="56" t="s">
        <v>675</v>
      </c>
      <c r="OT6" s="57" t="s">
        <v>676</v>
      </c>
      <c r="OU6" s="58" t="s">
        <v>677</v>
      </c>
      <c r="OV6" s="58" t="s">
        <v>678</v>
      </c>
      <c r="OW6" s="58" t="s">
        <v>679</v>
      </c>
      <c r="OX6" s="58" t="s">
        <v>680</v>
      </c>
      <c r="OY6" s="58" t="s">
        <v>681</v>
      </c>
      <c r="OZ6" s="58" t="s">
        <v>682</v>
      </c>
      <c r="PA6" s="58" t="s">
        <v>683</v>
      </c>
      <c r="PB6" s="58" t="s">
        <v>684</v>
      </c>
      <c r="PC6" s="58" t="s">
        <v>685</v>
      </c>
      <c r="PD6" s="58" t="s">
        <v>686</v>
      </c>
      <c r="PE6" s="58" t="s">
        <v>687</v>
      </c>
      <c r="PF6" s="58" t="s">
        <v>688</v>
      </c>
      <c r="PG6" s="58" t="s">
        <v>689</v>
      </c>
      <c r="PH6" s="58" t="s">
        <v>690</v>
      </c>
      <c r="PI6" s="58" t="s">
        <v>691</v>
      </c>
      <c r="PJ6" s="58" t="s">
        <v>692</v>
      </c>
      <c r="PK6" s="58" t="s">
        <v>693</v>
      </c>
      <c r="PL6" s="59" t="s">
        <v>694</v>
      </c>
      <c r="PM6" s="56" t="s">
        <v>695</v>
      </c>
    </row>
    <row r="7" spans="1:431" ht="12.75" customHeight="1" thickBot="1" x14ac:dyDescent="0.25">
      <c r="A7" s="60" t="s">
        <v>603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764</v>
      </c>
      <c r="R7" s="64" t="s">
        <v>765</v>
      </c>
      <c r="S7" s="64" t="s">
        <v>11</v>
      </c>
      <c r="T7" s="64" t="s">
        <v>11</v>
      </c>
      <c r="U7" s="64" t="s">
        <v>11</v>
      </c>
      <c r="V7" s="64" t="s">
        <v>11</v>
      </c>
      <c r="W7" s="64" t="s">
        <v>12</v>
      </c>
      <c r="X7" s="64" t="s">
        <v>12</v>
      </c>
      <c r="Y7" s="64" t="s">
        <v>767</v>
      </c>
      <c r="Z7" s="64" t="s">
        <v>768</v>
      </c>
      <c r="AA7" s="64" t="s">
        <v>769</v>
      </c>
      <c r="AB7" s="64" t="s">
        <v>26</v>
      </c>
      <c r="AC7" s="64" t="s">
        <v>26</v>
      </c>
      <c r="AD7" s="64" t="s">
        <v>26</v>
      </c>
      <c r="AE7" s="64" t="s">
        <v>26</v>
      </c>
      <c r="AF7" s="64" t="s">
        <v>26</v>
      </c>
      <c r="AG7" s="64" t="s">
        <v>26</v>
      </c>
      <c r="AH7" s="64" t="s">
        <v>26</v>
      </c>
      <c r="AI7" s="64" t="s">
        <v>26</v>
      </c>
      <c r="AJ7" s="64" t="s">
        <v>26</v>
      </c>
      <c r="AK7" s="64" t="s">
        <v>26</v>
      </c>
      <c r="AL7" s="64" t="s">
        <v>26</v>
      </c>
      <c r="AM7" s="64" t="s">
        <v>26</v>
      </c>
      <c r="AN7" s="64" t="s">
        <v>15</v>
      </c>
      <c r="AO7" s="64" t="s">
        <v>15</v>
      </c>
      <c r="AP7" s="64" t="s">
        <v>15</v>
      </c>
      <c r="AQ7" s="64" t="s">
        <v>15</v>
      </c>
      <c r="AR7" s="64" t="s">
        <v>770</v>
      </c>
      <c r="AS7" s="64" t="s">
        <v>771</v>
      </c>
      <c r="AT7" s="64" t="s">
        <v>770</v>
      </c>
      <c r="AU7" s="64" t="s">
        <v>770</v>
      </c>
      <c r="AV7" s="64" t="s">
        <v>770</v>
      </c>
      <c r="AW7" s="64" t="s">
        <v>770</v>
      </c>
      <c r="AX7" s="64" t="s">
        <v>770</v>
      </c>
      <c r="AY7" s="64" t="s">
        <v>770</v>
      </c>
      <c r="AZ7" s="64" t="s">
        <v>770</v>
      </c>
      <c r="BA7" s="64" t="s">
        <v>770</v>
      </c>
      <c r="BB7" s="64" t="s">
        <v>770</v>
      </c>
      <c r="BC7" s="64" t="s">
        <v>770</v>
      </c>
      <c r="BD7" s="64" t="s">
        <v>772</v>
      </c>
      <c r="BE7" s="64" t="s">
        <v>19</v>
      </c>
      <c r="BF7" s="64" t="s">
        <v>773</v>
      </c>
      <c r="BG7" s="64" t="s">
        <v>773</v>
      </c>
      <c r="BH7" s="64" t="s">
        <v>773</v>
      </c>
      <c r="BI7" s="64" t="s">
        <v>773</v>
      </c>
      <c r="BJ7" s="64" t="s">
        <v>773</v>
      </c>
      <c r="BK7" s="64" t="s">
        <v>773</v>
      </c>
      <c r="BL7" s="64" t="s">
        <v>772</v>
      </c>
      <c r="BM7" s="64" t="s">
        <v>773</v>
      </c>
      <c r="BN7" s="64" t="s">
        <v>19</v>
      </c>
      <c r="BO7" s="64" t="s">
        <v>19</v>
      </c>
      <c r="BP7" s="64" t="s">
        <v>19</v>
      </c>
      <c r="BQ7" s="64" t="s">
        <v>19</v>
      </c>
      <c r="BR7" s="64" t="s">
        <v>19</v>
      </c>
      <c r="BS7" s="64" t="s">
        <v>19</v>
      </c>
      <c r="BT7" s="64" t="s">
        <v>19</v>
      </c>
      <c r="BU7" s="64" t="s">
        <v>19</v>
      </c>
      <c r="BV7" s="64" t="s">
        <v>19</v>
      </c>
      <c r="BW7" s="64" t="s">
        <v>19</v>
      </c>
      <c r="BX7" s="64" t="s">
        <v>19</v>
      </c>
      <c r="BY7" s="64" t="s">
        <v>19</v>
      </c>
      <c r="BZ7" s="64" t="s">
        <v>19</v>
      </c>
      <c r="CA7" s="64" t="s">
        <v>19</v>
      </c>
      <c r="CB7" s="64" t="s">
        <v>19</v>
      </c>
      <c r="CC7" s="64" t="s">
        <v>19</v>
      </c>
      <c r="CD7" s="64" t="s">
        <v>19</v>
      </c>
      <c r="CE7" s="64" t="s">
        <v>19</v>
      </c>
      <c r="CF7" s="64" t="s">
        <v>19</v>
      </c>
      <c r="CG7" s="64" t="s">
        <v>19</v>
      </c>
      <c r="CH7" s="64" t="s">
        <v>22</v>
      </c>
      <c r="CI7" s="64" t="s">
        <v>22</v>
      </c>
      <c r="CJ7" s="64" t="s">
        <v>22</v>
      </c>
      <c r="CK7" s="64" t="s">
        <v>22</v>
      </c>
      <c r="CL7" s="64" t="s">
        <v>22</v>
      </c>
      <c r="CM7" s="64" t="s">
        <v>22</v>
      </c>
      <c r="CN7" s="64" t="s">
        <v>22</v>
      </c>
      <c r="CO7" s="64" t="s">
        <v>22</v>
      </c>
      <c r="CP7" s="64" t="s">
        <v>22</v>
      </c>
      <c r="CQ7" s="64" t="s">
        <v>22</v>
      </c>
      <c r="CR7" s="64" t="s">
        <v>22</v>
      </c>
      <c r="CS7" s="64" t="s">
        <v>22</v>
      </c>
      <c r="CT7" s="64" t="s">
        <v>22</v>
      </c>
      <c r="CU7" s="64" t="s">
        <v>22</v>
      </c>
      <c r="CV7" s="64" t="s">
        <v>22</v>
      </c>
      <c r="CW7" s="64" t="s">
        <v>22</v>
      </c>
      <c r="CX7" s="64" t="s">
        <v>22</v>
      </c>
      <c r="CY7" s="64" t="s">
        <v>22</v>
      </c>
      <c r="CZ7" s="64" t="s">
        <v>22</v>
      </c>
      <c r="DA7" s="64" t="s">
        <v>22</v>
      </c>
      <c r="DB7" s="64" t="s">
        <v>22</v>
      </c>
      <c r="DC7" s="64" t="s">
        <v>22</v>
      </c>
      <c r="DD7" s="64" t="s">
        <v>22</v>
      </c>
      <c r="DE7" s="64" t="s">
        <v>22</v>
      </c>
      <c r="DF7" s="64" t="s">
        <v>22</v>
      </c>
      <c r="DG7" s="64" t="s">
        <v>22</v>
      </c>
      <c r="DH7" s="64" t="s">
        <v>22</v>
      </c>
      <c r="DI7" s="64" t="s">
        <v>22</v>
      </c>
      <c r="DJ7" s="64" t="s">
        <v>20</v>
      </c>
      <c r="DK7" s="64" t="s">
        <v>20</v>
      </c>
      <c r="DL7" s="64" t="s">
        <v>20</v>
      </c>
      <c r="DM7" s="64" t="s">
        <v>20</v>
      </c>
      <c r="DN7" s="64" t="s">
        <v>20</v>
      </c>
      <c r="DO7" s="64" t="s">
        <v>20</v>
      </c>
      <c r="DP7" s="64" t="s">
        <v>20</v>
      </c>
      <c r="DQ7" s="64" t="s">
        <v>20</v>
      </c>
      <c r="DR7" s="64" t="s">
        <v>20</v>
      </c>
      <c r="DS7" s="64" t="s">
        <v>20</v>
      </c>
      <c r="DT7" s="64" t="s">
        <v>20</v>
      </c>
      <c r="DU7" s="64" t="s">
        <v>20</v>
      </c>
      <c r="DV7" s="64" t="s">
        <v>20</v>
      </c>
      <c r="DW7" s="64" t="s">
        <v>20</v>
      </c>
      <c r="DX7" s="64" t="s">
        <v>20</v>
      </c>
      <c r="DY7" s="64" t="s">
        <v>20</v>
      </c>
      <c r="DZ7" s="64" t="s">
        <v>20</v>
      </c>
      <c r="EA7" s="64" t="s">
        <v>20</v>
      </c>
      <c r="EB7" s="64" t="s">
        <v>20</v>
      </c>
      <c r="EC7" s="64" t="s">
        <v>20</v>
      </c>
      <c r="ED7" s="64" t="s">
        <v>21</v>
      </c>
      <c r="EE7" s="64" t="s">
        <v>21</v>
      </c>
      <c r="EF7" s="64" t="s">
        <v>21</v>
      </c>
      <c r="EG7" s="64" t="s">
        <v>21</v>
      </c>
      <c r="EH7" s="64" t="s">
        <v>21</v>
      </c>
      <c r="EI7" s="64" t="s">
        <v>21</v>
      </c>
      <c r="EJ7" s="64" t="s">
        <v>21</v>
      </c>
      <c r="EK7" s="64" t="s">
        <v>21</v>
      </c>
      <c r="EL7" s="64" t="s">
        <v>21</v>
      </c>
      <c r="EM7" s="64" t="s">
        <v>21</v>
      </c>
      <c r="EN7" s="64" t="s">
        <v>21</v>
      </c>
      <c r="EO7" s="64" t="s">
        <v>21</v>
      </c>
      <c r="EP7" s="64" t="s">
        <v>21</v>
      </c>
      <c r="EQ7" s="64" t="s">
        <v>21</v>
      </c>
      <c r="ER7" s="64" t="s">
        <v>21</v>
      </c>
      <c r="ES7" s="64" t="s">
        <v>21</v>
      </c>
      <c r="ET7" s="64" t="s">
        <v>21</v>
      </c>
      <c r="EU7" s="64" t="s">
        <v>23</v>
      </c>
      <c r="EV7" s="64" t="s">
        <v>23</v>
      </c>
      <c r="EW7" s="64" t="s">
        <v>23</v>
      </c>
      <c r="EX7" s="64" t="s">
        <v>23</v>
      </c>
      <c r="EY7" s="64" t="s">
        <v>23</v>
      </c>
      <c r="EZ7" s="64" t="s">
        <v>23</v>
      </c>
      <c r="FA7" s="64" t="s">
        <v>23</v>
      </c>
      <c r="FB7" s="64" t="s">
        <v>23</v>
      </c>
      <c r="FC7" s="64" t="s">
        <v>23</v>
      </c>
      <c r="FD7" s="64" t="s">
        <v>23</v>
      </c>
      <c r="FE7" s="64" t="s">
        <v>23</v>
      </c>
      <c r="FF7" s="64" t="s">
        <v>23</v>
      </c>
      <c r="FG7" s="64" t="s">
        <v>23</v>
      </c>
      <c r="FH7" s="64" t="s">
        <v>23</v>
      </c>
      <c r="FI7" s="64" t="s">
        <v>24</v>
      </c>
      <c r="FJ7" s="64" t="s">
        <v>24</v>
      </c>
      <c r="FK7" s="64" t="s">
        <v>24</v>
      </c>
      <c r="FL7" s="64" t="s">
        <v>24</v>
      </c>
      <c r="FM7" s="64" t="s">
        <v>24</v>
      </c>
      <c r="FN7" s="64" t="s">
        <v>24</v>
      </c>
      <c r="FO7" s="64" t="s">
        <v>24</v>
      </c>
      <c r="FP7" s="64" t="s">
        <v>24</v>
      </c>
      <c r="FQ7" s="64" t="s">
        <v>24</v>
      </c>
      <c r="FR7" s="64" t="s">
        <v>24</v>
      </c>
      <c r="FS7" s="64" t="s">
        <v>24</v>
      </c>
      <c r="FT7" s="64" t="s">
        <v>25</v>
      </c>
      <c r="FU7" s="64" t="s">
        <v>25</v>
      </c>
      <c r="FV7" s="64" t="s">
        <v>25</v>
      </c>
      <c r="FW7" s="64" t="s">
        <v>25</v>
      </c>
      <c r="FX7" s="64" t="s">
        <v>25</v>
      </c>
      <c r="FY7" s="64" t="s">
        <v>25</v>
      </c>
      <c r="FZ7" s="64" t="s">
        <v>25</v>
      </c>
      <c r="GA7" s="64" t="s">
        <v>25</v>
      </c>
      <c r="GB7" s="64" t="s">
        <v>25</v>
      </c>
      <c r="GC7" s="64" t="s">
        <v>25</v>
      </c>
      <c r="GD7" s="64" t="s">
        <v>25</v>
      </c>
      <c r="GE7" s="64" t="s">
        <v>25</v>
      </c>
      <c r="GF7" s="64" t="s">
        <v>25</v>
      </c>
      <c r="GG7" s="64" t="s">
        <v>25</v>
      </c>
      <c r="GH7" s="64" t="s">
        <v>25</v>
      </c>
      <c r="GI7" s="64" t="s">
        <v>25</v>
      </c>
      <c r="GJ7" s="64" t="s">
        <v>25</v>
      </c>
      <c r="GK7" s="64" t="s">
        <v>25</v>
      </c>
      <c r="GL7" s="64" t="s">
        <v>25</v>
      </c>
      <c r="GM7" s="64" t="s">
        <v>13</v>
      </c>
      <c r="GN7" s="64" t="s">
        <v>13</v>
      </c>
      <c r="GO7" s="64" t="s">
        <v>13</v>
      </c>
      <c r="GP7" s="64" t="s">
        <v>13</v>
      </c>
      <c r="GQ7" s="64" t="s">
        <v>13</v>
      </c>
      <c r="GR7" s="64" t="s">
        <v>13</v>
      </c>
      <c r="GS7" s="64" t="s">
        <v>13</v>
      </c>
      <c r="GT7" s="64" t="s">
        <v>13</v>
      </c>
      <c r="GU7" s="64" t="s">
        <v>13</v>
      </c>
      <c r="GV7" s="64" t="s">
        <v>13</v>
      </c>
      <c r="GW7" s="64" t="s">
        <v>13</v>
      </c>
      <c r="GX7" s="64" t="s">
        <v>13</v>
      </c>
      <c r="GY7" s="64" t="s">
        <v>13</v>
      </c>
      <c r="GZ7" s="64" t="s">
        <v>13</v>
      </c>
      <c r="HA7" s="64" t="s">
        <v>13</v>
      </c>
      <c r="HB7" s="64" t="s">
        <v>13</v>
      </c>
      <c r="HC7" s="64" t="s">
        <v>13</v>
      </c>
      <c r="HD7" s="64" t="s">
        <v>13</v>
      </c>
      <c r="HE7" s="64" t="s">
        <v>13</v>
      </c>
      <c r="HF7" s="64" t="s">
        <v>13</v>
      </c>
      <c r="HG7" s="64" t="s">
        <v>13</v>
      </c>
      <c r="HH7" s="64" t="s">
        <v>13</v>
      </c>
      <c r="HI7" s="64" t="s">
        <v>13</v>
      </c>
      <c r="HJ7" s="64" t="s">
        <v>13</v>
      </c>
      <c r="HK7" s="64" t="s">
        <v>13</v>
      </c>
      <c r="HL7" s="64" t="s">
        <v>13</v>
      </c>
      <c r="HM7" s="64" t="s">
        <v>13</v>
      </c>
      <c r="HN7" s="64" t="s">
        <v>13</v>
      </c>
      <c r="HO7" s="64" t="s">
        <v>13</v>
      </c>
      <c r="HP7" s="64" t="s">
        <v>14</v>
      </c>
      <c r="HQ7" s="64" t="s">
        <v>14</v>
      </c>
      <c r="HR7" s="64" t="s">
        <v>14</v>
      </c>
      <c r="HS7" s="64" t="s">
        <v>14</v>
      </c>
      <c r="HT7" s="64" t="s">
        <v>14</v>
      </c>
      <c r="HU7" s="64" t="s">
        <v>14</v>
      </c>
      <c r="HV7" s="64" t="s">
        <v>14</v>
      </c>
      <c r="HW7" s="64" t="s">
        <v>14</v>
      </c>
      <c r="HX7" s="64" t="s">
        <v>16</v>
      </c>
      <c r="HY7" s="64" t="s">
        <v>16</v>
      </c>
      <c r="HZ7" s="64" t="s">
        <v>16</v>
      </c>
      <c r="IA7" s="64" t="s">
        <v>16</v>
      </c>
      <c r="IB7" s="64" t="s">
        <v>16</v>
      </c>
      <c r="IC7" s="64" t="s">
        <v>16</v>
      </c>
      <c r="ID7" s="64" t="s">
        <v>16</v>
      </c>
      <c r="IE7" s="64" t="s">
        <v>16</v>
      </c>
      <c r="IF7" s="64" t="s">
        <v>16</v>
      </c>
      <c r="IG7" s="64" t="s">
        <v>16</v>
      </c>
      <c r="IH7" s="64" t="s">
        <v>17</v>
      </c>
      <c r="II7" s="64" t="s">
        <v>17</v>
      </c>
      <c r="IJ7" s="64" t="s">
        <v>17</v>
      </c>
      <c r="IK7" s="64" t="s">
        <v>17</v>
      </c>
      <c r="IL7" s="64" t="s">
        <v>696</v>
      </c>
      <c r="IM7" s="64" t="s">
        <v>696</v>
      </c>
      <c r="IN7" s="64" t="s">
        <v>696</v>
      </c>
      <c r="IO7" s="64" t="s">
        <v>696</v>
      </c>
      <c r="IP7" s="64" t="s">
        <v>696</v>
      </c>
      <c r="IQ7" s="64" t="s">
        <v>696</v>
      </c>
      <c r="IR7" s="64" t="s">
        <v>696</v>
      </c>
      <c r="IS7" s="64" t="s">
        <v>697</v>
      </c>
      <c r="IT7" s="64" t="s">
        <v>697</v>
      </c>
      <c r="IU7" s="64" t="s">
        <v>697</v>
      </c>
      <c r="IV7" s="64" t="s">
        <v>697</v>
      </c>
      <c r="IW7" s="64" t="s">
        <v>696</v>
      </c>
      <c r="IX7" s="64" t="s">
        <v>696</v>
      </c>
      <c r="IY7" s="64" t="s">
        <v>696</v>
      </c>
      <c r="IZ7" s="64" t="s">
        <v>696</v>
      </c>
      <c r="JA7" s="64" t="s">
        <v>696</v>
      </c>
      <c r="JB7" s="64" t="s">
        <v>696</v>
      </c>
      <c r="JC7" s="64" t="s">
        <v>696</v>
      </c>
      <c r="JD7" s="64" t="s">
        <v>696</v>
      </c>
      <c r="JE7" s="64" t="s">
        <v>18</v>
      </c>
      <c r="JF7" s="64" t="s">
        <v>18</v>
      </c>
      <c r="JG7" s="64" t="s">
        <v>18</v>
      </c>
      <c r="JH7" s="64" t="s">
        <v>18</v>
      </c>
      <c r="JI7" s="64" t="s">
        <v>18</v>
      </c>
      <c r="JJ7" s="64" t="s">
        <v>18</v>
      </c>
      <c r="JK7" s="64" t="s">
        <v>18</v>
      </c>
      <c r="JL7" s="64" t="s">
        <v>18</v>
      </c>
      <c r="JM7" s="64" t="s">
        <v>18</v>
      </c>
      <c r="JN7" s="64" t="s">
        <v>18</v>
      </c>
      <c r="JO7" s="64" t="s">
        <v>27</v>
      </c>
      <c r="JP7" s="64" t="s">
        <v>27</v>
      </c>
      <c r="JQ7" s="64" t="s">
        <v>27</v>
      </c>
      <c r="JR7" s="64" t="s">
        <v>27</v>
      </c>
      <c r="JS7" s="64" t="s">
        <v>27</v>
      </c>
      <c r="JT7" s="64" t="s">
        <v>27</v>
      </c>
      <c r="JU7" s="64" t="s">
        <v>27</v>
      </c>
      <c r="JV7" s="64" t="s">
        <v>27</v>
      </c>
      <c r="JW7" s="64" t="s">
        <v>27</v>
      </c>
      <c r="JX7" s="64" t="s">
        <v>27</v>
      </c>
      <c r="JY7" s="64" t="s">
        <v>27</v>
      </c>
      <c r="JZ7" s="64" t="s">
        <v>27</v>
      </c>
      <c r="KA7" s="64" t="s">
        <v>27</v>
      </c>
      <c r="KB7" s="64" t="s">
        <v>27</v>
      </c>
      <c r="KC7" s="64" t="s">
        <v>27</v>
      </c>
      <c r="KD7" s="64" t="s">
        <v>27</v>
      </c>
      <c r="KE7" s="64" t="s">
        <v>27</v>
      </c>
      <c r="KF7" s="64" t="s">
        <v>27</v>
      </c>
      <c r="KG7" s="64" t="s">
        <v>27</v>
      </c>
      <c r="KH7" s="64" t="s">
        <v>27</v>
      </c>
      <c r="KI7" s="64" t="s">
        <v>28</v>
      </c>
      <c r="KJ7" s="64" t="s">
        <v>28</v>
      </c>
      <c r="KK7" s="64" t="s">
        <v>28</v>
      </c>
      <c r="KL7" s="64" t="s">
        <v>28</v>
      </c>
      <c r="KM7" s="64" t="s">
        <v>28</v>
      </c>
      <c r="KN7" s="64" t="s">
        <v>28</v>
      </c>
      <c r="KO7" s="64" t="s">
        <v>28</v>
      </c>
      <c r="KP7" s="64" t="s">
        <v>28</v>
      </c>
      <c r="KQ7" s="64" t="s">
        <v>28</v>
      </c>
      <c r="KR7" s="64" t="s">
        <v>30</v>
      </c>
      <c r="KS7" s="64" t="s">
        <v>30</v>
      </c>
      <c r="KT7" s="64" t="s">
        <v>30</v>
      </c>
      <c r="KU7" s="64" t="s">
        <v>30</v>
      </c>
      <c r="KV7" s="64" t="s">
        <v>30</v>
      </c>
      <c r="KW7" s="64" t="s">
        <v>30</v>
      </c>
      <c r="KX7" s="64" t="s">
        <v>30</v>
      </c>
      <c r="KY7" s="64" t="s">
        <v>30</v>
      </c>
      <c r="KZ7" s="64" t="s">
        <v>30</v>
      </c>
      <c r="LA7" s="64" t="s">
        <v>31</v>
      </c>
      <c r="LB7" s="64" t="s">
        <v>31</v>
      </c>
      <c r="LC7" s="64" t="s">
        <v>31</v>
      </c>
      <c r="LD7" s="64" t="s">
        <v>32</v>
      </c>
      <c r="LE7" s="64" t="s">
        <v>32</v>
      </c>
      <c r="LF7" s="64" t="s">
        <v>32</v>
      </c>
      <c r="LG7" s="64" t="s">
        <v>33</v>
      </c>
      <c r="LH7" s="64" t="s">
        <v>33</v>
      </c>
      <c r="LI7" s="64" t="s">
        <v>33</v>
      </c>
      <c r="LJ7" s="64" t="s">
        <v>33</v>
      </c>
      <c r="LK7" s="64" t="s">
        <v>33</v>
      </c>
      <c r="LL7" s="64" t="s">
        <v>33</v>
      </c>
      <c r="LM7" s="64" t="s">
        <v>33</v>
      </c>
      <c r="LN7" s="64" t="s">
        <v>33</v>
      </c>
      <c r="LO7" s="64" t="s">
        <v>34</v>
      </c>
      <c r="LP7" s="64" t="s">
        <v>34</v>
      </c>
      <c r="LQ7" s="64" t="s">
        <v>34</v>
      </c>
      <c r="LR7" s="64" t="s">
        <v>34</v>
      </c>
      <c r="LS7" s="64" t="s">
        <v>34</v>
      </c>
      <c r="LT7" s="64" t="s">
        <v>34</v>
      </c>
      <c r="LU7" s="64" t="s">
        <v>34</v>
      </c>
      <c r="LV7" s="64" t="s">
        <v>35</v>
      </c>
      <c r="LW7" s="64" t="s">
        <v>32</v>
      </c>
      <c r="LX7" s="64" t="s">
        <v>32</v>
      </c>
      <c r="LY7" s="64" t="s">
        <v>32</v>
      </c>
      <c r="LZ7" s="64" t="s">
        <v>35</v>
      </c>
      <c r="MA7" s="64" t="s">
        <v>35</v>
      </c>
      <c r="MB7" s="64" t="s">
        <v>35</v>
      </c>
      <c r="MC7" s="64" t="s">
        <v>35</v>
      </c>
      <c r="MD7" s="64" t="s">
        <v>35</v>
      </c>
      <c r="ME7" s="64" t="s">
        <v>35</v>
      </c>
      <c r="MF7" s="64" t="s">
        <v>35</v>
      </c>
      <c r="MG7" s="64" t="s">
        <v>35</v>
      </c>
      <c r="MH7" s="64" t="s">
        <v>35</v>
      </c>
      <c r="MI7" s="64" t="s">
        <v>35</v>
      </c>
      <c r="MJ7" s="64" t="s">
        <v>35</v>
      </c>
      <c r="MK7" s="64" t="s">
        <v>35</v>
      </c>
      <c r="ML7" s="64" t="s">
        <v>35</v>
      </c>
      <c r="MM7" s="64" t="s">
        <v>35</v>
      </c>
      <c r="MN7" s="64" t="s">
        <v>35</v>
      </c>
      <c r="MO7" s="64" t="s">
        <v>35</v>
      </c>
      <c r="MP7" s="64" t="s">
        <v>35</v>
      </c>
      <c r="MQ7" s="64" t="s">
        <v>35</v>
      </c>
      <c r="MR7" s="64" t="s">
        <v>35</v>
      </c>
      <c r="MS7" s="64" t="s">
        <v>769</v>
      </c>
      <c r="MT7" s="64" t="s">
        <v>37</v>
      </c>
      <c r="MU7" s="64" t="s">
        <v>37</v>
      </c>
      <c r="MV7" s="64" t="s">
        <v>37</v>
      </c>
      <c r="MW7" s="64" t="s">
        <v>38</v>
      </c>
      <c r="MX7" s="64" t="s">
        <v>38</v>
      </c>
      <c r="MY7" s="64" t="s">
        <v>38</v>
      </c>
      <c r="MZ7" s="64" t="s">
        <v>38</v>
      </c>
      <c r="NA7" s="64" t="s">
        <v>38</v>
      </c>
      <c r="NB7" s="64" t="s">
        <v>38</v>
      </c>
      <c r="NC7" s="64" t="s">
        <v>38</v>
      </c>
      <c r="ND7" s="64" t="s">
        <v>38</v>
      </c>
      <c r="NE7" s="64" t="s">
        <v>38</v>
      </c>
      <c r="NF7" s="64" t="s">
        <v>38</v>
      </c>
      <c r="NG7" s="64" t="s">
        <v>38</v>
      </c>
      <c r="NH7" s="64" t="s">
        <v>38</v>
      </c>
      <c r="NI7" s="64" t="s">
        <v>38</v>
      </c>
      <c r="NJ7" s="64" t="s">
        <v>39</v>
      </c>
      <c r="NK7" s="64" t="s">
        <v>39</v>
      </c>
      <c r="NL7" s="64" t="s">
        <v>39</v>
      </c>
      <c r="NM7" s="64" t="s">
        <v>39</v>
      </c>
      <c r="NN7" s="64" t="s">
        <v>39</v>
      </c>
      <c r="NO7" s="64" t="s">
        <v>39</v>
      </c>
      <c r="NP7" s="64" t="s">
        <v>39</v>
      </c>
      <c r="NQ7" s="64" t="s">
        <v>39</v>
      </c>
      <c r="NR7" s="64" t="s">
        <v>29</v>
      </c>
      <c r="NS7" s="64" t="s">
        <v>29</v>
      </c>
      <c r="NT7" s="64" t="s">
        <v>29</v>
      </c>
      <c r="NU7" s="64" t="s">
        <v>29</v>
      </c>
      <c r="NV7" s="64" t="s">
        <v>27</v>
      </c>
      <c r="NW7" s="64" t="s">
        <v>25</v>
      </c>
      <c r="NX7" s="64" t="s">
        <v>25</v>
      </c>
      <c r="NY7" s="64" t="s">
        <v>25</v>
      </c>
      <c r="NZ7" s="64" t="s">
        <v>38</v>
      </c>
      <c r="OA7" s="64" t="s">
        <v>38</v>
      </c>
      <c r="OB7" s="64" t="s">
        <v>38</v>
      </c>
      <c r="OC7" s="64" t="s">
        <v>38</v>
      </c>
      <c r="OD7" s="64" t="s">
        <v>38</v>
      </c>
      <c r="OE7" s="64" t="s">
        <v>38</v>
      </c>
      <c r="OF7" s="64" t="s">
        <v>38</v>
      </c>
      <c r="OG7" s="64" t="s">
        <v>40</v>
      </c>
      <c r="OH7" s="64" t="s">
        <v>36</v>
      </c>
      <c r="OI7" s="64" t="s">
        <v>36</v>
      </c>
      <c r="OJ7" s="64" t="s">
        <v>36</v>
      </c>
      <c r="OK7" s="64" t="s">
        <v>36</v>
      </c>
      <c r="OL7" s="64" t="s">
        <v>36</v>
      </c>
      <c r="OM7" s="64" t="s">
        <v>36</v>
      </c>
      <c r="ON7" s="64" t="s">
        <v>36</v>
      </c>
      <c r="OO7" s="64" t="s">
        <v>36</v>
      </c>
      <c r="OP7" s="64" t="s">
        <v>36</v>
      </c>
      <c r="OQ7" s="64" t="s">
        <v>36</v>
      </c>
      <c r="OR7" s="65" t="s">
        <v>36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605</v>
      </c>
      <c r="B8" s="72" t="s">
        <v>10</v>
      </c>
      <c r="C8" s="73" t="s">
        <v>176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606</v>
      </c>
      <c r="B9" s="72" t="s">
        <v>10</v>
      </c>
      <c r="C9" s="73" t="s">
        <v>177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178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179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180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181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182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607</v>
      </c>
      <c r="B15" s="72" t="s">
        <v>10</v>
      </c>
      <c r="C15" s="73" t="s">
        <v>183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184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608</v>
      </c>
      <c r="B17" s="72" t="s">
        <v>10</v>
      </c>
      <c r="C17" s="73" t="s">
        <v>185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186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187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188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764</v>
      </c>
      <c r="C21" s="73" t="s">
        <v>189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765</v>
      </c>
      <c r="C22" s="73" t="s">
        <v>190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11</v>
      </c>
      <c r="C23" s="73" t="s">
        <v>191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609</v>
      </c>
      <c r="B24" s="72" t="s">
        <v>11</v>
      </c>
      <c r="C24" s="73" t="s">
        <v>192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11</v>
      </c>
      <c r="C25" s="73" t="s">
        <v>193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610</v>
      </c>
      <c r="B26" s="72" t="s">
        <v>11</v>
      </c>
      <c r="C26" s="73" t="s">
        <v>194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12</v>
      </c>
      <c r="C27" s="73" t="s">
        <v>195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611</v>
      </c>
      <c r="B28" s="72" t="s">
        <v>12</v>
      </c>
      <c r="C28" s="73" t="s">
        <v>196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767</v>
      </c>
      <c r="C29" s="73" t="s">
        <v>197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768</v>
      </c>
      <c r="C30" s="73" t="s">
        <v>198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769</v>
      </c>
      <c r="C31" s="73" t="s">
        <v>199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26</v>
      </c>
      <c r="C32" s="73" t="s">
        <v>200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26</v>
      </c>
      <c r="C33" s="73" t="s">
        <v>201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26</v>
      </c>
      <c r="C34" s="73" t="s">
        <v>202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26</v>
      </c>
      <c r="C35" s="73" t="s">
        <v>203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612</v>
      </c>
      <c r="B36" s="72" t="s">
        <v>26</v>
      </c>
      <c r="C36" s="73" t="s">
        <v>204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26</v>
      </c>
      <c r="C37" s="73" t="s">
        <v>205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613</v>
      </c>
      <c r="B38" s="72" t="s">
        <v>26</v>
      </c>
      <c r="C38" s="73" t="s">
        <v>206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26</v>
      </c>
      <c r="C39" s="73" t="s">
        <v>207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614</v>
      </c>
      <c r="B40" s="72" t="s">
        <v>26</v>
      </c>
      <c r="C40" s="73" t="s">
        <v>208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26</v>
      </c>
      <c r="C41" s="73" t="s">
        <v>209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26</v>
      </c>
      <c r="C42" s="73" t="s">
        <v>210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615</v>
      </c>
      <c r="B43" s="72" t="s">
        <v>26</v>
      </c>
      <c r="C43" s="73" t="s">
        <v>211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</v>
      </c>
      <c r="C44" s="73" t="s">
        <v>212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</v>
      </c>
      <c r="C45" s="73" t="s">
        <v>213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</v>
      </c>
      <c r="C46" s="73" t="s">
        <v>214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616</v>
      </c>
      <c r="B47" s="72" t="s">
        <v>15</v>
      </c>
      <c r="C47" s="73" t="s">
        <v>215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770</v>
      </c>
      <c r="C48" s="73" t="s">
        <v>216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771</v>
      </c>
      <c r="C49" s="73" t="s">
        <v>217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770</v>
      </c>
      <c r="C50" s="73" t="s">
        <v>218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770</v>
      </c>
      <c r="C51" s="73" t="s">
        <v>219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770</v>
      </c>
      <c r="C52" s="73" t="s">
        <v>220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770</v>
      </c>
      <c r="C53" s="73" t="s">
        <v>221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770</v>
      </c>
      <c r="C54" s="73" t="s">
        <v>222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770</v>
      </c>
      <c r="C55" s="73" t="s">
        <v>223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770</v>
      </c>
      <c r="C56" s="73" t="s">
        <v>224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770</v>
      </c>
      <c r="C57" s="73" t="s">
        <v>225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770</v>
      </c>
      <c r="C58" s="73" t="s">
        <v>226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770</v>
      </c>
      <c r="C59" s="73" t="s">
        <v>227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772</v>
      </c>
      <c r="C60" s="73" t="s">
        <v>228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19</v>
      </c>
      <c r="C61" s="73" t="s">
        <v>229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773</v>
      </c>
      <c r="C62" s="73" t="s">
        <v>231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617</v>
      </c>
      <c r="B63" s="72" t="s">
        <v>773</v>
      </c>
      <c r="C63" s="73" t="s">
        <v>232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773</v>
      </c>
      <c r="C64" s="73" t="s">
        <v>233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773</v>
      </c>
      <c r="C65" s="73" t="s">
        <v>234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773</v>
      </c>
      <c r="C66" s="73" t="s">
        <v>235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772</v>
      </c>
      <c r="C67" s="73" t="s">
        <v>236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773</v>
      </c>
      <c r="C68" s="73" t="s">
        <v>237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19</v>
      </c>
      <c r="C69" s="73" t="s">
        <v>238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618</v>
      </c>
      <c r="B70" s="72" t="s">
        <v>19</v>
      </c>
      <c r="C70" s="73" t="s">
        <v>239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19</v>
      </c>
      <c r="C71" s="73" t="s">
        <v>240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19</v>
      </c>
      <c r="C72" s="73" t="s">
        <v>241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19</v>
      </c>
      <c r="C73" s="73" t="s">
        <v>242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19</v>
      </c>
      <c r="C74" s="73" t="s">
        <v>243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19</v>
      </c>
      <c r="C75" s="73" t="s">
        <v>244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19</v>
      </c>
      <c r="C76" s="73" t="s">
        <v>245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19</v>
      </c>
      <c r="C77" s="73" t="s">
        <v>246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19</v>
      </c>
      <c r="C78" s="73" t="s">
        <v>247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19</v>
      </c>
      <c r="C79" s="73" t="s">
        <v>248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19</v>
      </c>
      <c r="C80" s="73" t="s">
        <v>249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19</v>
      </c>
      <c r="C81" s="73" t="s">
        <v>250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19</v>
      </c>
      <c r="C82" s="73" t="s">
        <v>251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19</v>
      </c>
      <c r="C83" s="73" t="s">
        <v>252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619</v>
      </c>
      <c r="B84" s="72" t="s">
        <v>19</v>
      </c>
      <c r="C84" s="73" t="s">
        <v>253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19</v>
      </c>
      <c r="C85" s="73" t="s">
        <v>254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19</v>
      </c>
      <c r="C86" s="73" t="s">
        <v>255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620</v>
      </c>
      <c r="B87" s="72" t="s">
        <v>19</v>
      </c>
      <c r="C87" s="73" t="s">
        <v>256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19</v>
      </c>
      <c r="C88" s="73" t="s">
        <v>257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22</v>
      </c>
      <c r="C89" s="73" t="s">
        <v>258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22</v>
      </c>
      <c r="C90" s="73" t="s">
        <v>259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22</v>
      </c>
      <c r="C91" s="73" t="s">
        <v>260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22</v>
      </c>
      <c r="C92" s="73" t="s">
        <v>261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22</v>
      </c>
      <c r="C93" s="73" t="s">
        <v>262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621</v>
      </c>
      <c r="B94" s="72" t="s">
        <v>22</v>
      </c>
      <c r="C94" s="73" t="s">
        <v>263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22</v>
      </c>
      <c r="C95" s="73" t="s">
        <v>264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22</v>
      </c>
      <c r="C96" s="73" t="s">
        <v>265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22</v>
      </c>
      <c r="C97" s="73" t="s">
        <v>266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22</v>
      </c>
      <c r="C98" s="73" t="s">
        <v>267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22</v>
      </c>
      <c r="C99" s="73" t="s">
        <v>268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22</v>
      </c>
      <c r="C100" s="73" t="s">
        <v>269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22</v>
      </c>
      <c r="C101" s="73" t="s">
        <v>270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22</v>
      </c>
      <c r="C102" s="73" t="s">
        <v>271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22</v>
      </c>
      <c r="C103" s="73" t="s">
        <v>272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622</v>
      </c>
      <c r="B104" s="72" t="s">
        <v>22</v>
      </c>
      <c r="C104" s="73" t="s">
        <v>273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22</v>
      </c>
      <c r="C105" s="73" t="s">
        <v>274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22</v>
      </c>
      <c r="C106" s="73" t="s">
        <v>275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22</v>
      </c>
      <c r="C107" s="73" t="s">
        <v>276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22</v>
      </c>
      <c r="C108" s="73" t="s">
        <v>277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22</v>
      </c>
      <c r="C109" s="73" t="s">
        <v>278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623</v>
      </c>
      <c r="B110" s="72" t="s">
        <v>22</v>
      </c>
      <c r="C110" s="73" t="s">
        <v>279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22</v>
      </c>
      <c r="C111" s="73" t="s">
        <v>280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22</v>
      </c>
      <c r="C112" s="73" t="s">
        <v>281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22</v>
      </c>
      <c r="C113" s="73" t="s">
        <v>282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22</v>
      </c>
      <c r="C114" s="73" t="s">
        <v>283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624</v>
      </c>
      <c r="B115" s="72" t="s">
        <v>22</v>
      </c>
      <c r="C115" s="73" t="s">
        <v>284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625</v>
      </c>
      <c r="B116" s="72" t="s">
        <v>22</v>
      </c>
      <c r="C116" s="73" t="s">
        <v>285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20</v>
      </c>
      <c r="C117" s="73" t="s">
        <v>286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20</v>
      </c>
      <c r="C118" s="73" t="s">
        <v>287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20</v>
      </c>
      <c r="C119" s="73" t="s">
        <v>288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20</v>
      </c>
      <c r="C120" s="73" t="s">
        <v>289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20</v>
      </c>
      <c r="C121" s="73" t="s">
        <v>290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20</v>
      </c>
      <c r="C122" s="73" t="s">
        <v>291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20</v>
      </c>
      <c r="C123" s="73" t="s">
        <v>292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20</v>
      </c>
      <c r="C124" s="73" t="s">
        <v>293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626</v>
      </c>
      <c r="B125" s="72" t="s">
        <v>20</v>
      </c>
      <c r="C125" s="73" t="s">
        <v>294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20</v>
      </c>
      <c r="C126" s="73" t="s">
        <v>295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20</v>
      </c>
      <c r="C127" s="73" t="s">
        <v>296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20</v>
      </c>
      <c r="C128" s="73" t="s">
        <v>297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20</v>
      </c>
      <c r="C129" s="73" t="s">
        <v>298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20</v>
      </c>
      <c r="C130" s="73" t="s">
        <v>299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20</v>
      </c>
      <c r="C131" s="73" t="s">
        <v>300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20</v>
      </c>
      <c r="C132" s="73" t="s">
        <v>301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20</v>
      </c>
      <c r="C133" s="73" t="s">
        <v>302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627</v>
      </c>
      <c r="B134" s="72" t="s">
        <v>20</v>
      </c>
      <c r="C134" s="73" t="s">
        <v>303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20</v>
      </c>
      <c r="C135" s="73" t="s">
        <v>304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20</v>
      </c>
      <c r="C136" s="73" t="s">
        <v>305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21</v>
      </c>
      <c r="C137" s="73" t="s">
        <v>306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21</v>
      </c>
      <c r="C138" s="73" t="s">
        <v>307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21</v>
      </c>
      <c r="C139" s="73" t="s">
        <v>308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21</v>
      </c>
      <c r="C140" s="73" t="s">
        <v>309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21</v>
      </c>
      <c r="C141" s="73" t="s">
        <v>310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21</v>
      </c>
      <c r="C142" s="73" t="s">
        <v>311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21</v>
      </c>
      <c r="C143" s="73" t="s">
        <v>312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21</v>
      </c>
      <c r="C144" s="73" t="s">
        <v>313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21</v>
      </c>
      <c r="C145" s="73" t="s">
        <v>314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21</v>
      </c>
      <c r="C146" s="73" t="s">
        <v>315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21</v>
      </c>
      <c r="C147" s="73" t="s">
        <v>316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21</v>
      </c>
      <c r="C148" s="73" t="s">
        <v>317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21</v>
      </c>
      <c r="C149" s="73" t="s">
        <v>318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21</v>
      </c>
      <c r="C150" s="73" t="s">
        <v>319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21</v>
      </c>
      <c r="C151" s="73" t="s">
        <v>320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21</v>
      </c>
      <c r="C152" s="73" t="s">
        <v>321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21</v>
      </c>
      <c r="C153" s="73" t="s">
        <v>322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23</v>
      </c>
      <c r="C154" s="73" t="s">
        <v>323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23</v>
      </c>
      <c r="C155" s="73" t="s">
        <v>324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23</v>
      </c>
      <c r="C156" s="73" t="s">
        <v>325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23</v>
      </c>
      <c r="C157" s="73" t="s">
        <v>326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23</v>
      </c>
      <c r="C158" s="73" t="s">
        <v>327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23</v>
      </c>
      <c r="C159" s="73" t="s">
        <v>328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23</v>
      </c>
      <c r="C160" s="73" t="s">
        <v>329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23</v>
      </c>
      <c r="C161" s="73" t="s">
        <v>330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23</v>
      </c>
      <c r="C162" s="73" t="s">
        <v>331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23</v>
      </c>
      <c r="C163" s="73" t="s">
        <v>332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23</v>
      </c>
      <c r="C164" s="73" t="s">
        <v>333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23</v>
      </c>
      <c r="C165" s="73" t="s">
        <v>334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23</v>
      </c>
      <c r="C166" s="73" t="s">
        <v>335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628</v>
      </c>
      <c r="B167" s="72" t="s">
        <v>23</v>
      </c>
      <c r="C167" s="73" t="s">
        <v>336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24</v>
      </c>
      <c r="C168" s="73" t="s">
        <v>337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24</v>
      </c>
      <c r="C169" s="73" t="s">
        <v>338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24</v>
      </c>
      <c r="C170" s="73" t="s">
        <v>339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24</v>
      </c>
      <c r="C171" s="73" t="s">
        <v>340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629</v>
      </c>
      <c r="B172" s="72" t="s">
        <v>24</v>
      </c>
      <c r="C172" s="73" t="s">
        <v>341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24</v>
      </c>
      <c r="C173" s="73" t="s">
        <v>342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24</v>
      </c>
      <c r="C174" s="73" t="s">
        <v>343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24</v>
      </c>
      <c r="C175" s="73" t="s">
        <v>344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24</v>
      </c>
      <c r="C176" s="73" t="s">
        <v>345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24</v>
      </c>
      <c r="C177" s="73" t="s">
        <v>346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24</v>
      </c>
      <c r="C178" s="73" t="s">
        <v>347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25</v>
      </c>
      <c r="C179" s="73" t="s">
        <v>348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25</v>
      </c>
      <c r="C180" s="73" t="s">
        <v>349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25</v>
      </c>
      <c r="C181" s="73" t="s">
        <v>350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25</v>
      </c>
      <c r="C182" s="73" t="s">
        <v>351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630</v>
      </c>
      <c r="B183" s="72" t="s">
        <v>25</v>
      </c>
      <c r="C183" s="73" t="s">
        <v>352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25</v>
      </c>
      <c r="C184" s="73" t="s">
        <v>353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631</v>
      </c>
      <c r="B185" s="72" t="s">
        <v>25</v>
      </c>
      <c r="C185" s="73" t="s">
        <v>354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25</v>
      </c>
      <c r="C186" s="73" t="s">
        <v>355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25</v>
      </c>
      <c r="C187" s="73" t="s">
        <v>356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25</v>
      </c>
      <c r="C188" s="73" t="s">
        <v>357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25</v>
      </c>
      <c r="C189" s="73" t="s">
        <v>358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25</v>
      </c>
      <c r="C190" s="73" t="s">
        <v>359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25</v>
      </c>
      <c r="C191" s="73" t="s">
        <v>360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25</v>
      </c>
      <c r="C192" s="73" t="s">
        <v>361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25</v>
      </c>
      <c r="C193" s="73" t="s">
        <v>362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25</v>
      </c>
      <c r="C194" s="73" t="s">
        <v>363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25</v>
      </c>
      <c r="C195" s="73" t="s">
        <v>364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25</v>
      </c>
      <c r="C196" s="73" t="s">
        <v>365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25</v>
      </c>
      <c r="C197" s="73" t="s">
        <v>366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13</v>
      </c>
      <c r="C198" s="73" t="s">
        <v>367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13</v>
      </c>
      <c r="C199" s="73" t="s">
        <v>368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13</v>
      </c>
      <c r="C200" s="73" t="s">
        <v>369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13</v>
      </c>
      <c r="C201" s="73" t="s">
        <v>370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13</v>
      </c>
      <c r="C202" s="73" t="s">
        <v>371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13</v>
      </c>
      <c r="C203" s="73" t="s">
        <v>372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13</v>
      </c>
      <c r="C204" s="73" t="s">
        <v>373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13</v>
      </c>
      <c r="C205" s="73" t="s">
        <v>374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13</v>
      </c>
      <c r="C206" s="73" t="s">
        <v>375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13</v>
      </c>
      <c r="C207" s="73" t="s">
        <v>376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13</v>
      </c>
      <c r="C208" s="73" t="s">
        <v>377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13</v>
      </c>
      <c r="C209" s="73" t="s">
        <v>378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632</v>
      </c>
      <c r="B210" s="72" t="s">
        <v>13</v>
      </c>
      <c r="C210" s="73" t="s">
        <v>379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13</v>
      </c>
      <c r="C211" s="73" t="s">
        <v>380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13</v>
      </c>
      <c r="C212" s="73" t="s">
        <v>381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633</v>
      </c>
      <c r="B213" s="72" t="s">
        <v>13</v>
      </c>
      <c r="C213" s="73" t="s">
        <v>382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13</v>
      </c>
      <c r="C214" s="73" t="s">
        <v>383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13</v>
      </c>
      <c r="C215" s="73" t="s">
        <v>384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634</v>
      </c>
      <c r="B216" s="72" t="s">
        <v>13</v>
      </c>
      <c r="C216" s="73" t="s">
        <v>385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13</v>
      </c>
      <c r="C217" s="73" t="s">
        <v>386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13</v>
      </c>
      <c r="C218" s="73" t="s">
        <v>387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13</v>
      </c>
      <c r="C219" s="73" t="s">
        <v>388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13</v>
      </c>
      <c r="C220" s="73" t="s">
        <v>389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13</v>
      </c>
      <c r="C221" s="73" t="s">
        <v>390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13</v>
      </c>
      <c r="C222" s="73" t="s">
        <v>391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13</v>
      </c>
      <c r="C223" s="73" t="s">
        <v>392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13</v>
      </c>
      <c r="C224" s="73" t="s">
        <v>393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13</v>
      </c>
      <c r="C225" s="73" t="s">
        <v>394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13</v>
      </c>
      <c r="C226" s="73" t="s">
        <v>395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</v>
      </c>
      <c r="C227" s="73" t="s">
        <v>396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</v>
      </c>
      <c r="C228" s="73" t="s">
        <v>397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</v>
      </c>
      <c r="C229" s="73" t="s">
        <v>398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</v>
      </c>
      <c r="C230" s="73" t="s">
        <v>399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</v>
      </c>
      <c r="C231" s="73" t="s">
        <v>400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</v>
      </c>
      <c r="C232" s="73" t="s">
        <v>401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</v>
      </c>
      <c r="C233" s="73" t="s">
        <v>402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</v>
      </c>
      <c r="C234" s="73" t="s">
        <v>403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16</v>
      </c>
      <c r="C235" s="73" t="s">
        <v>404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16</v>
      </c>
      <c r="C236" s="73" t="s">
        <v>405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16</v>
      </c>
      <c r="C237" s="73" t="s">
        <v>406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16</v>
      </c>
      <c r="C238" s="73" t="s">
        <v>407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16</v>
      </c>
      <c r="C239" s="73" t="s">
        <v>408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16</v>
      </c>
      <c r="C240" s="73" t="s">
        <v>409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16</v>
      </c>
      <c r="C241" s="73" t="s">
        <v>410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16</v>
      </c>
      <c r="C242" s="73" t="s">
        <v>411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16</v>
      </c>
      <c r="C243" s="73" t="s">
        <v>412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16</v>
      </c>
      <c r="C244" s="73" t="s">
        <v>413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17</v>
      </c>
      <c r="C245" s="73" t="s">
        <v>414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17</v>
      </c>
      <c r="C246" s="73" t="s">
        <v>415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17</v>
      </c>
      <c r="C247" s="73" t="s">
        <v>416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17</v>
      </c>
      <c r="C248" s="73" t="s">
        <v>417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696</v>
      </c>
      <c r="C249" s="73" t="s">
        <v>418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696</v>
      </c>
      <c r="C250" s="73" t="s">
        <v>419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696</v>
      </c>
      <c r="C251" s="73" t="s">
        <v>420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696</v>
      </c>
      <c r="C252" s="73" t="s">
        <v>421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696</v>
      </c>
      <c r="C253" s="73" t="s">
        <v>422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696</v>
      </c>
      <c r="C254" s="73" t="s">
        <v>423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635</v>
      </c>
      <c r="B255" s="72" t="s">
        <v>696</v>
      </c>
      <c r="C255" s="73" t="s">
        <v>424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697</v>
      </c>
      <c r="C256" s="73" t="s">
        <v>425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697</v>
      </c>
      <c r="C257" s="73" t="s">
        <v>426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697</v>
      </c>
      <c r="C258" s="73" t="s">
        <v>427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697</v>
      </c>
      <c r="C259" s="73" t="s">
        <v>428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696</v>
      </c>
      <c r="C260" s="73" t="s">
        <v>429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696</v>
      </c>
      <c r="C261" s="73" t="s">
        <v>430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696</v>
      </c>
      <c r="C262" s="73" t="s">
        <v>431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696</v>
      </c>
      <c r="C263" s="73" t="s">
        <v>432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696</v>
      </c>
      <c r="C264" s="73" t="s">
        <v>433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696</v>
      </c>
      <c r="C265" s="73" t="s">
        <v>434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696</v>
      </c>
      <c r="C266" s="73" t="s">
        <v>435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636</v>
      </c>
      <c r="B267" s="72" t="s">
        <v>696</v>
      </c>
      <c r="C267" s="73" t="s">
        <v>436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18</v>
      </c>
      <c r="C268" s="73" t="s">
        <v>437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18</v>
      </c>
      <c r="C269" s="73" t="s">
        <v>438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18</v>
      </c>
      <c r="C270" s="73" t="s">
        <v>439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18</v>
      </c>
      <c r="C271" s="73" t="s">
        <v>440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18</v>
      </c>
      <c r="C272" s="73" t="s">
        <v>441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18</v>
      </c>
      <c r="C273" s="73" t="s">
        <v>442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18</v>
      </c>
      <c r="C274" s="73" t="s">
        <v>443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18</v>
      </c>
      <c r="C275" s="73" t="s">
        <v>444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18</v>
      </c>
      <c r="C276" s="73" t="s">
        <v>445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18</v>
      </c>
      <c r="C277" s="73" t="s">
        <v>446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27</v>
      </c>
      <c r="C278" s="73" t="s">
        <v>447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27</v>
      </c>
      <c r="C279" s="73" t="s">
        <v>448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27</v>
      </c>
      <c r="C280" s="73" t="s">
        <v>449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27</v>
      </c>
      <c r="C281" s="73" t="s">
        <v>450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637</v>
      </c>
      <c r="B282" s="72" t="s">
        <v>27</v>
      </c>
      <c r="C282" s="73" t="s">
        <v>451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27</v>
      </c>
      <c r="C283" s="73" t="s">
        <v>452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27</v>
      </c>
      <c r="C284" s="73" t="s">
        <v>453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27</v>
      </c>
      <c r="C285" s="73" t="s">
        <v>454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638</v>
      </c>
      <c r="B286" s="72" t="s">
        <v>27</v>
      </c>
      <c r="C286" s="73" t="s">
        <v>455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27</v>
      </c>
      <c r="C287" s="73" t="s">
        <v>456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639</v>
      </c>
      <c r="B288" s="72" t="s">
        <v>27</v>
      </c>
      <c r="C288" s="73" t="s">
        <v>457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27</v>
      </c>
      <c r="C289" s="73" t="s">
        <v>458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27</v>
      </c>
      <c r="C290" s="73" t="s">
        <v>459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27</v>
      </c>
      <c r="C291" s="73" t="s">
        <v>460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27</v>
      </c>
      <c r="C292" s="73" t="s">
        <v>461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27</v>
      </c>
      <c r="C293" s="73" t="s">
        <v>462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27</v>
      </c>
      <c r="C294" s="73" t="s">
        <v>463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27</v>
      </c>
      <c r="C295" s="73" t="s">
        <v>464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27</v>
      </c>
      <c r="C296" s="73" t="s">
        <v>465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640</v>
      </c>
      <c r="B297" s="72" t="s">
        <v>27</v>
      </c>
      <c r="C297" s="73" t="s">
        <v>466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28</v>
      </c>
      <c r="C298" s="73" t="s">
        <v>467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28</v>
      </c>
      <c r="C299" s="73" t="s">
        <v>468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28</v>
      </c>
      <c r="C300" s="73" t="s">
        <v>469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28</v>
      </c>
      <c r="C301" s="73" t="s">
        <v>470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28</v>
      </c>
      <c r="C302" s="73" t="s">
        <v>471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28</v>
      </c>
      <c r="C303" s="73" t="s">
        <v>472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641</v>
      </c>
      <c r="B304" s="72" t="s">
        <v>28</v>
      </c>
      <c r="C304" s="73" t="s">
        <v>473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28</v>
      </c>
      <c r="C305" s="73" t="s">
        <v>474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28</v>
      </c>
      <c r="C306" s="73" t="s">
        <v>475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30</v>
      </c>
      <c r="C307" s="73" t="s">
        <v>476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30</v>
      </c>
      <c r="C308" s="73" t="s">
        <v>477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30</v>
      </c>
      <c r="C309" s="73" t="s">
        <v>478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642</v>
      </c>
      <c r="B310" s="72" t="s">
        <v>30</v>
      </c>
      <c r="C310" s="73" t="s">
        <v>479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30</v>
      </c>
      <c r="C311" s="73" t="s">
        <v>480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30</v>
      </c>
      <c r="C312" s="73" t="s">
        <v>481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30</v>
      </c>
      <c r="C313" s="73" t="s">
        <v>482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30</v>
      </c>
      <c r="C314" s="73" t="s">
        <v>483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30</v>
      </c>
      <c r="C315" s="73" t="s">
        <v>484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31</v>
      </c>
      <c r="C316" s="73" t="s">
        <v>485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31</v>
      </c>
      <c r="C317" s="73" t="s">
        <v>486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643</v>
      </c>
      <c r="B318" s="72" t="s">
        <v>31</v>
      </c>
      <c r="C318" s="73" t="s">
        <v>487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32</v>
      </c>
      <c r="C319" s="73" t="s">
        <v>488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32</v>
      </c>
      <c r="C320" s="73" t="s">
        <v>489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644</v>
      </c>
      <c r="B321" s="72" t="s">
        <v>32</v>
      </c>
      <c r="C321" s="73" t="s">
        <v>490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645</v>
      </c>
      <c r="B322" s="72" t="s">
        <v>33</v>
      </c>
      <c r="C322" s="73" t="s">
        <v>491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646</v>
      </c>
      <c r="B323" s="72" t="s">
        <v>33</v>
      </c>
      <c r="C323" s="73" t="s">
        <v>492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33</v>
      </c>
      <c r="C324" s="73" t="s">
        <v>493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647</v>
      </c>
      <c r="B325" s="72" t="s">
        <v>33</v>
      </c>
      <c r="C325" s="73" t="s">
        <v>494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33</v>
      </c>
      <c r="C326" s="73" t="s">
        <v>495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648</v>
      </c>
      <c r="B327" s="72" t="s">
        <v>33</v>
      </c>
      <c r="C327" s="73" t="s">
        <v>496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33</v>
      </c>
      <c r="C328" s="73" t="s">
        <v>497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33</v>
      </c>
      <c r="C329" s="73" t="s">
        <v>498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649</v>
      </c>
      <c r="B330" s="72" t="s">
        <v>34</v>
      </c>
      <c r="C330" s="73" t="s">
        <v>499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650</v>
      </c>
      <c r="B331" s="72" t="s">
        <v>34</v>
      </c>
      <c r="C331" s="73" t="s">
        <v>500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651</v>
      </c>
      <c r="B332" s="72" t="s">
        <v>34</v>
      </c>
      <c r="C332" s="73" t="s">
        <v>501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34</v>
      </c>
      <c r="C333" s="73" t="s">
        <v>502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34</v>
      </c>
      <c r="C334" s="73" t="s">
        <v>503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652</v>
      </c>
      <c r="B335" s="72" t="s">
        <v>34</v>
      </c>
      <c r="C335" s="73" t="s">
        <v>504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34</v>
      </c>
      <c r="C336" s="73" t="s">
        <v>505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35</v>
      </c>
      <c r="C337" s="73" t="s">
        <v>506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32</v>
      </c>
      <c r="C338" s="73" t="s">
        <v>507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32</v>
      </c>
      <c r="C339" s="73" t="s">
        <v>508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653</v>
      </c>
      <c r="B340" s="72" t="s">
        <v>32</v>
      </c>
      <c r="C340" s="73" t="s">
        <v>509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35</v>
      </c>
      <c r="C341" s="73" t="s">
        <v>510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35</v>
      </c>
      <c r="C342" s="73" t="s">
        <v>511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35</v>
      </c>
      <c r="C343" s="73" t="s">
        <v>512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654</v>
      </c>
      <c r="B344" s="72" t="s">
        <v>35</v>
      </c>
      <c r="C344" s="73" t="s">
        <v>513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35</v>
      </c>
      <c r="C345" s="73" t="s">
        <v>514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35</v>
      </c>
      <c r="C346" s="73" t="s">
        <v>515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35</v>
      </c>
      <c r="C347" s="73" t="s">
        <v>516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35</v>
      </c>
      <c r="C348" s="73" t="s">
        <v>517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35</v>
      </c>
      <c r="C349" s="73" t="s">
        <v>518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655</v>
      </c>
      <c r="B350" s="72" t="s">
        <v>35</v>
      </c>
      <c r="C350" s="73" t="s">
        <v>519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35</v>
      </c>
      <c r="C351" s="73" t="s">
        <v>520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35</v>
      </c>
      <c r="C352" s="73" t="s">
        <v>521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35</v>
      </c>
      <c r="C353" s="73" t="s">
        <v>522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35</v>
      </c>
      <c r="C354" s="73" t="s">
        <v>523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35</v>
      </c>
      <c r="C355" s="73" t="s">
        <v>524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35</v>
      </c>
      <c r="C356" s="73" t="s">
        <v>525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35</v>
      </c>
      <c r="C357" s="73" t="s">
        <v>526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35</v>
      </c>
      <c r="C358" s="73" t="s">
        <v>527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35</v>
      </c>
      <c r="C359" s="73" t="s">
        <v>528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769</v>
      </c>
      <c r="C360" s="73" t="s">
        <v>529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37</v>
      </c>
      <c r="C361" s="73" t="s">
        <v>530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656</v>
      </c>
      <c r="B362" s="72" t="s">
        <v>37</v>
      </c>
      <c r="C362" s="73" t="s">
        <v>531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657</v>
      </c>
      <c r="B363" s="72" t="s">
        <v>37</v>
      </c>
      <c r="C363" s="73" t="s">
        <v>532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38</v>
      </c>
      <c r="C364" s="73" t="s">
        <v>533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38</v>
      </c>
      <c r="C365" s="73" t="s">
        <v>534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38</v>
      </c>
      <c r="C366" s="73" t="s">
        <v>535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38</v>
      </c>
      <c r="C367" s="73" t="s">
        <v>536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38</v>
      </c>
      <c r="C368" s="73" t="s">
        <v>537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38</v>
      </c>
      <c r="C369" s="73" t="s">
        <v>538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38</v>
      </c>
      <c r="C370" s="73" t="s">
        <v>539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38</v>
      </c>
      <c r="C371" s="73" t="s">
        <v>540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658</v>
      </c>
      <c r="B372" s="72" t="s">
        <v>38</v>
      </c>
      <c r="C372" s="73" t="s">
        <v>541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659</v>
      </c>
      <c r="B373" s="72" t="s">
        <v>38</v>
      </c>
      <c r="C373" s="73" t="s">
        <v>542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38</v>
      </c>
      <c r="C374" s="73" t="s">
        <v>543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38</v>
      </c>
      <c r="C375" s="73" t="s">
        <v>544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660</v>
      </c>
      <c r="B376" s="72" t="s">
        <v>38</v>
      </c>
      <c r="C376" s="73" t="s">
        <v>545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39</v>
      </c>
      <c r="C377" s="73" t="s">
        <v>546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39</v>
      </c>
      <c r="C378" s="73" t="s">
        <v>547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39</v>
      </c>
      <c r="C379" s="73" t="s">
        <v>548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661</v>
      </c>
      <c r="B380" s="72" t="s">
        <v>39</v>
      </c>
      <c r="C380" s="73" t="s">
        <v>549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39</v>
      </c>
      <c r="C381" s="73" t="s">
        <v>550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39</v>
      </c>
      <c r="C382" s="73" t="s">
        <v>551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39</v>
      </c>
      <c r="C383" s="73" t="s">
        <v>552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39</v>
      </c>
      <c r="C384" s="73" t="s">
        <v>553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29</v>
      </c>
      <c r="C385" s="73" t="s">
        <v>554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29</v>
      </c>
      <c r="C386" s="73" t="s">
        <v>555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29</v>
      </c>
      <c r="C387" s="73" t="s">
        <v>556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662</v>
      </c>
      <c r="B388" s="72" t="s">
        <v>29</v>
      </c>
      <c r="C388" s="73" t="s">
        <v>557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27</v>
      </c>
      <c r="C389" s="73" t="s">
        <v>558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25</v>
      </c>
      <c r="C390" s="73" t="s">
        <v>559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25</v>
      </c>
      <c r="C391" s="73" t="s">
        <v>560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25</v>
      </c>
      <c r="C392" s="73" t="s">
        <v>561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38</v>
      </c>
      <c r="C393" s="73" t="s">
        <v>562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38</v>
      </c>
      <c r="C394" s="73" t="s">
        <v>563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38</v>
      </c>
      <c r="C395" s="73" t="s">
        <v>564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38</v>
      </c>
      <c r="C396" s="73" t="s">
        <v>565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38</v>
      </c>
      <c r="C397" s="73" t="s">
        <v>566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663</v>
      </c>
      <c r="B398" s="72" t="s">
        <v>38</v>
      </c>
      <c r="C398" s="73" t="s">
        <v>567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664</v>
      </c>
      <c r="B399" s="72" t="s">
        <v>38</v>
      </c>
      <c r="C399" s="73" t="s">
        <v>568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40</v>
      </c>
      <c r="C400" s="73" t="s">
        <v>569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665</v>
      </c>
      <c r="B401" s="72" t="s">
        <v>36</v>
      </c>
      <c r="C401" s="73" t="s">
        <v>570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666</v>
      </c>
      <c r="B402" s="72" t="s">
        <v>36</v>
      </c>
      <c r="C402" s="73" t="s">
        <v>571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36</v>
      </c>
      <c r="C403" s="73" t="s">
        <v>572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668</v>
      </c>
      <c r="B404" s="72" t="s">
        <v>36</v>
      </c>
      <c r="C404" s="73" t="s">
        <v>574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669</v>
      </c>
      <c r="B405" s="72" t="s">
        <v>36</v>
      </c>
      <c r="C405" s="73" t="s">
        <v>575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670</v>
      </c>
      <c r="B406" s="72" t="s">
        <v>36</v>
      </c>
      <c r="C406" s="73" t="s">
        <v>576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671</v>
      </c>
      <c r="B407" s="72" t="s">
        <v>36</v>
      </c>
      <c r="C407" s="73" t="s">
        <v>577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674</v>
      </c>
      <c r="B408" s="72" t="s">
        <v>36</v>
      </c>
      <c r="C408" s="73" t="s">
        <v>580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698</v>
      </c>
      <c r="B409" s="72" t="s">
        <v>27</v>
      </c>
      <c r="C409" s="73" t="s">
        <v>699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700</v>
      </c>
      <c r="B410" s="72" t="s">
        <v>27</v>
      </c>
      <c r="C410" s="73" t="s">
        <v>701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702</v>
      </c>
      <c r="B411" s="78"/>
      <c r="C411" s="73" t="s">
        <v>703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704</v>
      </c>
      <c r="B412" s="78"/>
      <c r="C412" s="73" t="s">
        <v>705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706</v>
      </c>
      <c r="B413" s="80"/>
      <c r="C413" s="81" t="s">
        <v>707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708</v>
      </c>
      <c r="B414" s="78"/>
      <c r="C414" s="73" t="s">
        <v>709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710</v>
      </c>
      <c r="B415" s="78"/>
      <c r="C415" s="73" t="s">
        <v>711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712</v>
      </c>
      <c r="B416" s="78"/>
      <c r="C416" s="73" t="s">
        <v>713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714</v>
      </c>
      <c r="B417" s="88"/>
      <c r="C417" s="89" t="s">
        <v>715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716</v>
      </c>
      <c r="B418" s="96"/>
      <c r="C418" s="97" t="s">
        <v>717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718</v>
      </c>
      <c r="B419" s="78"/>
      <c r="C419" s="73" t="s">
        <v>719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720</v>
      </c>
      <c r="B420" s="78"/>
      <c r="C420" s="73" t="s">
        <v>721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722</v>
      </c>
      <c r="B421" s="88"/>
      <c r="C421" s="89" t="s">
        <v>723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724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725</v>
      </c>
      <c r="B1" s="38"/>
    </row>
    <row r="2" spans="1:422" ht="12.75" customHeight="1" x14ac:dyDescent="0.2">
      <c r="A2" s="103" t="s">
        <v>173</v>
      </c>
      <c r="B2" s="40"/>
    </row>
    <row r="3" spans="1:422" ht="12.75" customHeight="1" x14ac:dyDescent="0.2">
      <c r="A3" s="103" t="s">
        <v>174</v>
      </c>
      <c r="B3" s="40"/>
    </row>
    <row r="4" spans="1:422" ht="12.75" customHeight="1" thickBot="1" x14ac:dyDescent="0.25"/>
    <row r="5" spans="1:422" ht="135.75" customHeight="1" x14ac:dyDescent="0.2">
      <c r="A5" s="104" t="s">
        <v>175</v>
      </c>
      <c r="B5" s="43"/>
      <c r="C5" s="105"/>
      <c r="D5" s="106" t="s">
        <v>176</v>
      </c>
      <c r="E5" s="107" t="s">
        <v>177</v>
      </c>
      <c r="F5" s="107" t="s">
        <v>178</v>
      </c>
      <c r="G5" s="107" t="s">
        <v>179</v>
      </c>
      <c r="H5" s="107" t="s">
        <v>180</v>
      </c>
      <c r="I5" s="107" t="s">
        <v>181</v>
      </c>
      <c r="J5" s="107" t="s">
        <v>182</v>
      </c>
      <c r="K5" s="107" t="s">
        <v>183</v>
      </c>
      <c r="L5" s="107" t="s">
        <v>184</v>
      </c>
      <c r="M5" s="107" t="s">
        <v>185</v>
      </c>
      <c r="N5" s="107" t="s">
        <v>186</v>
      </c>
      <c r="O5" s="107" t="s">
        <v>187</v>
      </c>
      <c r="P5" s="107" t="s">
        <v>188</v>
      </c>
      <c r="Q5" s="107" t="s">
        <v>189</v>
      </c>
      <c r="R5" s="107" t="s">
        <v>190</v>
      </c>
      <c r="S5" s="107" t="s">
        <v>191</v>
      </c>
      <c r="T5" s="107" t="s">
        <v>192</v>
      </c>
      <c r="U5" s="107" t="s">
        <v>193</v>
      </c>
      <c r="V5" s="107" t="s">
        <v>194</v>
      </c>
      <c r="W5" s="107" t="s">
        <v>195</v>
      </c>
      <c r="X5" s="107" t="s">
        <v>196</v>
      </c>
      <c r="Y5" s="107" t="s">
        <v>197</v>
      </c>
      <c r="Z5" s="107" t="s">
        <v>198</v>
      </c>
      <c r="AA5" s="107" t="s">
        <v>199</v>
      </c>
      <c r="AB5" s="107" t="s">
        <v>200</v>
      </c>
      <c r="AC5" s="107" t="s">
        <v>201</v>
      </c>
      <c r="AD5" s="107" t="s">
        <v>202</v>
      </c>
      <c r="AE5" s="107" t="s">
        <v>203</v>
      </c>
      <c r="AF5" s="107" t="s">
        <v>204</v>
      </c>
      <c r="AG5" s="107" t="s">
        <v>205</v>
      </c>
      <c r="AH5" s="107" t="s">
        <v>206</v>
      </c>
      <c r="AI5" s="107" t="s">
        <v>207</v>
      </c>
      <c r="AJ5" s="107" t="s">
        <v>208</v>
      </c>
      <c r="AK5" s="107" t="s">
        <v>209</v>
      </c>
      <c r="AL5" s="107" t="s">
        <v>210</v>
      </c>
      <c r="AM5" s="107" t="s">
        <v>211</v>
      </c>
      <c r="AN5" s="107" t="s">
        <v>212</v>
      </c>
      <c r="AO5" s="107" t="s">
        <v>213</v>
      </c>
      <c r="AP5" s="107" t="s">
        <v>214</v>
      </c>
      <c r="AQ5" s="107" t="s">
        <v>215</v>
      </c>
      <c r="AR5" s="107" t="s">
        <v>216</v>
      </c>
      <c r="AS5" s="107" t="s">
        <v>217</v>
      </c>
      <c r="AT5" s="107" t="s">
        <v>218</v>
      </c>
      <c r="AU5" s="107" t="s">
        <v>219</v>
      </c>
      <c r="AV5" s="107" t="s">
        <v>220</v>
      </c>
      <c r="AW5" s="107" t="s">
        <v>221</v>
      </c>
      <c r="AX5" s="107" t="s">
        <v>222</v>
      </c>
      <c r="AY5" s="107" t="s">
        <v>223</v>
      </c>
      <c r="AZ5" s="107" t="s">
        <v>224</v>
      </c>
      <c r="BA5" s="107" t="s">
        <v>225</v>
      </c>
      <c r="BB5" s="107" t="s">
        <v>226</v>
      </c>
      <c r="BC5" s="107" t="s">
        <v>227</v>
      </c>
      <c r="BD5" s="107" t="s">
        <v>228</v>
      </c>
      <c r="BE5" s="107" t="s">
        <v>229</v>
      </c>
      <c r="BF5" s="107" t="s">
        <v>230</v>
      </c>
      <c r="BG5" s="107" t="s">
        <v>231</v>
      </c>
      <c r="BH5" s="107" t="s">
        <v>232</v>
      </c>
      <c r="BI5" s="107" t="s">
        <v>233</v>
      </c>
      <c r="BJ5" s="107" t="s">
        <v>234</v>
      </c>
      <c r="BK5" s="107" t="s">
        <v>235</v>
      </c>
      <c r="BL5" s="107" t="s">
        <v>236</v>
      </c>
      <c r="BM5" s="107" t="s">
        <v>237</v>
      </c>
      <c r="BN5" s="107" t="s">
        <v>238</v>
      </c>
      <c r="BO5" s="107" t="s">
        <v>239</v>
      </c>
      <c r="BP5" s="107" t="s">
        <v>240</v>
      </c>
      <c r="BQ5" s="107" t="s">
        <v>241</v>
      </c>
      <c r="BR5" s="107" t="s">
        <v>242</v>
      </c>
      <c r="BS5" s="107" t="s">
        <v>243</v>
      </c>
      <c r="BT5" s="107" t="s">
        <v>244</v>
      </c>
      <c r="BU5" s="107" t="s">
        <v>245</v>
      </c>
      <c r="BV5" s="107" t="s">
        <v>246</v>
      </c>
      <c r="BW5" s="107" t="s">
        <v>247</v>
      </c>
      <c r="BX5" s="107" t="s">
        <v>248</v>
      </c>
      <c r="BY5" s="107" t="s">
        <v>249</v>
      </c>
      <c r="BZ5" s="107" t="s">
        <v>250</v>
      </c>
      <c r="CA5" s="107" t="s">
        <v>251</v>
      </c>
      <c r="CB5" s="107" t="s">
        <v>252</v>
      </c>
      <c r="CC5" s="107" t="s">
        <v>253</v>
      </c>
      <c r="CD5" s="107" t="s">
        <v>254</v>
      </c>
      <c r="CE5" s="107" t="s">
        <v>255</v>
      </c>
      <c r="CF5" s="107" t="s">
        <v>256</v>
      </c>
      <c r="CG5" s="107" t="s">
        <v>257</v>
      </c>
      <c r="CH5" s="107" t="s">
        <v>258</v>
      </c>
      <c r="CI5" s="107" t="s">
        <v>259</v>
      </c>
      <c r="CJ5" s="107" t="s">
        <v>260</v>
      </c>
      <c r="CK5" s="107" t="s">
        <v>261</v>
      </c>
      <c r="CL5" s="107" t="s">
        <v>262</v>
      </c>
      <c r="CM5" s="107" t="s">
        <v>263</v>
      </c>
      <c r="CN5" s="107" t="s">
        <v>264</v>
      </c>
      <c r="CO5" s="107" t="s">
        <v>265</v>
      </c>
      <c r="CP5" s="107" t="s">
        <v>266</v>
      </c>
      <c r="CQ5" s="107" t="s">
        <v>267</v>
      </c>
      <c r="CR5" s="107" t="s">
        <v>268</v>
      </c>
      <c r="CS5" s="107" t="s">
        <v>269</v>
      </c>
      <c r="CT5" s="107" t="s">
        <v>270</v>
      </c>
      <c r="CU5" s="107" t="s">
        <v>271</v>
      </c>
      <c r="CV5" s="107" t="s">
        <v>272</v>
      </c>
      <c r="CW5" s="107" t="s">
        <v>273</v>
      </c>
      <c r="CX5" s="107" t="s">
        <v>274</v>
      </c>
      <c r="CY5" s="107" t="s">
        <v>275</v>
      </c>
      <c r="CZ5" s="107" t="s">
        <v>276</v>
      </c>
      <c r="DA5" s="107" t="s">
        <v>277</v>
      </c>
      <c r="DB5" s="107" t="s">
        <v>278</v>
      </c>
      <c r="DC5" s="107" t="s">
        <v>279</v>
      </c>
      <c r="DD5" s="107" t="s">
        <v>280</v>
      </c>
      <c r="DE5" s="107" t="s">
        <v>281</v>
      </c>
      <c r="DF5" s="107" t="s">
        <v>282</v>
      </c>
      <c r="DG5" s="107" t="s">
        <v>283</v>
      </c>
      <c r="DH5" s="107" t="s">
        <v>284</v>
      </c>
      <c r="DI5" s="107" t="s">
        <v>285</v>
      </c>
      <c r="DJ5" s="107" t="s">
        <v>286</v>
      </c>
      <c r="DK5" s="107" t="s">
        <v>287</v>
      </c>
      <c r="DL5" s="107" t="s">
        <v>288</v>
      </c>
      <c r="DM5" s="107" t="s">
        <v>289</v>
      </c>
      <c r="DN5" s="107" t="s">
        <v>290</v>
      </c>
      <c r="DO5" s="107" t="s">
        <v>291</v>
      </c>
      <c r="DP5" s="107" t="s">
        <v>292</v>
      </c>
      <c r="DQ5" s="107" t="s">
        <v>293</v>
      </c>
      <c r="DR5" s="107" t="s">
        <v>294</v>
      </c>
      <c r="DS5" s="107" t="s">
        <v>295</v>
      </c>
      <c r="DT5" s="107" t="s">
        <v>296</v>
      </c>
      <c r="DU5" s="107" t="s">
        <v>297</v>
      </c>
      <c r="DV5" s="107" t="s">
        <v>298</v>
      </c>
      <c r="DW5" s="107" t="s">
        <v>299</v>
      </c>
      <c r="DX5" s="107" t="s">
        <v>300</v>
      </c>
      <c r="DY5" s="107" t="s">
        <v>301</v>
      </c>
      <c r="DZ5" s="107" t="s">
        <v>302</v>
      </c>
      <c r="EA5" s="107" t="s">
        <v>303</v>
      </c>
      <c r="EB5" s="107" t="s">
        <v>304</v>
      </c>
      <c r="EC5" s="107" t="s">
        <v>305</v>
      </c>
      <c r="ED5" s="107" t="s">
        <v>306</v>
      </c>
      <c r="EE5" s="107" t="s">
        <v>307</v>
      </c>
      <c r="EF5" s="107" t="s">
        <v>308</v>
      </c>
      <c r="EG5" s="107" t="s">
        <v>309</v>
      </c>
      <c r="EH5" s="107" t="s">
        <v>310</v>
      </c>
      <c r="EI5" s="107" t="s">
        <v>311</v>
      </c>
      <c r="EJ5" s="107" t="s">
        <v>312</v>
      </c>
      <c r="EK5" s="107" t="s">
        <v>313</v>
      </c>
      <c r="EL5" s="107" t="s">
        <v>314</v>
      </c>
      <c r="EM5" s="107" t="s">
        <v>315</v>
      </c>
      <c r="EN5" s="107" t="s">
        <v>316</v>
      </c>
      <c r="EO5" s="107" t="s">
        <v>317</v>
      </c>
      <c r="EP5" s="107" t="s">
        <v>318</v>
      </c>
      <c r="EQ5" s="107" t="s">
        <v>319</v>
      </c>
      <c r="ER5" s="107" t="s">
        <v>320</v>
      </c>
      <c r="ES5" s="107" t="s">
        <v>321</v>
      </c>
      <c r="ET5" s="107" t="s">
        <v>322</v>
      </c>
      <c r="EU5" s="107" t="s">
        <v>323</v>
      </c>
      <c r="EV5" s="107" t="s">
        <v>324</v>
      </c>
      <c r="EW5" s="107" t="s">
        <v>325</v>
      </c>
      <c r="EX5" s="107" t="s">
        <v>326</v>
      </c>
      <c r="EY5" s="107" t="s">
        <v>327</v>
      </c>
      <c r="EZ5" s="107" t="s">
        <v>328</v>
      </c>
      <c r="FA5" s="107" t="s">
        <v>329</v>
      </c>
      <c r="FB5" s="107" t="s">
        <v>330</v>
      </c>
      <c r="FC5" s="107" t="s">
        <v>331</v>
      </c>
      <c r="FD5" s="107" t="s">
        <v>332</v>
      </c>
      <c r="FE5" s="107" t="s">
        <v>333</v>
      </c>
      <c r="FF5" s="107" t="s">
        <v>334</v>
      </c>
      <c r="FG5" s="107" t="s">
        <v>335</v>
      </c>
      <c r="FH5" s="107" t="s">
        <v>336</v>
      </c>
      <c r="FI5" s="107" t="s">
        <v>337</v>
      </c>
      <c r="FJ5" s="107" t="s">
        <v>338</v>
      </c>
      <c r="FK5" s="107" t="s">
        <v>339</v>
      </c>
      <c r="FL5" s="107" t="s">
        <v>340</v>
      </c>
      <c r="FM5" s="107" t="s">
        <v>341</v>
      </c>
      <c r="FN5" s="107" t="s">
        <v>342</v>
      </c>
      <c r="FO5" s="107" t="s">
        <v>343</v>
      </c>
      <c r="FP5" s="107" t="s">
        <v>344</v>
      </c>
      <c r="FQ5" s="107" t="s">
        <v>345</v>
      </c>
      <c r="FR5" s="107" t="s">
        <v>346</v>
      </c>
      <c r="FS5" s="107" t="s">
        <v>347</v>
      </c>
      <c r="FT5" s="107" t="s">
        <v>348</v>
      </c>
      <c r="FU5" s="107" t="s">
        <v>349</v>
      </c>
      <c r="FV5" s="107" t="s">
        <v>350</v>
      </c>
      <c r="FW5" s="107" t="s">
        <v>351</v>
      </c>
      <c r="FX5" s="107" t="s">
        <v>352</v>
      </c>
      <c r="FY5" s="107" t="s">
        <v>353</v>
      </c>
      <c r="FZ5" s="107" t="s">
        <v>354</v>
      </c>
      <c r="GA5" s="107" t="s">
        <v>355</v>
      </c>
      <c r="GB5" s="107" t="s">
        <v>356</v>
      </c>
      <c r="GC5" s="107" t="s">
        <v>357</v>
      </c>
      <c r="GD5" s="107" t="s">
        <v>358</v>
      </c>
      <c r="GE5" s="107" t="s">
        <v>359</v>
      </c>
      <c r="GF5" s="107" t="s">
        <v>360</v>
      </c>
      <c r="GG5" s="107" t="s">
        <v>361</v>
      </c>
      <c r="GH5" s="107" t="s">
        <v>362</v>
      </c>
      <c r="GI5" s="107" t="s">
        <v>363</v>
      </c>
      <c r="GJ5" s="107" t="s">
        <v>364</v>
      </c>
      <c r="GK5" s="107" t="s">
        <v>365</v>
      </c>
      <c r="GL5" s="107" t="s">
        <v>366</v>
      </c>
      <c r="GM5" s="107" t="s">
        <v>367</v>
      </c>
      <c r="GN5" s="107" t="s">
        <v>368</v>
      </c>
      <c r="GO5" s="107" t="s">
        <v>369</v>
      </c>
      <c r="GP5" s="107" t="s">
        <v>370</v>
      </c>
      <c r="GQ5" s="107" t="s">
        <v>371</v>
      </c>
      <c r="GR5" s="107" t="s">
        <v>372</v>
      </c>
      <c r="GS5" s="107" t="s">
        <v>373</v>
      </c>
      <c r="GT5" s="107" t="s">
        <v>374</v>
      </c>
      <c r="GU5" s="107" t="s">
        <v>375</v>
      </c>
      <c r="GV5" s="107" t="s">
        <v>376</v>
      </c>
      <c r="GW5" s="107" t="s">
        <v>377</v>
      </c>
      <c r="GX5" s="107" t="s">
        <v>378</v>
      </c>
      <c r="GY5" s="107" t="s">
        <v>379</v>
      </c>
      <c r="GZ5" s="107" t="s">
        <v>380</v>
      </c>
      <c r="HA5" s="107" t="s">
        <v>381</v>
      </c>
      <c r="HB5" s="107" t="s">
        <v>382</v>
      </c>
      <c r="HC5" s="107" t="s">
        <v>383</v>
      </c>
      <c r="HD5" s="107" t="s">
        <v>384</v>
      </c>
      <c r="HE5" s="107" t="s">
        <v>385</v>
      </c>
      <c r="HF5" s="107" t="s">
        <v>386</v>
      </c>
      <c r="HG5" s="107" t="s">
        <v>387</v>
      </c>
      <c r="HH5" s="107" t="s">
        <v>388</v>
      </c>
      <c r="HI5" s="107" t="s">
        <v>389</v>
      </c>
      <c r="HJ5" s="107" t="s">
        <v>390</v>
      </c>
      <c r="HK5" s="107" t="s">
        <v>391</v>
      </c>
      <c r="HL5" s="107" t="s">
        <v>392</v>
      </c>
      <c r="HM5" s="107" t="s">
        <v>393</v>
      </c>
      <c r="HN5" s="107" t="s">
        <v>394</v>
      </c>
      <c r="HO5" s="107" t="s">
        <v>395</v>
      </c>
      <c r="HP5" s="107" t="s">
        <v>396</v>
      </c>
      <c r="HQ5" s="107" t="s">
        <v>397</v>
      </c>
      <c r="HR5" s="107" t="s">
        <v>398</v>
      </c>
      <c r="HS5" s="107" t="s">
        <v>399</v>
      </c>
      <c r="HT5" s="107" t="s">
        <v>400</v>
      </c>
      <c r="HU5" s="107" t="s">
        <v>401</v>
      </c>
      <c r="HV5" s="107" t="s">
        <v>402</v>
      </c>
      <c r="HW5" s="107" t="s">
        <v>403</v>
      </c>
      <c r="HX5" s="107" t="s">
        <v>404</v>
      </c>
      <c r="HY5" s="107" t="s">
        <v>405</v>
      </c>
      <c r="HZ5" s="107" t="s">
        <v>406</v>
      </c>
      <c r="IA5" s="107" t="s">
        <v>407</v>
      </c>
      <c r="IB5" s="107" t="s">
        <v>408</v>
      </c>
      <c r="IC5" s="107" t="s">
        <v>409</v>
      </c>
      <c r="ID5" s="107" t="s">
        <v>410</v>
      </c>
      <c r="IE5" s="107" t="s">
        <v>411</v>
      </c>
      <c r="IF5" s="107" t="s">
        <v>412</v>
      </c>
      <c r="IG5" s="107" t="s">
        <v>413</v>
      </c>
      <c r="IH5" s="107" t="s">
        <v>414</v>
      </c>
      <c r="II5" s="107" t="s">
        <v>415</v>
      </c>
      <c r="IJ5" s="107" t="s">
        <v>416</v>
      </c>
      <c r="IK5" s="107" t="s">
        <v>417</v>
      </c>
      <c r="IL5" s="107" t="s">
        <v>418</v>
      </c>
      <c r="IM5" s="107" t="s">
        <v>419</v>
      </c>
      <c r="IN5" s="107" t="s">
        <v>420</v>
      </c>
      <c r="IO5" s="107" t="s">
        <v>421</v>
      </c>
      <c r="IP5" s="107" t="s">
        <v>422</v>
      </c>
      <c r="IQ5" s="107" t="s">
        <v>423</v>
      </c>
      <c r="IR5" s="107" t="s">
        <v>424</v>
      </c>
      <c r="IS5" s="107" t="s">
        <v>425</v>
      </c>
      <c r="IT5" s="107" t="s">
        <v>426</v>
      </c>
      <c r="IU5" s="107" t="s">
        <v>427</v>
      </c>
      <c r="IV5" s="107" t="s">
        <v>428</v>
      </c>
      <c r="IW5" s="107" t="s">
        <v>429</v>
      </c>
      <c r="IX5" s="107" t="s">
        <v>430</v>
      </c>
      <c r="IY5" s="107" t="s">
        <v>431</v>
      </c>
      <c r="IZ5" s="107" t="s">
        <v>432</v>
      </c>
      <c r="JA5" s="107" t="s">
        <v>433</v>
      </c>
      <c r="JB5" s="107" t="s">
        <v>434</v>
      </c>
      <c r="JC5" s="107" t="s">
        <v>435</v>
      </c>
      <c r="JD5" s="107" t="s">
        <v>436</v>
      </c>
      <c r="JE5" s="107" t="s">
        <v>437</v>
      </c>
      <c r="JF5" s="107" t="s">
        <v>438</v>
      </c>
      <c r="JG5" s="107" t="s">
        <v>439</v>
      </c>
      <c r="JH5" s="107" t="s">
        <v>440</v>
      </c>
      <c r="JI5" s="107" t="s">
        <v>441</v>
      </c>
      <c r="JJ5" s="107" t="s">
        <v>442</v>
      </c>
      <c r="JK5" s="107" t="s">
        <v>443</v>
      </c>
      <c r="JL5" s="107" t="s">
        <v>444</v>
      </c>
      <c r="JM5" s="107" t="s">
        <v>445</v>
      </c>
      <c r="JN5" s="107" t="s">
        <v>446</v>
      </c>
      <c r="JO5" s="107" t="s">
        <v>447</v>
      </c>
      <c r="JP5" s="107" t="s">
        <v>448</v>
      </c>
      <c r="JQ5" s="107" t="s">
        <v>449</v>
      </c>
      <c r="JR5" s="107" t="s">
        <v>450</v>
      </c>
      <c r="JS5" s="107" t="s">
        <v>451</v>
      </c>
      <c r="JT5" s="107" t="s">
        <v>452</v>
      </c>
      <c r="JU5" s="107" t="s">
        <v>453</v>
      </c>
      <c r="JV5" s="107" t="s">
        <v>454</v>
      </c>
      <c r="JW5" s="107" t="s">
        <v>455</v>
      </c>
      <c r="JX5" s="107" t="s">
        <v>456</v>
      </c>
      <c r="JY5" s="107" t="s">
        <v>457</v>
      </c>
      <c r="JZ5" s="107" t="s">
        <v>458</v>
      </c>
      <c r="KA5" s="107" t="s">
        <v>459</v>
      </c>
      <c r="KB5" s="107" t="s">
        <v>460</v>
      </c>
      <c r="KC5" s="107" t="s">
        <v>461</v>
      </c>
      <c r="KD5" s="107" t="s">
        <v>462</v>
      </c>
      <c r="KE5" s="107" t="s">
        <v>463</v>
      </c>
      <c r="KF5" s="107" t="s">
        <v>464</v>
      </c>
      <c r="KG5" s="107" t="s">
        <v>465</v>
      </c>
      <c r="KH5" s="107" t="s">
        <v>466</v>
      </c>
      <c r="KI5" s="107" t="s">
        <v>467</v>
      </c>
      <c r="KJ5" s="107" t="s">
        <v>468</v>
      </c>
      <c r="KK5" s="107" t="s">
        <v>469</v>
      </c>
      <c r="KL5" s="107" t="s">
        <v>470</v>
      </c>
      <c r="KM5" s="107" t="s">
        <v>471</v>
      </c>
      <c r="KN5" s="107" t="s">
        <v>472</v>
      </c>
      <c r="KO5" s="107" t="s">
        <v>473</v>
      </c>
      <c r="KP5" s="107" t="s">
        <v>474</v>
      </c>
      <c r="KQ5" s="107" t="s">
        <v>475</v>
      </c>
      <c r="KR5" s="107" t="s">
        <v>476</v>
      </c>
      <c r="KS5" s="107" t="s">
        <v>477</v>
      </c>
      <c r="KT5" s="107" t="s">
        <v>478</v>
      </c>
      <c r="KU5" s="107" t="s">
        <v>479</v>
      </c>
      <c r="KV5" s="107" t="s">
        <v>480</v>
      </c>
      <c r="KW5" s="107" t="s">
        <v>481</v>
      </c>
      <c r="KX5" s="107" t="s">
        <v>482</v>
      </c>
      <c r="KY5" s="107" t="s">
        <v>483</v>
      </c>
      <c r="KZ5" s="107" t="s">
        <v>484</v>
      </c>
      <c r="LA5" s="107" t="s">
        <v>485</v>
      </c>
      <c r="LB5" s="107" t="s">
        <v>486</v>
      </c>
      <c r="LC5" s="107" t="s">
        <v>487</v>
      </c>
      <c r="LD5" s="107" t="s">
        <v>488</v>
      </c>
      <c r="LE5" s="107" t="s">
        <v>489</v>
      </c>
      <c r="LF5" s="107" t="s">
        <v>490</v>
      </c>
      <c r="LG5" s="107" t="s">
        <v>491</v>
      </c>
      <c r="LH5" s="107" t="s">
        <v>492</v>
      </c>
      <c r="LI5" s="107" t="s">
        <v>493</v>
      </c>
      <c r="LJ5" s="107" t="s">
        <v>494</v>
      </c>
      <c r="LK5" s="107" t="s">
        <v>495</v>
      </c>
      <c r="LL5" s="107" t="s">
        <v>496</v>
      </c>
      <c r="LM5" s="107" t="s">
        <v>497</v>
      </c>
      <c r="LN5" s="107" t="s">
        <v>498</v>
      </c>
      <c r="LO5" s="107" t="s">
        <v>499</v>
      </c>
      <c r="LP5" s="107" t="s">
        <v>500</v>
      </c>
      <c r="LQ5" s="107" t="s">
        <v>501</v>
      </c>
      <c r="LR5" s="107" t="s">
        <v>502</v>
      </c>
      <c r="LS5" s="107" t="s">
        <v>503</v>
      </c>
      <c r="LT5" s="107" t="s">
        <v>504</v>
      </c>
      <c r="LU5" s="107" t="s">
        <v>505</v>
      </c>
      <c r="LV5" s="107" t="s">
        <v>506</v>
      </c>
      <c r="LW5" s="107" t="s">
        <v>507</v>
      </c>
      <c r="LX5" s="107" t="s">
        <v>508</v>
      </c>
      <c r="LY5" s="107" t="s">
        <v>509</v>
      </c>
      <c r="LZ5" s="107" t="s">
        <v>510</v>
      </c>
      <c r="MA5" s="107" t="s">
        <v>511</v>
      </c>
      <c r="MB5" s="107" t="s">
        <v>512</v>
      </c>
      <c r="MC5" s="107" t="s">
        <v>513</v>
      </c>
      <c r="MD5" s="107" t="s">
        <v>514</v>
      </c>
      <c r="ME5" s="107" t="s">
        <v>515</v>
      </c>
      <c r="MF5" s="107" t="s">
        <v>516</v>
      </c>
      <c r="MG5" s="107" t="s">
        <v>517</v>
      </c>
      <c r="MH5" s="107" t="s">
        <v>518</v>
      </c>
      <c r="MI5" s="107" t="s">
        <v>519</v>
      </c>
      <c r="MJ5" s="107" t="s">
        <v>520</v>
      </c>
      <c r="MK5" s="107" t="s">
        <v>521</v>
      </c>
      <c r="ML5" s="107" t="s">
        <v>522</v>
      </c>
      <c r="MM5" s="107" t="s">
        <v>523</v>
      </c>
      <c r="MN5" s="107" t="s">
        <v>524</v>
      </c>
      <c r="MO5" s="107" t="s">
        <v>525</v>
      </c>
      <c r="MP5" s="107" t="s">
        <v>526</v>
      </c>
      <c r="MQ5" s="107" t="s">
        <v>527</v>
      </c>
      <c r="MR5" s="107" t="s">
        <v>528</v>
      </c>
      <c r="MS5" s="107" t="s">
        <v>529</v>
      </c>
      <c r="MT5" s="107" t="s">
        <v>530</v>
      </c>
      <c r="MU5" s="107" t="s">
        <v>531</v>
      </c>
      <c r="MV5" s="107" t="s">
        <v>532</v>
      </c>
      <c r="MW5" s="107" t="s">
        <v>533</v>
      </c>
      <c r="MX5" s="107" t="s">
        <v>534</v>
      </c>
      <c r="MY5" s="107" t="s">
        <v>535</v>
      </c>
      <c r="MZ5" s="107" t="s">
        <v>536</v>
      </c>
      <c r="NA5" s="107" t="s">
        <v>537</v>
      </c>
      <c r="NB5" s="107" t="s">
        <v>538</v>
      </c>
      <c r="NC5" s="107" t="s">
        <v>539</v>
      </c>
      <c r="ND5" s="107" t="s">
        <v>540</v>
      </c>
      <c r="NE5" s="107" t="s">
        <v>541</v>
      </c>
      <c r="NF5" s="107" t="s">
        <v>542</v>
      </c>
      <c r="NG5" s="107" t="s">
        <v>543</v>
      </c>
      <c r="NH5" s="107" t="s">
        <v>544</v>
      </c>
      <c r="NI5" s="107" t="s">
        <v>545</v>
      </c>
      <c r="NJ5" s="107" t="s">
        <v>546</v>
      </c>
      <c r="NK5" s="107" t="s">
        <v>547</v>
      </c>
      <c r="NL5" s="107" t="s">
        <v>548</v>
      </c>
      <c r="NM5" s="107" t="s">
        <v>549</v>
      </c>
      <c r="NN5" s="107" t="s">
        <v>550</v>
      </c>
      <c r="NO5" s="107" t="s">
        <v>551</v>
      </c>
      <c r="NP5" s="107" t="s">
        <v>552</v>
      </c>
      <c r="NQ5" s="107" t="s">
        <v>553</v>
      </c>
      <c r="NR5" s="107" t="s">
        <v>554</v>
      </c>
      <c r="NS5" s="107" t="s">
        <v>555</v>
      </c>
      <c r="NT5" s="107" t="s">
        <v>556</v>
      </c>
      <c r="NU5" s="107" t="s">
        <v>557</v>
      </c>
      <c r="NV5" s="107" t="s">
        <v>558</v>
      </c>
      <c r="NW5" s="107" t="s">
        <v>559</v>
      </c>
      <c r="NX5" s="107" t="s">
        <v>560</v>
      </c>
      <c r="NY5" s="107" t="s">
        <v>561</v>
      </c>
      <c r="NZ5" s="107" t="s">
        <v>562</v>
      </c>
      <c r="OA5" s="107" t="s">
        <v>563</v>
      </c>
      <c r="OB5" s="107" t="s">
        <v>564</v>
      </c>
      <c r="OC5" s="107" t="s">
        <v>565</v>
      </c>
      <c r="OD5" s="107" t="s">
        <v>566</v>
      </c>
      <c r="OE5" s="107" t="s">
        <v>567</v>
      </c>
      <c r="OF5" s="107" t="s">
        <v>568</v>
      </c>
      <c r="OG5" s="107" t="s">
        <v>569</v>
      </c>
      <c r="OH5" s="107" t="s">
        <v>570</v>
      </c>
      <c r="OI5" s="107" t="s">
        <v>571</v>
      </c>
      <c r="OJ5" s="107" t="s">
        <v>572</v>
      </c>
      <c r="OK5" s="107" t="s">
        <v>573</v>
      </c>
      <c r="OL5" s="107" t="s">
        <v>574</v>
      </c>
      <c r="OM5" s="107" t="s">
        <v>575</v>
      </c>
      <c r="ON5" s="107" t="s">
        <v>576</v>
      </c>
      <c r="OO5" s="107" t="s">
        <v>577</v>
      </c>
      <c r="OP5" s="107" t="s">
        <v>578</v>
      </c>
      <c r="OQ5" s="107" t="s">
        <v>579</v>
      </c>
      <c r="OR5" s="108" t="s">
        <v>580</v>
      </c>
      <c r="OS5" s="109" t="s">
        <v>726</v>
      </c>
      <c r="OT5" s="106" t="s">
        <v>137</v>
      </c>
      <c r="OU5" s="108" t="s">
        <v>727</v>
      </c>
      <c r="OV5" s="109" t="s">
        <v>728</v>
      </c>
      <c r="OW5" s="110" t="s">
        <v>729</v>
      </c>
      <c r="OX5" s="111" t="s">
        <v>730</v>
      </c>
      <c r="OY5" s="109" t="s">
        <v>731</v>
      </c>
      <c r="OZ5" s="110" t="s">
        <v>732</v>
      </c>
      <c r="PA5" s="112" t="s">
        <v>733</v>
      </c>
      <c r="PB5" s="111" t="s">
        <v>734</v>
      </c>
      <c r="PC5" s="113" t="s">
        <v>735</v>
      </c>
      <c r="PD5" s="114" t="s">
        <v>736</v>
      </c>
    </row>
    <row r="6" spans="1:422" s="122" customFormat="1" ht="12.75" customHeight="1" thickBot="1" x14ac:dyDescent="0.25">
      <c r="A6" s="115" t="s">
        <v>602</v>
      </c>
      <c r="B6" s="61" t="s">
        <v>603</v>
      </c>
      <c r="C6" s="116" t="s">
        <v>604</v>
      </c>
      <c r="D6" s="117" t="s">
        <v>605</v>
      </c>
      <c r="E6" s="118" t="s">
        <v>606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607</v>
      </c>
      <c r="L6" s="118">
        <v>112300</v>
      </c>
      <c r="M6" s="118" t="s">
        <v>608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609</v>
      </c>
      <c r="U6" s="118">
        <v>212310</v>
      </c>
      <c r="V6" s="118" t="s">
        <v>610</v>
      </c>
      <c r="W6" s="118">
        <v>213111</v>
      </c>
      <c r="X6" s="118" t="s">
        <v>611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612</v>
      </c>
      <c r="AG6" s="118">
        <v>233412</v>
      </c>
      <c r="AH6" s="118" t="s">
        <v>613</v>
      </c>
      <c r="AI6" s="118">
        <v>233230</v>
      </c>
      <c r="AJ6" s="118" t="s">
        <v>614</v>
      </c>
      <c r="AK6" s="118">
        <v>233240</v>
      </c>
      <c r="AL6" s="118">
        <v>233411</v>
      </c>
      <c r="AM6" s="118" t="s">
        <v>615</v>
      </c>
      <c r="AN6" s="118">
        <v>321100</v>
      </c>
      <c r="AO6" s="118">
        <v>321200</v>
      </c>
      <c r="AP6" s="118">
        <v>321910</v>
      </c>
      <c r="AQ6" s="118" t="s">
        <v>616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617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618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619</v>
      </c>
      <c r="CD6" s="118">
        <v>332991</v>
      </c>
      <c r="CE6" s="118">
        <v>332996</v>
      </c>
      <c r="CF6" s="118" t="s">
        <v>620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621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622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623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624</v>
      </c>
      <c r="DI6" s="118" t="s">
        <v>625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626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627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628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629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630</v>
      </c>
      <c r="FY6" s="118">
        <v>337215</v>
      </c>
      <c r="FZ6" s="118" t="s">
        <v>631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632</v>
      </c>
      <c r="GZ6" s="118">
        <v>311520</v>
      </c>
      <c r="HA6" s="118">
        <v>311615</v>
      </c>
      <c r="HB6" s="118" t="s">
        <v>633</v>
      </c>
      <c r="HC6" s="118">
        <v>311700</v>
      </c>
      <c r="HD6" s="118">
        <v>311810</v>
      </c>
      <c r="HE6" s="118" t="s">
        <v>634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635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636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637</v>
      </c>
      <c r="JT6" s="118">
        <v>424200</v>
      </c>
      <c r="JU6" s="118">
        <v>424400</v>
      </c>
      <c r="JV6" s="118">
        <v>424700</v>
      </c>
      <c r="JW6" s="118" t="s">
        <v>638</v>
      </c>
      <c r="JX6" s="118">
        <v>425000</v>
      </c>
      <c r="JY6" s="118" t="s">
        <v>639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640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641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642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643</v>
      </c>
      <c r="LD6" s="118">
        <v>518200</v>
      </c>
      <c r="LE6" s="118">
        <v>519130</v>
      </c>
      <c r="LF6" s="118" t="s">
        <v>644</v>
      </c>
      <c r="LG6" s="118" t="s">
        <v>645</v>
      </c>
      <c r="LH6" s="118" t="s">
        <v>646</v>
      </c>
      <c r="LI6" s="118">
        <v>523900</v>
      </c>
      <c r="LJ6" s="118" t="s">
        <v>647</v>
      </c>
      <c r="LK6" s="118">
        <v>524113</v>
      </c>
      <c r="LL6" s="118" t="s">
        <v>648</v>
      </c>
      <c r="LM6" s="118">
        <v>524200</v>
      </c>
      <c r="LN6" s="118">
        <v>525000</v>
      </c>
      <c r="LO6" s="118" t="s">
        <v>649</v>
      </c>
      <c r="LP6" s="118" t="s">
        <v>650</v>
      </c>
      <c r="LQ6" s="118" t="s">
        <v>651</v>
      </c>
      <c r="LR6" s="118">
        <v>532100</v>
      </c>
      <c r="LS6" s="118">
        <v>532400</v>
      </c>
      <c r="LT6" s="118" t="s">
        <v>652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653</v>
      </c>
      <c r="LZ6" s="118">
        <v>541200</v>
      </c>
      <c r="MA6" s="118">
        <v>541300</v>
      </c>
      <c r="MB6" s="118">
        <v>541610</v>
      </c>
      <c r="MC6" s="118" t="s">
        <v>654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655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656</v>
      </c>
      <c r="MV6" s="118" t="s">
        <v>657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658</v>
      </c>
      <c r="NF6" s="118" t="s">
        <v>659</v>
      </c>
      <c r="NG6" s="118">
        <v>624100</v>
      </c>
      <c r="NH6" s="118">
        <v>624400</v>
      </c>
      <c r="NI6" s="118" t="s">
        <v>660</v>
      </c>
      <c r="NJ6" s="118">
        <v>711100</v>
      </c>
      <c r="NK6" s="118">
        <v>711200</v>
      </c>
      <c r="NL6" s="118">
        <v>711500</v>
      </c>
      <c r="NM6" s="118" t="s">
        <v>661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662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663</v>
      </c>
      <c r="OF6" s="118" t="s">
        <v>664</v>
      </c>
      <c r="OG6" s="118">
        <v>814000</v>
      </c>
      <c r="OH6" s="118" t="s">
        <v>665</v>
      </c>
      <c r="OI6" s="118" t="s">
        <v>666</v>
      </c>
      <c r="OJ6" s="118">
        <v>491000</v>
      </c>
      <c r="OK6" s="118" t="s">
        <v>667</v>
      </c>
      <c r="OL6" s="118" t="s">
        <v>668</v>
      </c>
      <c r="OM6" s="118" t="s">
        <v>669</v>
      </c>
      <c r="ON6" s="118" t="s">
        <v>670</v>
      </c>
      <c r="OO6" s="118" t="s">
        <v>671</v>
      </c>
      <c r="OP6" s="118" t="s">
        <v>672</v>
      </c>
      <c r="OQ6" s="118" t="s">
        <v>673</v>
      </c>
      <c r="OR6" s="119" t="s">
        <v>674</v>
      </c>
      <c r="OS6" s="120" t="s">
        <v>737</v>
      </c>
      <c r="OT6" s="117" t="s">
        <v>738</v>
      </c>
      <c r="OU6" s="119" t="s">
        <v>739</v>
      </c>
      <c r="OV6" s="120" t="s">
        <v>740</v>
      </c>
      <c r="OW6" s="117" t="s">
        <v>741</v>
      </c>
      <c r="OX6" s="119" t="s">
        <v>742</v>
      </c>
      <c r="OY6" s="120" t="s">
        <v>743</v>
      </c>
      <c r="OZ6" s="117" t="s">
        <v>744</v>
      </c>
      <c r="PA6" s="118" t="s">
        <v>745</v>
      </c>
      <c r="PB6" s="119" t="s">
        <v>746</v>
      </c>
      <c r="PC6" s="121" t="s">
        <v>747</v>
      </c>
      <c r="PD6" s="120" t="s">
        <v>748</v>
      </c>
    </row>
    <row r="7" spans="1:422" ht="12.75" customHeight="1" x14ac:dyDescent="0.2">
      <c r="A7" s="123" t="s">
        <v>605</v>
      </c>
      <c r="B7" s="72" t="s">
        <v>10</v>
      </c>
      <c r="C7" s="124" t="s">
        <v>176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606</v>
      </c>
      <c r="B8" s="72" t="s">
        <v>10</v>
      </c>
      <c r="C8" s="135" t="s">
        <v>177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10</v>
      </c>
      <c r="C9" s="135" t="s">
        <v>178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10</v>
      </c>
      <c r="C10" s="135" t="s">
        <v>179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10</v>
      </c>
      <c r="C11" s="135" t="s">
        <v>180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10</v>
      </c>
      <c r="C12" s="135" t="s">
        <v>181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10</v>
      </c>
      <c r="C13" s="135" t="s">
        <v>182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607</v>
      </c>
      <c r="B14" s="72" t="s">
        <v>10</v>
      </c>
      <c r="C14" s="135" t="s">
        <v>183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10</v>
      </c>
      <c r="C15" s="135" t="s">
        <v>184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608</v>
      </c>
      <c r="B16" s="72" t="s">
        <v>10</v>
      </c>
      <c r="C16" s="135" t="s">
        <v>185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10</v>
      </c>
      <c r="C17" s="135" t="s">
        <v>186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10</v>
      </c>
      <c r="C18" s="135" t="s">
        <v>187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10</v>
      </c>
      <c r="C19" s="135" t="s">
        <v>188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764</v>
      </c>
      <c r="C20" s="135" t="s">
        <v>189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765</v>
      </c>
      <c r="C21" s="135" t="s">
        <v>190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11</v>
      </c>
      <c r="C22" s="135" t="s">
        <v>191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609</v>
      </c>
      <c r="B23" s="72" t="s">
        <v>11</v>
      </c>
      <c r="C23" s="135" t="s">
        <v>192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11</v>
      </c>
      <c r="C24" s="135" t="s">
        <v>193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610</v>
      </c>
      <c r="B25" s="72" t="s">
        <v>11</v>
      </c>
      <c r="C25" s="135" t="s">
        <v>194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12</v>
      </c>
      <c r="C26" s="135" t="s">
        <v>195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611</v>
      </c>
      <c r="B27" s="72" t="s">
        <v>12</v>
      </c>
      <c r="C27" s="135" t="s">
        <v>196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767</v>
      </c>
      <c r="C28" s="135" t="s">
        <v>197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768</v>
      </c>
      <c r="C29" s="135" t="s">
        <v>198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769</v>
      </c>
      <c r="C30" s="135" t="s">
        <v>199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26</v>
      </c>
      <c r="C31" s="135" t="s">
        <v>200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26</v>
      </c>
      <c r="C32" s="135" t="s">
        <v>201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26</v>
      </c>
      <c r="C33" s="135" t="s">
        <v>202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26</v>
      </c>
      <c r="C34" s="135" t="s">
        <v>203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612</v>
      </c>
      <c r="B35" s="72" t="s">
        <v>26</v>
      </c>
      <c r="C35" s="135" t="s">
        <v>204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26</v>
      </c>
      <c r="C36" s="135" t="s">
        <v>205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613</v>
      </c>
      <c r="B37" s="72" t="s">
        <v>26</v>
      </c>
      <c r="C37" s="135" t="s">
        <v>206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26</v>
      </c>
      <c r="C38" s="135" t="s">
        <v>207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614</v>
      </c>
      <c r="B39" s="72" t="s">
        <v>26</v>
      </c>
      <c r="C39" s="135" t="s">
        <v>208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26</v>
      </c>
      <c r="C40" s="135" t="s">
        <v>209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26</v>
      </c>
      <c r="C41" s="135" t="s">
        <v>210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615</v>
      </c>
      <c r="B42" s="72" t="s">
        <v>26</v>
      </c>
      <c r="C42" s="135" t="s">
        <v>211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</v>
      </c>
      <c r="C43" s="135" t="s">
        <v>212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</v>
      </c>
      <c r="C44" s="135" t="s">
        <v>213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</v>
      </c>
      <c r="C45" s="135" t="s">
        <v>214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616</v>
      </c>
      <c r="B46" s="72" t="s">
        <v>15</v>
      </c>
      <c r="C46" s="135" t="s">
        <v>215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770</v>
      </c>
      <c r="C47" s="135" t="s">
        <v>216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771</v>
      </c>
      <c r="C48" s="135" t="s">
        <v>217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770</v>
      </c>
      <c r="C49" s="135" t="s">
        <v>218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770</v>
      </c>
      <c r="C50" s="135" t="s">
        <v>219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770</v>
      </c>
      <c r="C51" s="135" t="s">
        <v>220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770</v>
      </c>
      <c r="C52" s="135" t="s">
        <v>221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770</v>
      </c>
      <c r="C53" s="135" t="s">
        <v>222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770</v>
      </c>
      <c r="C54" s="135" t="s">
        <v>223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770</v>
      </c>
      <c r="C55" s="135" t="s">
        <v>224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770</v>
      </c>
      <c r="C56" s="135" t="s">
        <v>225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770</v>
      </c>
      <c r="C57" s="135" t="s">
        <v>226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770</v>
      </c>
      <c r="C58" s="135" t="s">
        <v>227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772</v>
      </c>
      <c r="C59" s="135" t="s">
        <v>228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19</v>
      </c>
      <c r="C60" s="135" t="s">
        <v>229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773</v>
      </c>
      <c r="C61" s="135" t="s">
        <v>231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617</v>
      </c>
      <c r="B62" s="72" t="s">
        <v>773</v>
      </c>
      <c r="C62" s="135" t="s">
        <v>232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773</v>
      </c>
      <c r="C63" s="135" t="s">
        <v>233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773</v>
      </c>
      <c r="C64" s="135" t="s">
        <v>234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773</v>
      </c>
      <c r="C65" s="135" t="s">
        <v>235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772</v>
      </c>
      <c r="C66" s="135" t="s">
        <v>236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773</v>
      </c>
      <c r="C67" s="135" t="s">
        <v>237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19</v>
      </c>
      <c r="C68" s="135" t="s">
        <v>238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618</v>
      </c>
      <c r="B69" s="72" t="s">
        <v>19</v>
      </c>
      <c r="C69" s="135" t="s">
        <v>239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19</v>
      </c>
      <c r="C70" s="135" t="s">
        <v>240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19</v>
      </c>
      <c r="C71" s="135" t="s">
        <v>241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19</v>
      </c>
      <c r="C72" s="135" t="s">
        <v>242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19</v>
      </c>
      <c r="C73" s="135" t="s">
        <v>243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19</v>
      </c>
      <c r="C74" s="135" t="s">
        <v>244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19</v>
      </c>
      <c r="C75" s="135" t="s">
        <v>245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19</v>
      </c>
      <c r="C76" s="135" t="s">
        <v>246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19</v>
      </c>
      <c r="C77" s="135" t="s">
        <v>247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19</v>
      </c>
      <c r="C78" s="135" t="s">
        <v>248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19</v>
      </c>
      <c r="C79" s="135" t="s">
        <v>249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19</v>
      </c>
      <c r="C80" s="135" t="s">
        <v>250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19</v>
      </c>
      <c r="C81" s="135" t="s">
        <v>251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19</v>
      </c>
      <c r="C82" s="135" t="s">
        <v>252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619</v>
      </c>
      <c r="B83" s="72" t="s">
        <v>19</v>
      </c>
      <c r="C83" s="135" t="s">
        <v>253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19</v>
      </c>
      <c r="C84" s="135" t="s">
        <v>254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19</v>
      </c>
      <c r="C85" s="135" t="s">
        <v>255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620</v>
      </c>
      <c r="B86" s="72" t="s">
        <v>19</v>
      </c>
      <c r="C86" s="135" t="s">
        <v>256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19</v>
      </c>
      <c r="C87" s="135" t="s">
        <v>257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22</v>
      </c>
      <c r="C88" s="135" t="s">
        <v>258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22</v>
      </c>
      <c r="C89" s="135" t="s">
        <v>259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22</v>
      </c>
      <c r="C90" s="135" t="s">
        <v>260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22</v>
      </c>
      <c r="C91" s="135" t="s">
        <v>261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22</v>
      </c>
      <c r="C92" s="135" t="s">
        <v>262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621</v>
      </c>
      <c r="B93" s="72" t="s">
        <v>22</v>
      </c>
      <c r="C93" s="135" t="s">
        <v>263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22</v>
      </c>
      <c r="C94" s="135" t="s">
        <v>264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22</v>
      </c>
      <c r="C95" s="135" t="s">
        <v>265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22</v>
      </c>
      <c r="C96" s="135" t="s">
        <v>266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22</v>
      </c>
      <c r="C97" s="135" t="s">
        <v>267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22</v>
      </c>
      <c r="C98" s="135" t="s">
        <v>268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22</v>
      </c>
      <c r="C99" s="135" t="s">
        <v>269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22</v>
      </c>
      <c r="C100" s="135" t="s">
        <v>270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22</v>
      </c>
      <c r="C101" s="135" t="s">
        <v>271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22</v>
      </c>
      <c r="C102" s="135" t="s">
        <v>272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622</v>
      </c>
      <c r="B103" s="72" t="s">
        <v>22</v>
      </c>
      <c r="C103" s="135" t="s">
        <v>273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22</v>
      </c>
      <c r="C104" s="135" t="s">
        <v>274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22</v>
      </c>
      <c r="C105" s="135" t="s">
        <v>275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22</v>
      </c>
      <c r="C106" s="135" t="s">
        <v>276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22</v>
      </c>
      <c r="C107" s="135" t="s">
        <v>277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22</v>
      </c>
      <c r="C108" s="135" t="s">
        <v>278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623</v>
      </c>
      <c r="B109" s="72" t="s">
        <v>22</v>
      </c>
      <c r="C109" s="135" t="s">
        <v>279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22</v>
      </c>
      <c r="C110" s="135" t="s">
        <v>280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22</v>
      </c>
      <c r="C111" s="135" t="s">
        <v>281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22</v>
      </c>
      <c r="C112" s="135" t="s">
        <v>282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22</v>
      </c>
      <c r="C113" s="135" t="s">
        <v>283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624</v>
      </c>
      <c r="B114" s="72" t="s">
        <v>22</v>
      </c>
      <c r="C114" s="135" t="s">
        <v>284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625</v>
      </c>
      <c r="B115" s="72" t="s">
        <v>22</v>
      </c>
      <c r="C115" s="135" t="s">
        <v>285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20</v>
      </c>
      <c r="C116" s="135" t="s">
        <v>286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20</v>
      </c>
      <c r="C117" s="135" t="s">
        <v>287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20</v>
      </c>
      <c r="C118" s="135" t="s">
        <v>288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20</v>
      </c>
      <c r="C119" s="135" t="s">
        <v>289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20</v>
      </c>
      <c r="C120" s="135" t="s">
        <v>290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20</v>
      </c>
      <c r="C121" s="135" t="s">
        <v>291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20</v>
      </c>
      <c r="C122" s="135" t="s">
        <v>292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20</v>
      </c>
      <c r="C123" s="135" t="s">
        <v>293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626</v>
      </c>
      <c r="B124" s="72" t="s">
        <v>20</v>
      </c>
      <c r="C124" s="135" t="s">
        <v>294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20</v>
      </c>
      <c r="C125" s="135" t="s">
        <v>295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20</v>
      </c>
      <c r="C126" s="135" t="s">
        <v>296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20</v>
      </c>
      <c r="C127" s="135" t="s">
        <v>297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20</v>
      </c>
      <c r="C128" s="135" t="s">
        <v>298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20</v>
      </c>
      <c r="C129" s="135" t="s">
        <v>299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20</v>
      </c>
      <c r="C130" s="135" t="s">
        <v>300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20</v>
      </c>
      <c r="C131" s="135" t="s">
        <v>301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20</v>
      </c>
      <c r="C132" s="135" t="s">
        <v>302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627</v>
      </c>
      <c r="B133" s="72" t="s">
        <v>20</v>
      </c>
      <c r="C133" s="135" t="s">
        <v>303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20</v>
      </c>
      <c r="C134" s="135" t="s">
        <v>304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20</v>
      </c>
      <c r="C135" s="135" t="s">
        <v>305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21</v>
      </c>
      <c r="C136" s="135" t="s">
        <v>306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21</v>
      </c>
      <c r="C137" s="135" t="s">
        <v>307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21</v>
      </c>
      <c r="C138" s="135" t="s">
        <v>308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21</v>
      </c>
      <c r="C139" s="135" t="s">
        <v>309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21</v>
      </c>
      <c r="C140" s="135" t="s">
        <v>310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21</v>
      </c>
      <c r="C141" s="135" t="s">
        <v>311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21</v>
      </c>
      <c r="C142" s="135" t="s">
        <v>312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21</v>
      </c>
      <c r="C143" s="135" t="s">
        <v>313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21</v>
      </c>
      <c r="C144" s="135" t="s">
        <v>314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21</v>
      </c>
      <c r="C145" s="135" t="s">
        <v>315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21</v>
      </c>
      <c r="C146" s="135" t="s">
        <v>316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21</v>
      </c>
      <c r="C147" s="135" t="s">
        <v>317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21</v>
      </c>
      <c r="C148" s="135" t="s">
        <v>318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21</v>
      </c>
      <c r="C149" s="135" t="s">
        <v>319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21</v>
      </c>
      <c r="C150" s="135" t="s">
        <v>320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21</v>
      </c>
      <c r="C151" s="135" t="s">
        <v>321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21</v>
      </c>
      <c r="C152" s="135" t="s">
        <v>322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23</v>
      </c>
      <c r="C153" s="135" t="s">
        <v>323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23</v>
      </c>
      <c r="C154" s="135" t="s">
        <v>324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23</v>
      </c>
      <c r="C155" s="135" t="s">
        <v>325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23</v>
      </c>
      <c r="C156" s="135" t="s">
        <v>326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23</v>
      </c>
      <c r="C157" s="135" t="s">
        <v>327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23</v>
      </c>
      <c r="C158" s="135" t="s">
        <v>328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23</v>
      </c>
      <c r="C159" s="135" t="s">
        <v>329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23</v>
      </c>
      <c r="C160" s="135" t="s">
        <v>330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23</v>
      </c>
      <c r="C161" s="135" t="s">
        <v>331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23</v>
      </c>
      <c r="C162" s="135" t="s">
        <v>332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23</v>
      </c>
      <c r="C163" s="135" t="s">
        <v>333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23</v>
      </c>
      <c r="C164" s="135" t="s">
        <v>334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23</v>
      </c>
      <c r="C165" s="135" t="s">
        <v>335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628</v>
      </c>
      <c r="B166" s="72" t="s">
        <v>23</v>
      </c>
      <c r="C166" s="135" t="s">
        <v>336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24</v>
      </c>
      <c r="C167" s="135" t="s">
        <v>337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24</v>
      </c>
      <c r="C168" s="135" t="s">
        <v>338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24</v>
      </c>
      <c r="C169" s="135" t="s">
        <v>339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24</v>
      </c>
      <c r="C170" s="135" t="s">
        <v>340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629</v>
      </c>
      <c r="B171" s="72" t="s">
        <v>24</v>
      </c>
      <c r="C171" s="135" t="s">
        <v>341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24</v>
      </c>
      <c r="C172" s="135" t="s">
        <v>342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24</v>
      </c>
      <c r="C173" s="135" t="s">
        <v>343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24</v>
      </c>
      <c r="C174" s="135" t="s">
        <v>344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24</v>
      </c>
      <c r="C175" s="135" t="s">
        <v>345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24</v>
      </c>
      <c r="C176" s="135" t="s">
        <v>346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24</v>
      </c>
      <c r="C177" s="135" t="s">
        <v>347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25</v>
      </c>
      <c r="C178" s="135" t="s">
        <v>348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25</v>
      </c>
      <c r="C179" s="135" t="s">
        <v>349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25</v>
      </c>
      <c r="C180" s="135" t="s">
        <v>350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25</v>
      </c>
      <c r="C181" s="135" t="s">
        <v>351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630</v>
      </c>
      <c r="B182" s="72" t="s">
        <v>25</v>
      </c>
      <c r="C182" s="135" t="s">
        <v>352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25</v>
      </c>
      <c r="C183" s="135" t="s">
        <v>353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631</v>
      </c>
      <c r="B184" s="72" t="s">
        <v>25</v>
      </c>
      <c r="C184" s="135" t="s">
        <v>354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25</v>
      </c>
      <c r="C185" s="135" t="s">
        <v>355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25</v>
      </c>
      <c r="C186" s="135" t="s">
        <v>356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25</v>
      </c>
      <c r="C187" s="135" t="s">
        <v>357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25</v>
      </c>
      <c r="C188" s="135" t="s">
        <v>358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25</v>
      </c>
      <c r="C189" s="135" t="s">
        <v>359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25</v>
      </c>
      <c r="C190" s="135" t="s">
        <v>360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25</v>
      </c>
      <c r="C191" s="135" t="s">
        <v>361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25</v>
      </c>
      <c r="C192" s="135" t="s">
        <v>362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25</v>
      </c>
      <c r="C193" s="135" t="s">
        <v>363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25</v>
      </c>
      <c r="C194" s="135" t="s">
        <v>364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25</v>
      </c>
      <c r="C195" s="135" t="s">
        <v>365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25</v>
      </c>
      <c r="C196" s="135" t="s">
        <v>366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13</v>
      </c>
      <c r="C197" s="135" t="s">
        <v>367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13</v>
      </c>
      <c r="C198" s="135" t="s">
        <v>368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13</v>
      </c>
      <c r="C199" s="135" t="s">
        <v>369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13</v>
      </c>
      <c r="C200" s="135" t="s">
        <v>370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13</v>
      </c>
      <c r="C201" s="135" t="s">
        <v>371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13</v>
      </c>
      <c r="C202" s="135" t="s">
        <v>372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13</v>
      </c>
      <c r="C203" s="135" t="s">
        <v>373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13</v>
      </c>
      <c r="C204" s="135" t="s">
        <v>374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13</v>
      </c>
      <c r="C205" s="135" t="s">
        <v>375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13</v>
      </c>
      <c r="C206" s="135" t="s">
        <v>376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13</v>
      </c>
      <c r="C207" s="135" t="s">
        <v>377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13</v>
      </c>
      <c r="C208" s="135" t="s">
        <v>378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632</v>
      </c>
      <c r="B209" s="72" t="s">
        <v>13</v>
      </c>
      <c r="C209" s="135" t="s">
        <v>379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13</v>
      </c>
      <c r="C210" s="135" t="s">
        <v>380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13</v>
      </c>
      <c r="C211" s="135" t="s">
        <v>381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633</v>
      </c>
      <c r="B212" s="72" t="s">
        <v>13</v>
      </c>
      <c r="C212" s="135" t="s">
        <v>382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13</v>
      </c>
      <c r="C213" s="135" t="s">
        <v>383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13</v>
      </c>
      <c r="C214" s="135" t="s">
        <v>384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634</v>
      </c>
      <c r="B215" s="72" t="s">
        <v>13</v>
      </c>
      <c r="C215" s="135" t="s">
        <v>385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13</v>
      </c>
      <c r="C216" s="135" t="s">
        <v>386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13</v>
      </c>
      <c r="C217" s="135" t="s">
        <v>387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13</v>
      </c>
      <c r="C218" s="135" t="s">
        <v>388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13</v>
      </c>
      <c r="C219" s="135" t="s">
        <v>389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13</v>
      </c>
      <c r="C220" s="135" t="s">
        <v>390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13</v>
      </c>
      <c r="C221" s="135" t="s">
        <v>391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13</v>
      </c>
      <c r="C222" s="135" t="s">
        <v>392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13</v>
      </c>
      <c r="C223" s="135" t="s">
        <v>393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13</v>
      </c>
      <c r="C224" s="135" t="s">
        <v>394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13</v>
      </c>
      <c r="C225" s="135" t="s">
        <v>395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</v>
      </c>
      <c r="C226" s="135" t="s">
        <v>396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</v>
      </c>
      <c r="C227" s="135" t="s">
        <v>397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</v>
      </c>
      <c r="C228" s="135" t="s">
        <v>398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</v>
      </c>
      <c r="C229" s="135" t="s">
        <v>399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</v>
      </c>
      <c r="C230" s="135" t="s">
        <v>400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</v>
      </c>
      <c r="C231" s="135" t="s">
        <v>401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</v>
      </c>
      <c r="C232" s="135" t="s">
        <v>402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</v>
      </c>
      <c r="C233" s="135" t="s">
        <v>403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16</v>
      </c>
      <c r="C234" s="135" t="s">
        <v>404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16</v>
      </c>
      <c r="C235" s="135" t="s">
        <v>405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16</v>
      </c>
      <c r="C236" s="135" t="s">
        <v>406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16</v>
      </c>
      <c r="C237" s="135" t="s">
        <v>407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16</v>
      </c>
      <c r="C238" s="135" t="s">
        <v>408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16</v>
      </c>
      <c r="C239" s="135" t="s">
        <v>409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16</v>
      </c>
      <c r="C240" s="135" t="s">
        <v>410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16</v>
      </c>
      <c r="C241" s="135" t="s">
        <v>411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16</v>
      </c>
      <c r="C242" s="135" t="s">
        <v>412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16</v>
      </c>
      <c r="C243" s="135" t="s">
        <v>413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17</v>
      </c>
      <c r="C244" s="135" t="s">
        <v>414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17</v>
      </c>
      <c r="C245" s="135" t="s">
        <v>415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17</v>
      </c>
      <c r="C246" s="135" t="s">
        <v>416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17</v>
      </c>
      <c r="C247" s="135" t="s">
        <v>417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696</v>
      </c>
      <c r="C248" s="135" t="s">
        <v>418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696</v>
      </c>
      <c r="C249" s="135" t="s">
        <v>419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696</v>
      </c>
      <c r="C250" s="135" t="s">
        <v>420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696</v>
      </c>
      <c r="C251" s="135" t="s">
        <v>421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696</v>
      </c>
      <c r="C252" s="135" t="s">
        <v>422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696</v>
      </c>
      <c r="C253" s="135" t="s">
        <v>423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635</v>
      </c>
      <c r="B254" s="72" t="s">
        <v>696</v>
      </c>
      <c r="C254" s="135" t="s">
        <v>424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697</v>
      </c>
      <c r="C255" s="135" t="s">
        <v>425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697</v>
      </c>
      <c r="C256" s="135" t="s">
        <v>426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697</v>
      </c>
      <c r="C257" s="135" t="s">
        <v>427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697</v>
      </c>
      <c r="C258" s="135" t="s">
        <v>428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696</v>
      </c>
      <c r="C259" s="135" t="s">
        <v>429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696</v>
      </c>
      <c r="C260" s="135" t="s">
        <v>430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696</v>
      </c>
      <c r="C261" s="135" t="s">
        <v>431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696</v>
      </c>
      <c r="C262" s="135" t="s">
        <v>432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696</v>
      </c>
      <c r="C263" s="135" t="s">
        <v>433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696</v>
      </c>
      <c r="C264" s="135" t="s">
        <v>434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696</v>
      </c>
      <c r="C265" s="135" t="s">
        <v>435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636</v>
      </c>
      <c r="B266" s="72" t="s">
        <v>696</v>
      </c>
      <c r="C266" s="135" t="s">
        <v>436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18</v>
      </c>
      <c r="C267" s="135" t="s">
        <v>437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18</v>
      </c>
      <c r="C268" s="135" t="s">
        <v>438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18</v>
      </c>
      <c r="C269" s="135" t="s">
        <v>439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18</v>
      </c>
      <c r="C270" s="135" t="s">
        <v>440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18</v>
      </c>
      <c r="C271" s="135" t="s">
        <v>441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18</v>
      </c>
      <c r="C272" s="135" t="s">
        <v>442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18</v>
      </c>
      <c r="C273" s="135" t="s">
        <v>443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18</v>
      </c>
      <c r="C274" s="135" t="s">
        <v>444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18</v>
      </c>
      <c r="C275" s="135" t="s">
        <v>445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18</v>
      </c>
      <c r="C276" s="135" t="s">
        <v>446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27</v>
      </c>
      <c r="C277" s="135" t="s">
        <v>447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27</v>
      </c>
      <c r="C278" s="135" t="s">
        <v>448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27</v>
      </c>
      <c r="C279" s="135" t="s">
        <v>449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27</v>
      </c>
      <c r="C280" s="135" t="s">
        <v>450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637</v>
      </c>
      <c r="B281" s="72" t="s">
        <v>27</v>
      </c>
      <c r="C281" s="135" t="s">
        <v>451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27</v>
      </c>
      <c r="C282" s="135" t="s">
        <v>452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27</v>
      </c>
      <c r="C283" s="135" t="s">
        <v>453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27</v>
      </c>
      <c r="C284" s="135" t="s">
        <v>454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638</v>
      </c>
      <c r="B285" s="72" t="s">
        <v>27</v>
      </c>
      <c r="C285" s="135" t="s">
        <v>455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27</v>
      </c>
      <c r="C286" s="135" t="s">
        <v>456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639</v>
      </c>
      <c r="B287" s="72" t="s">
        <v>27</v>
      </c>
      <c r="C287" s="135" t="s">
        <v>457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27</v>
      </c>
      <c r="C288" s="135" t="s">
        <v>458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27</v>
      </c>
      <c r="C289" s="135" t="s">
        <v>459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27</v>
      </c>
      <c r="C290" s="135" t="s">
        <v>460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27</v>
      </c>
      <c r="C291" s="135" t="s">
        <v>461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27</v>
      </c>
      <c r="C292" s="135" t="s">
        <v>462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27</v>
      </c>
      <c r="C293" s="135" t="s">
        <v>463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27</v>
      </c>
      <c r="C294" s="135" t="s">
        <v>464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27</v>
      </c>
      <c r="C295" s="135" t="s">
        <v>465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640</v>
      </c>
      <c r="B296" s="72" t="s">
        <v>27</v>
      </c>
      <c r="C296" s="135" t="s">
        <v>466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28</v>
      </c>
      <c r="C297" s="135" t="s">
        <v>467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28</v>
      </c>
      <c r="C298" s="135" t="s">
        <v>468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28</v>
      </c>
      <c r="C299" s="135" t="s">
        <v>469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28</v>
      </c>
      <c r="C300" s="135" t="s">
        <v>470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28</v>
      </c>
      <c r="C301" s="135" t="s">
        <v>471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28</v>
      </c>
      <c r="C302" s="135" t="s">
        <v>472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641</v>
      </c>
      <c r="B303" s="72" t="s">
        <v>28</v>
      </c>
      <c r="C303" s="135" t="s">
        <v>473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28</v>
      </c>
      <c r="C304" s="135" t="s">
        <v>474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28</v>
      </c>
      <c r="C305" s="135" t="s">
        <v>475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30</v>
      </c>
      <c r="C306" s="135" t="s">
        <v>476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30</v>
      </c>
      <c r="C307" s="135" t="s">
        <v>477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30</v>
      </c>
      <c r="C308" s="135" t="s">
        <v>478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642</v>
      </c>
      <c r="B309" s="72" t="s">
        <v>30</v>
      </c>
      <c r="C309" s="135" t="s">
        <v>479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30</v>
      </c>
      <c r="C310" s="135" t="s">
        <v>480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30</v>
      </c>
      <c r="C311" s="135" t="s">
        <v>481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30</v>
      </c>
      <c r="C312" s="135" t="s">
        <v>482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30</v>
      </c>
      <c r="C313" s="135" t="s">
        <v>483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30</v>
      </c>
      <c r="C314" s="135" t="s">
        <v>484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31</v>
      </c>
      <c r="C315" s="135" t="s">
        <v>485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31</v>
      </c>
      <c r="C316" s="135" t="s">
        <v>486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643</v>
      </c>
      <c r="B317" s="72" t="s">
        <v>31</v>
      </c>
      <c r="C317" s="135" t="s">
        <v>487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32</v>
      </c>
      <c r="C318" s="135" t="s">
        <v>488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32</v>
      </c>
      <c r="C319" s="135" t="s">
        <v>489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644</v>
      </c>
      <c r="B320" s="72" t="s">
        <v>32</v>
      </c>
      <c r="C320" s="135" t="s">
        <v>490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645</v>
      </c>
      <c r="B321" s="72" t="s">
        <v>33</v>
      </c>
      <c r="C321" s="135" t="s">
        <v>491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646</v>
      </c>
      <c r="B322" s="72" t="s">
        <v>33</v>
      </c>
      <c r="C322" s="135" t="s">
        <v>492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33</v>
      </c>
      <c r="C323" s="135" t="s">
        <v>493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647</v>
      </c>
      <c r="B324" s="72" t="s">
        <v>33</v>
      </c>
      <c r="C324" s="135" t="s">
        <v>494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33</v>
      </c>
      <c r="C325" s="135" t="s">
        <v>495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648</v>
      </c>
      <c r="B326" s="72" t="s">
        <v>33</v>
      </c>
      <c r="C326" s="135" t="s">
        <v>496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33</v>
      </c>
      <c r="C327" s="135" t="s">
        <v>497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33</v>
      </c>
      <c r="C328" s="135" t="s">
        <v>498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649</v>
      </c>
      <c r="B329" s="72" t="s">
        <v>34</v>
      </c>
      <c r="C329" s="135" t="s">
        <v>499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650</v>
      </c>
      <c r="B330" s="72" t="s">
        <v>34</v>
      </c>
      <c r="C330" s="135" t="s">
        <v>500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651</v>
      </c>
      <c r="B331" s="72" t="s">
        <v>34</v>
      </c>
      <c r="C331" s="135" t="s">
        <v>501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34</v>
      </c>
      <c r="C332" s="135" t="s">
        <v>502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34</v>
      </c>
      <c r="C333" s="135" t="s">
        <v>503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652</v>
      </c>
      <c r="B334" s="72" t="s">
        <v>34</v>
      </c>
      <c r="C334" s="135" t="s">
        <v>504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34</v>
      </c>
      <c r="C335" s="135" t="s">
        <v>505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35</v>
      </c>
      <c r="C336" s="135" t="s">
        <v>506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32</v>
      </c>
      <c r="C337" s="135" t="s">
        <v>507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32</v>
      </c>
      <c r="C338" s="135" t="s">
        <v>508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653</v>
      </c>
      <c r="B339" s="72" t="s">
        <v>32</v>
      </c>
      <c r="C339" s="135" t="s">
        <v>509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35</v>
      </c>
      <c r="C340" s="135" t="s">
        <v>510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35</v>
      </c>
      <c r="C341" s="135" t="s">
        <v>511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35</v>
      </c>
      <c r="C342" s="135" t="s">
        <v>512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654</v>
      </c>
      <c r="B343" s="72" t="s">
        <v>35</v>
      </c>
      <c r="C343" s="135" t="s">
        <v>513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35</v>
      </c>
      <c r="C344" s="135" t="s">
        <v>514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35</v>
      </c>
      <c r="C345" s="135" t="s">
        <v>515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35</v>
      </c>
      <c r="C346" s="135" t="s">
        <v>516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35</v>
      </c>
      <c r="C347" s="135" t="s">
        <v>517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35</v>
      </c>
      <c r="C348" s="135" t="s">
        <v>518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655</v>
      </c>
      <c r="B349" s="72" t="s">
        <v>35</v>
      </c>
      <c r="C349" s="135" t="s">
        <v>519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35</v>
      </c>
      <c r="C350" s="135" t="s">
        <v>520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35</v>
      </c>
      <c r="C351" s="135" t="s">
        <v>521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35</v>
      </c>
      <c r="C352" s="135" t="s">
        <v>522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35</v>
      </c>
      <c r="C353" s="135" t="s">
        <v>523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35</v>
      </c>
      <c r="C354" s="135" t="s">
        <v>524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35</v>
      </c>
      <c r="C355" s="135" t="s">
        <v>525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35</v>
      </c>
      <c r="C356" s="135" t="s">
        <v>526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35</v>
      </c>
      <c r="C357" s="135" t="s">
        <v>527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35</v>
      </c>
      <c r="C358" s="135" t="s">
        <v>528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769</v>
      </c>
      <c r="C359" s="135" t="s">
        <v>529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37</v>
      </c>
      <c r="C360" s="135" t="s">
        <v>530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656</v>
      </c>
      <c r="B361" s="72" t="s">
        <v>37</v>
      </c>
      <c r="C361" s="135" t="s">
        <v>531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657</v>
      </c>
      <c r="B362" s="72" t="s">
        <v>37</v>
      </c>
      <c r="C362" s="135" t="s">
        <v>532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38</v>
      </c>
      <c r="C363" s="135" t="s">
        <v>533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38</v>
      </c>
      <c r="C364" s="135" t="s">
        <v>534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38</v>
      </c>
      <c r="C365" s="135" t="s">
        <v>535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38</v>
      </c>
      <c r="C366" s="135" t="s">
        <v>536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38</v>
      </c>
      <c r="C367" s="135" t="s">
        <v>537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38</v>
      </c>
      <c r="C368" s="135" t="s">
        <v>538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38</v>
      </c>
      <c r="C369" s="135" t="s">
        <v>539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38</v>
      </c>
      <c r="C370" s="135" t="s">
        <v>540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658</v>
      </c>
      <c r="B371" s="72" t="s">
        <v>38</v>
      </c>
      <c r="C371" s="135" t="s">
        <v>541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659</v>
      </c>
      <c r="B372" s="72" t="s">
        <v>38</v>
      </c>
      <c r="C372" s="135" t="s">
        <v>542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38</v>
      </c>
      <c r="C373" s="135" t="s">
        <v>543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38</v>
      </c>
      <c r="C374" s="135" t="s">
        <v>544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660</v>
      </c>
      <c r="B375" s="72" t="s">
        <v>38</v>
      </c>
      <c r="C375" s="135" t="s">
        <v>545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39</v>
      </c>
      <c r="C376" s="135" t="s">
        <v>546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39</v>
      </c>
      <c r="C377" s="135" t="s">
        <v>547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39</v>
      </c>
      <c r="C378" s="135" t="s">
        <v>548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661</v>
      </c>
      <c r="B379" s="72" t="s">
        <v>39</v>
      </c>
      <c r="C379" s="135" t="s">
        <v>549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39</v>
      </c>
      <c r="C380" s="135" t="s">
        <v>550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39</v>
      </c>
      <c r="C381" s="135" t="s">
        <v>551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39</v>
      </c>
      <c r="C382" s="135" t="s">
        <v>552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39</v>
      </c>
      <c r="C383" s="135" t="s">
        <v>553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29</v>
      </c>
      <c r="C384" s="135" t="s">
        <v>554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29</v>
      </c>
      <c r="C385" s="135" t="s">
        <v>555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29</v>
      </c>
      <c r="C386" s="135" t="s">
        <v>556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662</v>
      </c>
      <c r="B387" s="72" t="s">
        <v>29</v>
      </c>
      <c r="C387" s="135" t="s">
        <v>557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27</v>
      </c>
      <c r="C388" s="135" t="s">
        <v>558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25</v>
      </c>
      <c r="C389" s="135" t="s">
        <v>559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25</v>
      </c>
      <c r="C390" s="135" t="s">
        <v>560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25</v>
      </c>
      <c r="C391" s="135" t="s">
        <v>561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38</v>
      </c>
      <c r="C392" s="135" t="s">
        <v>562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38</v>
      </c>
      <c r="C393" s="135" t="s">
        <v>563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38</v>
      </c>
      <c r="C394" s="135" t="s">
        <v>564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38</v>
      </c>
      <c r="C395" s="135" t="s">
        <v>565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38</v>
      </c>
      <c r="C396" s="135" t="s">
        <v>566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663</v>
      </c>
      <c r="B397" s="72" t="s">
        <v>38</v>
      </c>
      <c r="C397" s="135" t="s">
        <v>567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664</v>
      </c>
      <c r="B398" s="72" t="s">
        <v>38</v>
      </c>
      <c r="C398" s="135" t="s">
        <v>568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40</v>
      </c>
      <c r="C399" s="135" t="s">
        <v>569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665</v>
      </c>
      <c r="B400" s="72" t="s">
        <v>36</v>
      </c>
      <c r="C400" s="135" t="s">
        <v>570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666</v>
      </c>
      <c r="B401" s="72" t="s">
        <v>36</v>
      </c>
      <c r="C401" s="135" t="s">
        <v>571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36</v>
      </c>
      <c r="C402" s="135" t="s">
        <v>572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668</v>
      </c>
      <c r="B403" s="72" t="s">
        <v>36</v>
      </c>
      <c r="C403" s="135" t="s">
        <v>574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669</v>
      </c>
      <c r="B404" s="72" t="s">
        <v>36</v>
      </c>
      <c r="C404" s="135" t="s">
        <v>575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670</v>
      </c>
      <c r="B405" s="72" t="s">
        <v>36</v>
      </c>
      <c r="C405" s="135" t="s">
        <v>576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671</v>
      </c>
      <c r="B406" s="72" t="s">
        <v>36</v>
      </c>
      <c r="C406" s="135" t="s">
        <v>577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674</v>
      </c>
      <c r="B407" s="72" t="s">
        <v>36</v>
      </c>
      <c r="C407" s="135" t="s">
        <v>580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698</v>
      </c>
      <c r="B408" s="72" t="s">
        <v>27</v>
      </c>
      <c r="C408" s="135" t="s">
        <v>699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700</v>
      </c>
      <c r="B409" s="72" t="s">
        <v>27</v>
      </c>
      <c r="C409" s="135" t="s">
        <v>701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702</v>
      </c>
      <c r="B410" s="78"/>
      <c r="C410" s="135" t="s">
        <v>703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704</v>
      </c>
      <c r="B411" s="78"/>
      <c r="C411" s="135" t="s">
        <v>705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749</v>
      </c>
      <c r="B412" s="80"/>
      <c r="C412" s="137" t="s">
        <v>750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724</v>
      </c>
      <c r="B414" s="78"/>
    </row>
    <row r="415" spans="1:420" ht="12.75" customHeight="1" x14ac:dyDescent="0.2">
      <c r="B415" s="146"/>
    </row>
    <row r="416" spans="1:420" ht="12.75" customHeight="1" x14ac:dyDescent="0.2">
      <c r="B416" s="147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8"/>
    </row>
    <row r="418" spans="2:2" x14ac:dyDescent="0.2">
      <c r="B418" s="146"/>
    </row>
    <row r="419" spans="2:2" x14ac:dyDescent="0.2">
      <c r="B419" s="146"/>
    </row>
    <row r="420" spans="2:2" x14ac:dyDescent="0.2">
      <c r="B420" s="147"/>
    </row>
    <row r="421" spans="2:2" x14ac:dyDescent="0.2">
      <c r="B421" s="149"/>
    </row>
    <row r="422" spans="2:2" x14ac:dyDescent="0.2">
      <c r="B422" s="150"/>
    </row>
    <row r="423" spans="2:2" x14ac:dyDescent="0.2">
      <c r="B423" s="149"/>
    </row>
    <row r="424" spans="2:2" x14ac:dyDescent="0.2">
      <c r="B424" s="14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7" t="s">
        <v>778</v>
      </c>
      <c r="B1" s="157" t="s">
        <v>8</v>
      </c>
      <c r="C1" s="158" t="s">
        <v>190</v>
      </c>
      <c r="D1" s="159" t="s">
        <v>189</v>
      </c>
      <c r="E1" s="158" t="s">
        <v>751</v>
      </c>
      <c r="F1" s="159" t="s">
        <v>752</v>
      </c>
      <c r="G1" s="158" t="s">
        <v>779</v>
      </c>
      <c r="H1" s="159" t="s">
        <v>780</v>
      </c>
      <c r="I1" s="158" t="s">
        <v>781</v>
      </c>
      <c r="J1" s="159" t="s">
        <v>782</v>
      </c>
      <c r="K1" s="158" t="s">
        <v>783</v>
      </c>
      <c r="L1" s="170" t="s">
        <v>784</v>
      </c>
      <c r="M1" s="159" t="s">
        <v>785</v>
      </c>
    </row>
    <row r="2" spans="1:13" s="4" customFormat="1" x14ac:dyDescent="0.25">
      <c r="C2" s="160" t="s">
        <v>765</v>
      </c>
      <c r="D2" s="161" t="s">
        <v>764</v>
      </c>
      <c r="E2" s="160" t="s">
        <v>696</v>
      </c>
      <c r="F2" s="161" t="s">
        <v>697</v>
      </c>
      <c r="G2" s="160" t="s">
        <v>771</v>
      </c>
      <c r="H2" s="161" t="s">
        <v>770</v>
      </c>
      <c r="I2" s="160" t="s">
        <v>772</v>
      </c>
      <c r="J2" s="161" t="s">
        <v>773</v>
      </c>
      <c r="K2" s="160" t="s">
        <v>767</v>
      </c>
      <c r="L2" s="171" t="s">
        <v>768</v>
      </c>
      <c r="M2" s="161" t="s">
        <v>769</v>
      </c>
    </row>
    <row r="3" spans="1:13" x14ac:dyDescent="0.25">
      <c r="A3" t="s">
        <v>138</v>
      </c>
      <c r="B3" t="s">
        <v>754</v>
      </c>
      <c r="C3" s="162">
        <f>'OECD TTL'!$D$49*SUMIFS('DLIM BEA Use Table'!$D$418:$OR$418,'DLIM BEA Use Table'!$D$7:$OR$7,C$2)</f>
        <v>15417439078.9</v>
      </c>
      <c r="D3" s="163">
        <f>'OECD TTL'!$D$49*SUMIFS('DLIM BEA Use Table'!$D$418:$OR$418,'DLIM BEA Use Table'!$D$7:$OR$7,D$2)</f>
        <v>102379325210.89999</v>
      </c>
      <c r="E3" s="162">
        <f>'OECD TTL'!$L$49*SUMIFS('DLIM BEA Use Table'!$D$418:$OR$418,'DLIM BEA Use Table'!$D$7:$OR$7,E$2)</f>
        <v>459251376330</v>
      </c>
      <c r="F3" s="163">
        <f>'OECD TTL'!$L$49*SUMIFS('DLIM BEA Use Table'!$D$418:$OR$418,'DLIM BEA Use Table'!$D$7:$OR$7,F$2)</f>
        <v>160659056352</v>
      </c>
      <c r="G3" s="162">
        <f>'OECD TTL'!$N$49*SUMIFS('DLIM BEA Use Table'!$D$418:$OR$418,'DLIM BEA Use Table'!$D$7:$OR$7,G$2)</f>
        <v>2814978401.1999998</v>
      </c>
      <c r="H3" s="163">
        <f>'OECD TTL'!$N$49*SUMIFS('DLIM BEA Use Table'!$D$418:$OR$418,'DLIM BEA Use Table'!$D$7:$OR$7,H$2)</f>
        <v>9079076063.3999996</v>
      </c>
      <c r="I3" s="162">
        <f>'OECD TTL'!$O$49*SUMIFS('DLIM BEA Use Table'!$D$418:$OR$418,'DLIM BEA Use Table'!$D$7:$OR$7,I$2)</f>
        <v>29695003189.5</v>
      </c>
      <c r="J3" s="163">
        <f>'OECD TTL'!$O$49*SUMIFS('DLIM BEA Use Table'!$D$418:$OR$418,'DLIM BEA Use Table'!$D$7:$OR$7,J$2)</f>
        <v>25088093793.400002</v>
      </c>
      <c r="K3" s="162">
        <f>'OECD TTL'!$W$49*SUMIFS('DLIM BEA Use Table'!$D$418:$OR$418,'DLIM BEA Use Table'!$D$7:$OR$7,K$2)</f>
        <v>161378375550.10001</v>
      </c>
      <c r="L3" s="172">
        <f>'OECD TTL'!$W$49*SUMIFS('DLIM BEA Use Table'!$D$418:$OR$418,'DLIM BEA Use Table'!$D$7:$OR$7,L$2)</f>
        <v>37435106830.799995</v>
      </c>
      <c r="M3" s="163">
        <f>'OECD TTL'!$W$49*SUMIFS('DLIM BEA Use Table'!$D$418:$OR$418,'DLIM BEA Use Table'!$D$7:$OR$7,M$2)</f>
        <v>45058821413.699997</v>
      </c>
    </row>
    <row r="4" spans="1:13" x14ac:dyDescent="0.25">
      <c r="A4" t="s">
        <v>137</v>
      </c>
      <c r="B4" t="s">
        <v>754</v>
      </c>
      <c r="C4" s="164" cm="1">
        <f t="array" ref="C4">SUMPRODUCT('BEA Supply Table'!$OT$7:$OT$409*('BEA Supply Table'!$B$7:$B$409=C$2))</f>
        <v>793</v>
      </c>
      <c r="D4" s="165" cm="1">
        <f t="array" ref="D4">SUMPRODUCT('BEA Supply Table'!$OT$7:$OT$409*('BEA Supply Table'!$B$7:$B$409=D$2))</f>
        <v>337586</v>
      </c>
      <c r="E4" s="164" cm="1">
        <f t="array" ref="E4">SUMPRODUCT('BEA Supply Table'!$OT$7:$OT$409*('BEA Supply Table'!$B$7:$B$409=E$2))</f>
        <v>99141</v>
      </c>
      <c r="F4" s="165" cm="1">
        <f t="array" ref="F4">SUMPRODUCT('BEA Supply Table'!$OT$7:$OT$409*('BEA Supply Table'!$B$7:$B$409=F$2))</f>
        <v>108887</v>
      </c>
      <c r="G4" s="164" cm="1">
        <f t="array" ref="G4">SUMPRODUCT('BEA Supply Table'!$OT$7:$OT$409*('BEA Supply Table'!$B$7:$B$409=G$2))</f>
        <v>6177</v>
      </c>
      <c r="H4" s="165" cm="1">
        <f t="array" ref="H4">SUMPRODUCT('BEA Supply Table'!$OT$7:$OT$409*('BEA Supply Table'!$B$7:$B$409=H$2))</f>
        <v>13739</v>
      </c>
      <c r="I4" s="164" cm="1">
        <f t="array" ref="I4">SUMPRODUCT('BEA Supply Table'!$OT$7:$OT$409*('BEA Supply Table'!$B$7:$B$409=I$2))</f>
        <v>39997</v>
      </c>
      <c r="J4" s="165" cm="1">
        <f t="array" ref="J4">SUMPRODUCT('BEA Supply Table'!$OT$7:$OT$409*('BEA Supply Table'!$B$7:$B$409=J$2))</f>
        <v>40185</v>
      </c>
      <c r="K4" s="164" cm="1">
        <f t="array" ref="K4">SUMPRODUCT('BEA Supply Table'!$OT$7:$OT$409*('BEA Supply Table'!$B$7:$B$409=K$2))</f>
        <v>2115</v>
      </c>
      <c r="L4" s="173" cm="1">
        <f t="array" ref="L4">SUMPRODUCT('BEA Supply Table'!$OT$7:$OT$409*('BEA Supply Table'!$B$7:$B$409=L$2))</f>
        <v>0</v>
      </c>
      <c r="M4" s="165" cm="1">
        <f t="array" ref="M4">SUMPRODUCT('BEA Supply Table'!$OT$7:$OT$409*('BEA Supply Table'!$B$7:$B$409=M$2))</f>
        <v>163</v>
      </c>
    </row>
    <row r="5" spans="1:13" x14ac:dyDescent="0.25">
      <c r="A5" t="s">
        <v>142</v>
      </c>
      <c r="B5" t="s">
        <v>754</v>
      </c>
      <c r="C5" s="164" cm="1">
        <f t="array" ref="C5">SUMPRODUCT('DLIM BEA Use Table'!$OZ$8:$OZ$410*('DLIM BEA Use Table'!$B$8:$B$410=C$2))</f>
        <v>14745</v>
      </c>
      <c r="D5" s="165" cm="1">
        <f t="array" ref="D5">SUMPRODUCT('DLIM BEA Use Table'!$OZ$8:$OZ$410*('DLIM BEA Use Table'!$B$8:$B$410=D$2))</f>
        <v>10459</v>
      </c>
      <c r="E5" s="164" cm="1">
        <f t="array" ref="E5">SUMPRODUCT('DLIM BEA Use Table'!$OZ$8:$OZ$410*('DLIM BEA Use Table'!$B$8:$B$410=E$2))</f>
        <v>139264</v>
      </c>
      <c r="F5" s="165" cm="1">
        <f t="array" ref="F5">SUMPRODUCT('DLIM BEA Use Table'!$OZ$8:$OZ$410*('DLIM BEA Use Table'!$B$8:$B$410=F$2))</f>
        <v>43283</v>
      </c>
      <c r="G5" s="164" cm="1">
        <f t="array" ref="G5">SUMPRODUCT('DLIM BEA Use Table'!$OZ$8:$OZ$410*('DLIM BEA Use Table'!$B$8:$B$410=G$2))</f>
        <v>4852</v>
      </c>
      <c r="H5" s="165" cm="1">
        <f t="array" ref="H5">SUMPRODUCT('DLIM BEA Use Table'!$OZ$8:$OZ$410*('DLIM BEA Use Table'!$B$8:$B$410=H$2))</f>
        <v>6244</v>
      </c>
      <c r="I5" s="164" cm="1">
        <f t="array" ref="I5">SUMPRODUCT('DLIM BEA Use Table'!$OZ$8:$OZ$410*('DLIM BEA Use Table'!$B$8:$B$410=I$2))</f>
        <v>18501</v>
      </c>
      <c r="J5" s="165" cm="1">
        <f t="array" ref="J5">SUMPRODUCT('DLIM BEA Use Table'!$OZ$8:$OZ$410*('DLIM BEA Use Table'!$B$8:$B$410=J$2))</f>
        <v>21013</v>
      </c>
      <c r="K5" s="164" cm="1">
        <f t="array" ref="K5">SUMPRODUCT('DLIM BEA Use Table'!$OZ$8:$OZ$410*('DLIM BEA Use Table'!$B$8:$B$410=K$2))</f>
        <v>2247</v>
      </c>
      <c r="L5" s="173" cm="1">
        <f t="array" ref="L5">SUMPRODUCT('DLIM BEA Use Table'!$OZ$8:$OZ$410*('DLIM BEA Use Table'!$B$8:$B$410=L$2))</f>
        <v>420</v>
      </c>
      <c r="M5" s="165" cm="1">
        <f t="array" ref="M5">SUMPRODUCT('DLIM BEA Use Table'!$OZ$8:$OZ$410*('DLIM BEA Use Table'!$B$8:$B$410=M$2))</f>
        <v>655</v>
      </c>
    </row>
    <row r="6" spans="1:13" x14ac:dyDescent="0.25">
      <c r="C6" s="164"/>
      <c r="D6" s="165"/>
      <c r="E6" s="164"/>
      <c r="F6" s="165"/>
      <c r="G6" s="164"/>
      <c r="H6" s="165"/>
      <c r="I6" s="164"/>
      <c r="J6" s="165"/>
      <c r="K6" s="164"/>
      <c r="L6" s="173"/>
      <c r="M6" s="165"/>
    </row>
    <row r="7" spans="1:13" x14ac:dyDescent="0.25">
      <c r="A7" t="s">
        <v>138</v>
      </c>
      <c r="B7" t="s">
        <v>753</v>
      </c>
      <c r="C7" s="166">
        <f t="shared" ref="C7:D9" si="0">C3/SUM($C3:$D3)</f>
        <v>0.13088168568850064</v>
      </c>
      <c r="D7" s="167">
        <f t="shared" si="0"/>
        <v>0.86911831431149944</v>
      </c>
      <c r="E7" s="166">
        <f>E3/SUM($E3:$F3)</f>
        <v>0.74083504990080651</v>
      </c>
      <c r="F7" s="167">
        <f>F3/SUM($E3:$F3)</f>
        <v>0.25916495009919355</v>
      </c>
      <c r="G7" s="166">
        <f>G3/SUM($G3:$H3)</f>
        <v>0.2366710535568973</v>
      </c>
      <c r="H7" s="167">
        <f>H3/SUM($G3:$H3)</f>
        <v>0.76332894644310278</v>
      </c>
      <c r="I7" s="166">
        <f>I3/SUM($I3:$J3)</f>
        <v>0.54204681416183897</v>
      </c>
      <c r="J7" s="167">
        <f>J3/SUM($I3:$J3)</f>
        <v>0.45795318583816103</v>
      </c>
      <c r="K7" s="166">
        <f>K3/SUM($K3:$M3)</f>
        <v>0.66173309981940387</v>
      </c>
      <c r="L7" s="174">
        <f t="shared" ref="L7:M7" si="1">L3/SUM($K3:$M3)</f>
        <v>0.15350290397194713</v>
      </c>
      <c r="M7" s="167">
        <f t="shared" si="1"/>
        <v>0.18476399620864911</v>
      </c>
    </row>
    <row r="8" spans="1:13" x14ac:dyDescent="0.25">
      <c r="A8" t="s">
        <v>137</v>
      </c>
      <c r="B8" t="s">
        <v>753</v>
      </c>
      <c r="C8" s="166">
        <f t="shared" si="0"/>
        <v>2.3435260462380939E-3</v>
      </c>
      <c r="D8" s="167">
        <f t="shared" si="0"/>
        <v>0.99765647395376189</v>
      </c>
      <c r="E8" s="166">
        <f t="shared" ref="E8:F8" si="2">E4/SUM($E4:$F4)</f>
        <v>0.47657526871382699</v>
      </c>
      <c r="F8" s="167">
        <f t="shared" si="2"/>
        <v>0.52342473128617306</v>
      </c>
      <c r="G8" s="166">
        <f t="shared" ref="G8:H8" si="3">G4/SUM($G4:$H4)</f>
        <v>0.31015264109258889</v>
      </c>
      <c r="H8" s="167">
        <f t="shared" si="3"/>
        <v>0.68984735890741111</v>
      </c>
      <c r="I8" s="166">
        <f t="shared" ref="I8:J8" si="4">I4/SUM($I4:$J4)</f>
        <v>0.4988276670574443</v>
      </c>
      <c r="J8" s="167">
        <f t="shared" si="4"/>
        <v>0.5011723329425557</v>
      </c>
      <c r="K8" s="166">
        <f t="shared" ref="K8:M8" si="5">K4/SUM($K4:$M4)</f>
        <v>0.92844600526777876</v>
      </c>
      <c r="L8" s="174">
        <f t="shared" si="5"/>
        <v>0</v>
      </c>
      <c r="M8" s="167">
        <f t="shared" si="5"/>
        <v>7.1553994732221252E-2</v>
      </c>
    </row>
    <row r="9" spans="1:13" ht="15.75" thickBot="1" x14ac:dyDescent="0.3">
      <c r="A9" t="s">
        <v>142</v>
      </c>
      <c r="B9" t="s">
        <v>753</v>
      </c>
      <c r="C9" s="168">
        <f t="shared" si="0"/>
        <v>0.58502618631963177</v>
      </c>
      <c r="D9" s="169">
        <f t="shared" si="0"/>
        <v>0.41497381368036818</v>
      </c>
      <c r="E9" s="168">
        <f>E5/SUM($E5:$F5)</f>
        <v>0.76289393964294128</v>
      </c>
      <c r="F9" s="169">
        <f>F5/SUM($E5:$F5)</f>
        <v>0.23710606035705872</v>
      </c>
      <c r="G9" s="168">
        <f t="shared" ref="G9:H9" si="6">G5/SUM($G5:$H5)</f>
        <v>0.43727469358327326</v>
      </c>
      <c r="H9" s="169">
        <f t="shared" si="6"/>
        <v>0.5627253064167268</v>
      </c>
      <c r="I9" s="168">
        <f t="shared" ref="I9:J9" si="7">I5/SUM($I5:$J5)</f>
        <v>0.4682137976413423</v>
      </c>
      <c r="J9" s="169">
        <f t="shared" si="7"/>
        <v>0.5317862023586577</v>
      </c>
      <c r="K9" s="168">
        <f t="shared" ref="K9:M9" si="8">K5/SUM($K5:$M5)</f>
        <v>0.67639975918121609</v>
      </c>
      <c r="L9" s="175">
        <f t="shared" si="8"/>
        <v>0.12642986152919927</v>
      </c>
      <c r="M9" s="169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</vt:lpstr>
      <vt:lpstr>OECD ICESHR</vt:lpstr>
      <vt:lpstr>Calculations</vt:lpstr>
      <vt:lpstr>BDCSoCbIC</vt:lpstr>
      <vt:lpstr>BESoP</vt:lpstr>
      <vt:lpstr>DLIM BEA Use Table</vt:lpstr>
      <vt:lpstr>BEA Supply Table</vt:lpstr>
      <vt:lpstr>Split ISIC Code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 Rissman</cp:lastModifiedBy>
  <dcterms:created xsi:type="dcterms:W3CDTF">2019-12-02T22:49:06Z</dcterms:created>
  <dcterms:modified xsi:type="dcterms:W3CDTF">2022-04-15T21:32:17Z</dcterms:modified>
</cp:coreProperties>
</file>