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dobrien\Dropbox (Energy Innovation)\Desktop\Models\U.S. Models\eps-us-ci\InputData\indst\AIFUfNV\"/>
    </mc:Choice>
  </mc:AlternateContent>
  <xr:revisionPtr revIDLastSave="0" documentId="13_ncr:1_{2924876F-B87A-46C2-A9DD-70CB61CFF624}" xr6:coauthVersionLast="47" xr6:coauthVersionMax="47" xr10:uidLastSave="{00000000-0000-0000-0000-000000000000}"/>
  <bookViews>
    <workbookView xWindow="31560" yWindow="1665" windowWidth="23550" windowHeight="13665" firstSheet="7" activeTab="10" xr2:uid="{711D6CA6-1C61-436C-A124-911A83A17EB1}"/>
  </bookViews>
  <sheets>
    <sheet name="Demand Change" sheetId="1" r:id="rId1"/>
    <sheet name="AIFUfNV-petroleum-diesel" sheetId="11" r:id="rId2"/>
    <sheet name="AIFUfNV-electricity" sheetId="2" r:id="rId3"/>
    <sheet name="AIFUfNV-biomass" sheetId="3" r:id="rId4"/>
    <sheet name="AIFUfNV-heat" sheetId="7" r:id="rId5"/>
    <sheet name="AIFUfNV-coal" sheetId="4" r:id="rId6"/>
    <sheet name="AIFUfNV-heavy-or-residual-oil" sheetId="6" r:id="rId7"/>
    <sheet name="AIFUfNV-crude-oil" sheetId="5" r:id="rId8"/>
    <sheet name="AIFUfNV-hydrogen" sheetId="8" r:id="rId9"/>
    <sheet name="AIFUfNV-LPG-propane-or-butane" sheetId="9" r:id="rId10"/>
    <sheet name="AIFUfNV-natural-gas" sheetId="10" r:id="rId11"/>
  </sheets>
  <definedNames>
    <definedName name="_xlnm._FilterDatabase" localSheetId="0" hidden="1">'Demand Change'!$A$1:$AQ$5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1" l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D6" i="1"/>
  <c r="P29" i="1"/>
  <c r="P35" i="1" s="1"/>
  <c r="C28" i="1"/>
  <c r="C29" i="1"/>
  <c r="C35" i="1" s="1"/>
  <c r="AQ27" i="1"/>
  <c r="AQ33" i="1" s="1"/>
  <c r="D26" i="1"/>
  <c r="D32" i="1" s="1"/>
  <c r="E26" i="1"/>
  <c r="E32" i="1" s="1"/>
  <c r="F26" i="1"/>
  <c r="F32" i="1" s="1"/>
  <c r="G26" i="1"/>
  <c r="G32" i="1" s="1"/>
  <c r="H26" i="1"/>
  <c r="H32" i="1" s="1"/>
  <c r="I26" i="1"/>
  <c r="I32" i="1" s="1"/>
  <c r="J26" i="1"/>
  <c r="J32" i="1" s="1"/>
  <c r="K26" i="1"/>
  <c r="K32" i="1" s="1"/>
  <c r="L26" i="1"/>
  <c r="L32" i="1" s="1"/>
  <c r="M26" i="1"/>
  <c r="M32" i="1" s="1"/>
  <c r="N26" i="1"/>
  <c r="N32" i="1" s="1"/>
  <c r="O26" i="1"/>
  <c r="O32" i="1" s="1"/>
  <c r="P26" i="1"/>
  <c r="Q26" i="1"/>
  <c r="Q32" i="1" s="1"/>
  <c r="R26" i="1"/>
  <c r="R32" i="1" s="1"/>
  <c r="S26" i="1"/>
  <c r="S32" i="1" s="1"/>
  <c r="T26" i="1"/>
  <c r="T32" i="1" s="1"/>
  <c r="U26" i="1"/>
  <c r="U32" i="1" s="1"/>
  <c r="V26" i="1"/>
  <c r="W26" i="1"/>
  <c r="W32" i="1" s="1"/>
  <c r="X26" i="1"/>
  <c r="Y26" i="1"/>
  <c r="Y32" i="1" s="1"/>
  <c r="Z26" i="1"/>
  <c r="Z32" i="1" s="1"/>
  <c r="AA26" i="1"/>
  <c r="AA32" i="1" s="1"/>
  <c r="AB26" i="1"/>
  <c r="AB32" i="1" s="1"/>
  <c r="AC26" i="1"/>
  <c r="AC32" i="1" s="1"/>
  <c r="AD26" i="1"/>
  <c r="AE26" i="1"/>
  <c r="AF26" i="1"/>
  <c r="AG26" i="1"/>
  <c r="AG32" i="1" s="1"/>
  <c r="AH26" i="1"/>
  <c r="AH32" i="1" s="1"/>
  <c r="AI26" i="1"/>
  <c r="AI32" i="1" s="1"/>
  <c r="AJ26" i="1"/>
  <c r="AJ32" i="1" s="1"/>
  <c r="AK26" i="1"/>
  <c r="AK32" i="1" s="1"/>
  <c r="AL26" i="1"/>
  <c r="AL32" i="1" s="1"/>
  <c r="AM26" i="1"/>
  <c r="AM32" i="1" s="1"/>
  <c r="AN26" i="1"/>
  <c r="AO26" i="1"/>
  <c r="AO32" i="1" s="1"/>
  <c r="AP26" i="1"/>
  <c r="AP32" i="1" s="1"/>
  <c r="AQ26" i="1"/>
  <c r="AQ32" i="1" s="1"/>
  <c r="D27" i="1"/>
  <c r="D33" i="1" s="1"/>
  <c r="E27" i="1"/>
  <c r="E33" i="1" s="1"/>
  <c r="F27" i="1"/>
  <c r="G27" i="1"/>
  <c r="H27" i="1"/>
  <c r="I27" i="1"/>
  <c r="I33" i="1" s="1"/>
  <c r="J27" i="1"/>
  <c r="J33" i="1" s="1"/>
  <c r="K27" i="1"/>
  <c r="K33" i="1" s="1"/>
  <c r="L27" i="1"/>
  <c r="L33" i="1" s="1"/>
  <c r="M27" i="1"/>
  <c r="M33" i="1" s="1"/>
  <c r="N27" i="1"/>
  <c r="N33" i="1" s="1"/>
  <c r="O27" i="1"/>
  <c r="O33" i="1" s="1"/>
  <c r="P27" i="1"/>
  <c r="P33" i="1" s="1"/>
  <c r="Q27" i="1"/>
  <c r="Q33" i="1" s="1"/>
  <c r="R27" i="1"/>
  <c r="R33" i="1" s="1"/>
  <c r="S27" i="1"/>
  <c r="S33" i="1" s="1"/>
  <c r="T27" i="1"/>
  <c r="T33" i="1" s="1"/>
  <c r="U27" i="1"/>
  <c r="U33" i="1" s="1"/>
  <c r="V27" i="1"/>
  <c r="W27" i="1"/>
  <c r="X27" i="1"/>
  <c r="X33" i="1" s="1"/>
  <c r="Y27" i="1"/>
  <c r="Z27" i="1"/>
  <c r="Z33" i="1" s="1"/>
  <c r="AA27" i="1"/>
  <c r="AA33" i="1" s="1"/>
  <c r="AB27" i="1"/>
  <c r="AB33" i="1" s="1"/>
  <c r="AC27" i="1"/>
  <c r="AC33" i="1" s="1"/>
  <c r="AD27" i="1"/>
  <c r="AD33" i="1" s="1"/>
  <c r="AE27" i="1"/>
  <c r="AE33" i="1" s="1"/>
  <c r="AF27" i="1"/>
  <c r="AF33" i="1" s="1"/>
  <c r="AG27" i="1"/>
  <c r="AH27" i="1"/>
  <c r="AH33" i="1" s="1"/>
  <c r="AI27" i="1"/>
  <c r="AI33" i="1" s="1"/>
  <c r="AJ27" i="1"/>
  <c r="AJ33" i="1" s="1"/>
  <c r="AK27" i="1"/>
  <c r="AK33" i="1" s="1"/>
  <c r="AL27" i="1"/>
  <c r="AM27" i="1"/>
  <c r="AN27" i="1"/>
  <c r="AO27" i="1"/>
  <c r="AO33" i="1" s="1"/>
  <c r="AP27" i="1"/>
  <c r="AP33" i="1" s="1"/>
  <c r="D28" i="1"/>
  <c r="D34" i="1" s="1"/>
  <c r="E28" i="1"/>
  <c r="E34" i="1" s="1"/>
  <c r="F28" i="1"/>
  <c r="F34" i="1" s="1"/>
  <c r="G28" i="1"/>
  <c r="G34" i="1" s="1"/>
  <c r="H28" i="1"/>
  <c r="I28" i="1"/>
  <c r="J28" i="1"/>
  <c r="J34" i="1" s="1"/>
  <c r="K28" i="1"/>
  <c r="K34" i="1" s="1"/>
  <c r="L28" i="1"/>
  <c r="L34" i="1" s="1"/>
  <c r="M28" i="1"/>
  <c r="M34" i="1" s="1"/>
  <c r="N28" i="1"/>
  <c r="N34" i="1" s="1"/>
  <c r="O28" i="1"/>
  <c r="O34" i="1" s="1"/>
  <c r="P28" i="1"/>
  <c r="Q28" i="1"/>
  <c r="R28" i="1"/>
  <c r="R34" i="1" s="1"/>
  <c r="S28" i="1"/>
  <c r="S34" i="1" s="1"/>
  <c r="T28" i="1"/>
  <c r="T34" i="1" s="1"/>
  <c r="U28" i="1"/>
  <c r="U34" i="1" s="1"/>
  <c r="V28" i="1"/>
  <c r="V34" i="1" s="1"/>
  <c r="W28" i="1"/>
  <c r="X28" i="1"/>
  <c r="X34" i="1" s="1"/>
  <c r="Y28" i="1"/>
  <c r="Y34" i="1" s="1"/>
  <c r="Z28" i="1"/>
  <c r="Z34" i="1" s="1"/>
  <c r="AA28" i="1"/>
  <c r="AA34" i="1" s="1"/>
  <c r="AB28" i="1"/>
  <c r="AB34" i="1" s="1"/>
  <c r="AC28" i="1"/>
  <c r="AC34" i="1" s="1"/>
  <c r="AD28" i="1"/>
  <c r="AD34" i="1" s="1"/>
  <c r="AE28" i="1"/>
  <c r="AE34" i="1" s="1"/>
  <c r="AF28" i="1"/>
  <c r="AG28" i="1"/>
  <c r="AH28" i="1"/>
  <c r="AH34" i="1" s="1"/>
  <c r="AI28" i="1"/>
  <c r="AI34" i="1" s="1"/>
  <c r="AJ28" i="1"/>
  <c r="AJ34" i="1" s="1"/>
  <c r="AK28" i="1"/>
  <c r="AK34" i="1" s="1"/>
  <c r="AL28" i="1"/>
  <c r="AL34" i="1" s="1"/>
  <c r="AM28" i="1"/>
  <c r="AM34" i="1" s="1"/>
  <c r="AN28" i="1"/>
  <c r="AO28" i="1"/>
  <c r="AP28" i="1"/>
  <c r="AP34" i="1" s="1"/>
  <c r="AQ28" i="1"/>
  <c r="AQ34" i="1" s="1"/>
  <c r="D29" i="1"/>
  <c r="D35" i="1" s="1"/>
  <c r="E29" i="1"/>
  <c r="E35" i="1" s="1"/>
  <c r="F29" i="1"/>
  <c r="F35" i="1" s="1"/>
  <c r="G29" i="1"/>
  <c r="G35" i="1" s="1"/>
  <c r="H29" i="1"/>
  <c r="H35" i="1" s="1"/>
  <c r="I29" i="1"/>
  <c r="I35" i="1" s="1"/>
  <c r="J29" i="1"/>
  <c r="J35" i="1" s="1"/>
  <c r="K29" i="1"/>
  <c r="K35" i="1" s="1"/>
  <c r="L29" i="1"/>
  <c r="L35" i="1" s="1"/>
  <c r="M29" i="1"/>
  <c r="M35" i="1" s="1"/>
  <c r="N29" i="1"/>
  <c r="N35" i="1" s="1"/>
  <c r="O29" i="1"/>
  <c r="O35" i="1" s="1"/>
  <c r="Q29" i="1"/>
  <c r="Q35" i="1" s="1"/>
  <c r="R29" i="1"/>
  <c r="R35" i="1" s="1"/>
  <c r="S29" i="1"/>
  <c r="S35" i="1" s="1"/>
  <c r="T29" i="1"/>
  <c r="T35" i="1" s="1"/>
  <c r="U29" i="1"/>
  <c r="U35" i="1" s="1"/>
  <c r="V29" i="1"/>
  <c r="V35" i="1" s="1"/>
  <c r="W29" i="1"/>
  <c r="W35" i="1" s="1"/>
  <c r="X29" i="1"/>
  <c r="X35" i="1" s="1"/>
  <c r="Y29" i="1"/>
  <c r="Y35" i="1" s="1"/>
  <c r="Z29" i="1"/>
  <c r="Z35" i="1" s="1"/>
  <c r="AA29" i="1"/>
  <c r="AA35" i="1" s="1"/>
  <c r="AB29" i="1"/>
  <c r="AB35" i="1" s="1"/>
  <c r="AC29" i="1"/>
  <c r="AC35" i="1" s="1"/>
  <c r="AD29" i="1"/>
  <c r="AD35" i="1" s="1"/>
  <c r="AE29" i="1"/>
  <c r="AE35" i="1" s="1"/>
  <c r="AF29" i="1"/>
  <c r="AF35" i="1" s="1"/>
  <c r="AG29" i="1"/>
  <c r="AG35" i="1" s="1"/>
  <c r="AH29" i="1"/>
  <c r="AH35" i="1" s="1"/>
  <c r="AI29" i="1"/>
  <c r="AI35" i="1" s="1"/>
  <c r="AJ29" i="1"/>
  <c r="AJ35" i="1" s="1"/>
  <c r="AK29" i="1"/>
  <c r="AK35" i="1" s="1"/>
  <c r="AL29" i="1"/>
  <c r="AL35" i="1" s="1"/>
  <c r="AM29" i="1"/>
  <c r="AM35" i="1" s="1"/>
  <c r="AN29" i="1"/>
  <c r="AN35" i="1" s="1"/>
  <c r="AO29" i="1"/>
  <c r="AO35" i="1" s="1"/>
  <c r="AP29" i="1"/>
  <c r="AP35" i="1" s="1"/>
  <c r="AQ29" i="1"/>
  <c r="AQ35" i="1" s="1"/>
  <c r="C27" i="1"/>
  <c r="C33" i="1" s="1"/>
  <c r="C26" i="1"/>
  <c r="AL25" i="1"/>
  <c r="AM25" i="1"/>
  <c r="AN25" i="1"/>
  <c r="AO25" i="1"/>
  <c r="AP25" i="1"/>
  <c r="AQ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C25" i="1"/>
  <c r="V32" i="1" l="1"/>
  <c r="AG33" i="1"/>
  <c r="Y33" i="1"/>
  <c r="C34" i="1"/>
  <c r="AG34" i="1"/>
  <c r="AN32" i="1"/>
  <c r="W34" i="1"/>
  <c r="AE32" i="1"/>
  <c r="AD32" i="1"/>
  <c r="AO34" i="1"/>
  <c r="AN33" i="1"/>
  <c r="H33" i="1"/>
  <c r="AN34" i="1"/>
  <c r="Q34" i="1"/>
  <c r="AM33" i="1"/>
  <c r="W33" i="1"/>
  <c r="G33" i="1"/>
  <c r="X32" i="1"/>
  <c r="P34" i="1"/>
  <c r="AL33" i="1"/>
  <c r="V33" i="1"/>
  <c r="F33" i="1"/>
  <c r="I34" i="1"/>
  <c r="AF34" i="1"/>
  <c r="P32" i="1"/>
  <c r="C32" i="1"/>
  <c r="H34" i="1"/>
  <c r="AF32" i="1"/>
</calcChain>
</file>

<file path=xl/sharedStrings.xml><?xml version="1.0" encoding="utf-8"?>
<sst xmlns="http://schemas.openxmlformats.org/spreadsheetml/2006/main" count="300" uniqueCount="52">
  <si>
    <t>Industrial Fuel Use[electricity if,agriculture and forestry 01T03] : MostRecentRun</t>
  </si>
  <si>
    <t>Industrial Fuel Use[electricity if,construction 41T43] : MostRecentRun</t>
  </si>
  <si>
    <t>Industrial Fuel Use[petroleum diesel if,agriculture and forestry 01T03] : MostRecentRun</t>
  </si>
  <si>
    <t>Industrial Fuel Use[petroleum diesel if,construction 41T43] : MostRecentRun</t>
  </si>
  <si>
    <t>Industrial Fuel Use[electricity if,agriculture and forestry 01T03]</t>
  </si>
  <si>
    <t>Industrial Fuel Use[electricity if,construction 41T43]</t>
  </si>
  <si>
    <t>Industrial Fuel Use[petroleum diesel if,agriculture and forestry 01T03]</t>
  </si>
  <si>
    <t>Industrial Fuel Use[petroleum diesel if,construction 41T43]</t>
  </si>
  <si>
    <t>Unit: BTU</t>
  </si>
  <si>
    <t>Construction</t>
  </si>
  <si>
    <t>gal</t>
  </si>
  <si>
    <t>Diesel</t>
  </si>
  <si>
    <t>Gasoline</t>
  </si>
  <si>
    <t>kWh</t>
  </si>
  <si>
    <t>Electric</t>
  </si>
  <si>
    <t>Agriculture</t>
  </si>
  <si>
    <t>Difference in Consumption by Fuel and Sector in Gallons/kWhs (from OffRoadVehicles-Model.xlsx)</t>
  </si>
  <si>
    <t>EPS BAU (BTU)</t>
  </si>
  <si>
    <t xml:space="preserve">Source: https://www.eia.gov/energyexplained/units-and-calculators/ </t>
  </si>
  <si>
    <t>Diesel (gallon)</t>
  </si>
  <si>
    <t>Btu</t>
  </si>
  <si>
    <t>Gasoline (gallon)</t>
  </si>
  <si>
    <t>CONVERSION: Energy Contents</t>
  </si>
  <si>
    <t>Difference in Consumption by Fuel and Industry Category in BTU</t>
  </si>
  <si>
    <t>New Fuel Use</t>
  </si>
  <si>
    <t>petroleum diesel construction percent change</t>
  </si>
  <si>
    <t>Change in petroleum diesel fuel use captured through a policy setting!</t>
  </si>
  <si>
    <t>agriculture and forestry 01T03</t>
  </si>
  <si>
    <t>coal mining 05</t>
  </si>
  <si>
    <t>oil and gas extraction 06</t>
  </si>
  <si>
    <t>other mining and quarrying 07T08</t>
  </si>
  <si>
    <t>food beverage and tobacco 10T12</t>
  </si>
  <si>
    <t>textiles apparel and leather 13T15</t>
  </si>
  <si>
    <t>wood products 16</t>
  </si>
  <si>
    <t>pulp paper and printing 17T18</t>
  </si>
  <si>
    <t>refined petroleum and coke 19</t>
  </si>
  <si>
    <t>chemicals 20</t>
  </si>
  <si>
    <t>rubber and plastic products 22</t>
  </si>
  <si>
    <t>glass and glass products 231</t>
  </si>
  <si>
    <t>cement and other nonmetallic minerals 239</t>
  </si>
  <si>
    <t>iron and steel 241</t>
  </si>
  <si>
    <t>other metals 242</t>
  </si>
  <si>
    <t>metal products except machinery and vehicles 25</t>
  </si>
  <si>
    <t>computers and electronics 26</t>
  </si>
  <si>
    <t>appliances and electrical equipment 27</t>
  </si>
  <si>
    <t>other machinery 28</t>
  </si>
  <si>
    <t>road vehicles 29</t>
  </si>
  <si>
    <t>nonroad vehicles 30</t>
  </si>
  <si>
    <t>other manufacturing 31T33</t>
  </si>
  <si>
    <t>energy pipelines and gas processing 352T353</t>
  </si>
  <si>
    <t>water and waste 36T39</t>
  </si>
  <si>
    <t>construction 41T43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</si>
</sst>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E+00"/>
    <numFmt numFmtId="165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theme="1" tint="0.499984740745262"/>
      <name val="Calibri"/>
      <family val="2"/>
      <scheme val="minor"/>
    </font>
    <font>
      <i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11" fontId="0" fillId="0" borderId="0" xfId="0" applyNumberFormat="1"/>
    <xf numFmtId="0" fontId="2" fillId="2" borderId="0" xfId="0" applyFont="1" applyFill="1"/>
    <xf numFmtId="0" fontId="0" fillId="2" borderId="0" xfId="0" applyFill="1"/>
    <xf numFmtId="0" fontId="2" fillId="0" borderId="0" xfId="0" applyFont="1"/>
    <xf numFmtId="3" fontId="0" fillId="0" borderId="0" xfId="0" applyNumberFormat="1"/>
    <xf numFmtId="164" fontId="0" fillId="0" borderId="0" xfId="0" applyNumberFormat="1"/>
    <xf numFmtId="0" fontId="3" fillId="0" borderId="0" xfId="0" applyFont="1"/>
    <xf numFmtId="164" fontId="3" fillId="0" borderId="0" xfId="0" applyNumberFormat="1" applyFont="1"/>
    <xf numFmtId="0" fontId="4" fillId="0" borderId="0" xfId="0" applyFont="1" applyAlignment="1">
      <alignment horizontal="right"/>
    </xf>
    <xf numFmtId="165" fontId="4" fillId="0" borderId="0" xfId="1" applyNumberFormat="1" applyFont="1"/>
    <xf numFmtId="0" fontId="5" fillId="0" borderId="0" xfId="0" applyFont="1"/>
  </cellXfs>
  <cellStyles count="2">
    <cellStyle name="Normal" xfId="0" builtinId="0"/>
    <cellStyle name="Percent" xfId="1" builtinId="5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A0380-F000-462D-A548-ECF368AD42D6}">
  <sheetPr codeName="Sheet1"/>
  <dimension ref="A1:AQ43"/>
  <sheetViews>
    <sheetView topLeftCell="A22" zoomScale="85" zoomScaleNormal="85" workbookViewId="0">
      <selection activeCell="A35" sqref="A35"/>
    </sheetView>
  </sheetViews>
  <sheetFormatPr defaultRowHeight="14.5" x14ac:dyDescent="0.35"/>
  <cols>
    <col min="1" max="1" width="72.6328125" customWidth="1"/>
    <col min="3" max="3" width="16.1796875" bestFit="1" customWidth="1"/>
    <col min="4" max="43" width="9" bestFit="1" customWidth="1"/>
  </cols>
  <sheetData>
    <row r="1" spans="1:43" x14ac:dyDescent="0.35">
      <c r="A1" t="s">
        <v>17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  <c r="AH1">
        <v>2051</v>
      </c>
      <c r="AI1">
        <v>2052</v>
      </c>
      <c r="AJ1">
        <v>2053</v>
      </c>
      <c r="AK1">
        <v>2054</v>
      </c>
      <c r="AL1">
        <v>2055</v>
      </c>
      <c r="AM1">
        <v>2056</v>
      </c>
      <c r="AN1">
        <v>2057</v>
      </c>
      <c r="AO1">
        <v>2058</v>
      </c>
      <c r="AP1">
        <v>2059</v>
      </c>
      <c r="AQ1">
        <v>2060</v>
      </c>
    </row>
    <row r="2" spans="1:43" x14ac:dyDescent="0.35">
      <c r="A2" t="s">
        <v>0</v>
      </c>
      <c r="B2" s="1">
        <v>450000000000000</v>
      </c>
      <c r="C2" s="1">
        <v>473694000000000</v>
      </c>
      <c r="D2" s="1">
        <v>508288000000000</v>
      </c>
      <c r="E2" s="1">
        <v>535775000000000</v>
      </c>
      <c r="F2" s="1">
        <v>568596000000000</v>
      </c>
      <c r="G2" s="1">
        <v>602000000000000</v>
      </c>
      <c r="H2" s="1">
        <v>637991000000000</v>
      </c>
      <c r="I2" s="1">
        <v>675983000000000</v>
      </c>
      <c r="J2" s="1">
        <v>716987000000000</v>
      </c>
      <c r="K2" s="1">
        <v>760011000000000</v>
      </c>
      <c r="L2" s="1">
        <v>800030000000000</v>
      </c>
      <c r="M2" s="1">
        <v>842058000000000</v>
      </c>
      <c r="N2" s="1">
        <v>886116000000000</v>
      </c>
      <c r="O2" s="1">
        <v>932210000000000</v>
      </c>
      <c r="P2" s="1">
        <v>981348000000000</v>
      </c>
      <c r="Q2" s="1">
        <v>1030540000000000</v>
      </c>
      <c r="R2" s="1">
        <v>1090780000000000</v>
      </c>
      <c r="S2" s="1">
        <v>1141060000000000</v>
      </c>
      <c r="T2" s="1">
        <v>1201290000000000</v>
      </c>
      <c r="U2" s="1">
        <v>1271500000000000</v>
      </c>
      <c r="V2" s="1">
        <v>1321660000000000</v>
      </c>
      <c r="W2" s="1">
        <v>1381810000000000</v>
      </c>
      <c r="X2" s="1">
        <v>1431940000000000</v>
      </c>
      <c r="Y2" s="1">
        <v>1492070000000000</v>
      </c>
      <c r="Z2" s="1">
        <v>1562220000000000</v>
      </c>
      <c r="AA2" s="1">
        <v>1622330000000000</v>
      </c>
      <c r="AB2" s="1">
        <v>1692440000000000</v>
      </c>
      <c r="AC2" s="1">
        <v>1762530000000000</v>
      </c>
      <c r="AD2" s="1">
        <v>1842600000000000</v>
      </c>
      <c r="AE2" s="1">
        <v>1912680000000000</v>
      </c>
      <c r="AF2" s="1">
        <v>1972780000000000</v>
      </c>
      <c r="AG2" s="1">
        <v>2042900000000000</v>
      </c>
      <c r="AH2" s="1">
        <v>2112990000000000</v>
      </c>
      <c r="AI2" s="1">
        <v>2183050000000000</v>
      </c>
      <c r="AJ2" s="1">
        <v>2243110000000000</v>
      </c>
      <c r="AK2" s="1">
        <v>2313160000000000</v>
      </c>
      <c r="AL2" s="1">
        <v>2383220000000000</v>
      </c>
      <c r="AM2" s="1">
        <v>2443280000000000</v>
      </c>
      <c r="AN2" s="1">
        <v>2513370000000000</v>
      </c>
      <c r="AO2" s="1">
        <v>2583480000000000</v>
      </c>
      <c r="AP2" s="1">
        <v>2653630000000000</v>
      </c>
      <c r="AQ2" s="1">
        <v>2713800000000000</v>
      </c>
    </row>
    <row r="3" spans="1:43" x14ac:dyDescent="0.35">
      <c r="A3" t="s">
        <v>1</v>
      </c>
      <c r="B3" s="1">
        <v>334000000000000</v>
      </c>
      <c r="C3" s="1">
        <v>344595000000000</v>
      </c>
      <c r="D3" s="1">
        <v>364357000000000</v>
      </c>
      <c r="E3" s="1">
        <v>375842000000000</v>
      </c>
      <c r="F3" s="1">
        <v>390410000000000</v>
      </c>
      <c r="G3" s="1">
        <v>407000000000000</v>
      </c>
      <c r="H3" s="1">
        <v>422000000000000</v>
      </c>
      <c r="I3" s="1">
        <v>438999000000000</v>
      </c>
      <c r="J3" s="1">
        <v>455000000000000</v>
      </c>
      <c r="K3" s="1">
        <v>474003000000000</v>
      </c>
      <c r="L3" s="1">
        <v>489006000000000</v>
      </c>
      <c r="M3" s="1">
        <v>513011000000000</v>
      </c>
      <c r="N3" s="1">
        <v>521017000000000</v>
      </c>
      <c r="O3" s="1">
        <v>532026000000000</v>
      </c>
      <c r="P3" s="1">
        <v>541037000000000</v>
      </c>
      <c r="Q3" s="1">
        <v>552049000000000</v>
      </c>
      <c r="R3" s="1">
        <v>563063000000000</v>
      </c>
      <c r="S3" s="1">
        <v>573076000000000</v>
      </c>
      <c r="T3" s="1">
        <v>586084000000000</v>
      </c>
      <c r="U3" s="1">
        <v>600089000000000</v>
      </c>
      <c r="V3" s="1">
        <v>610090000000000</v>
      </c>
      <c r="W3" s="1">
        <v>624091000000000</v>
      </c>
      <c r="X3" s="1">
        <v>640091000000000</v>
      </c>
      <c r="Y3" s="1">
        <v>654090000000000</v>
      </c>
      <c r="Z3" s="1">
        <v>670088000000000</v>
      </c>
      <c r="AA3" s="1">
        <v>689087000000000</v>
      </c>
      <c r="AB3" s="1">
        <v>710085000000000</v>
      </c>
      <c r="AC3" s="1">
        <v>734083000000000</v>
      </c>
      <c r="AD3" s="1">
        <v>756081000000000</v>
      </c>
      <c r="AE3" s="1">
        <v>783079000000000</v>
      </c>
      <c r="AF3" s="1">
        <v>805078000000000</v>
      </c>
      <c r="AG3" s="1">
        <v>836078000000000</v>
      </c>
      <c r="AH3" s="1">
        <v>859076000000000</v>
      </c>
      <c r="AI3" s="1">
        <v>885075000000000</v>
      </c>
      <c r="AJ3" s="1">
        <v>911074000000000</v>
      </c>
      <c r="AK3" s="1">
        <v>938072000000000</v>
      </c>
      <c r="AL3" s="1">
        <v>963071000000000</v>
      </c>
      <c r="AM3" s="1">
        <v>989071000000000</v>
      </c>
      <c r="AN3" s="1">
        <v>1020070000000000</v>
      </c>
      <c r="AO3" s="1">
        <v>1040070000000000</v>
      </c>
      <c r="AP3" s="1">
        <v>1070070000000000</v>
      </c>
      <c r="AQ3" s="1">
        <v>1090070000000000</v>
      </c>
    </row>
    <row r="4" spans="1:43" x14ac:dyDescent="0.35">
      <c r="A4" t="s">
        <v>2</v>
      </c>
      <c r="B4" s="1">
        <v>570000000000000</v>
      </c>
      <c r="C4" s="1">
        <v>599814000000000</v>
      </c>
      <c r="D4" s="1">
        <v>645173000000000</v>
      </c>
      <c r="E4" s="1">
        <v>678715000000000</v>
      </c>
      <c r="F4" s="1">
        <v>720756000000000</v>
      </c>
      <c r="G4" s="1">
        <v>763000000000000</v>
      </c>
      <c r="H4" s="1">
        <v>808988000000000</v>
      </c>
      <c r="I4" s="1">
        <v>856978000000000</v>
      </c>
      <c r="J4" s="1">
        <v>908983000000000</v>
      </c>
      <c r="K4" s="1">
        <v>963013000000000</v>
      </c>
      <c r="L4" s="1">
        <v>1010040000000000</v>
      </c>
      <c r="M4" s="1">
        <v>1070070000000000</v>
      </c>
      <c r="N4" s="1">
        <v>1120150000000000</v>
      </c>
      <c r="O4" s="1">
        <v>1180270000000000</v>
      </c>
      <c r="P4" s="1">
        <v>1240440000000000</v>
      </c>
      <c r="Q4" s="1">
        <v>1310680000000000</v>
      </c>
      <c r="R4" s="1">
        <v>1380990000000000</v>
      </c>
      <c r="S4" s="1">
        <v>1451350000000000</v>
      </c>
      <c r="T4" s="1">
        <v>1531650000000000</v>
      </c>
      <c r="U4" s="1">
        <v>1611900000000000</v>
      </c>
      <c r="V4" s="1">
        <v>1672100000000000</v>
      </c>
      <c r="W4" s="1">
        <v>1742290000000000</v>
      </c>
      <c r="X4" s="1">
        <v>1822470000000000</v>
      </c>
      <c r="Y4" s="1">
        <v>1892630000000000</v>
      </c>
      <c r="Z4" s="1">
        <v>1972800000000000</v>
      </c>
      <c r="AA4" s="1">
        <v>2062970000000000</v>
      </c>
      <c r="AB4" s="1">
        <v>2143100000000000</v>
      </c>
      <c r="AC4" s="1">
        <v>2233200000000000</v>
      </c>
      <c r="AD4" s="1">
        <v>2333290000000000</v>
      </c>
      <c r="AE4" s="1">
        <v>2423400000000000</v>
      </c>
      <c r="AF4" s="1">
        <v>2503530000000000</v>
      </c>
      <c r="AG4" s="1">
        <v>2583670000000000</v>
      </c>
      <c r="AH4" s="1">
        <v>2683790000000000</v>
      </c>
      <c r="AI4" s="1">
        <v>2763860000000000</v>
      </c>
      <c r="AJ4" s="1">
        <v>2843940000000000</v>
      </c>
      <c r="AK4" s="1">
        <v>2934010000000000</v>
      </c>
      <c r="AL4" s="1">
        <v>3024090000000000</v>
      </c>
      <c r="AM4" s="1">
        <v>3104170000000000</v>
      </c>
      <c r="AN4" s="1">
        <v>3184270000000000</v>
      </c>
      <c r="AO4" s="1">
        <v>3274410000000000</v>
      </c>
      <c r="AP4" s="1">
        <v>3364600000000000</v>
      </c>
      <c r="AQ4" s="1">
        <v>3444820000000000</v>
      </c>
    </row>
    <row r="5" spans="1:43" x14ac:dyDescent="0.35">
      <c r="A5" t="s">
        <v>3</v>
      </c>
      <c r="B5" s="1">
        <v>174000000000000</v>
      </c>
      <c r="C5" s="1">
        <v>170808000000000</v>
      </c>
      <c r="D5" s="1">
        <v>173120000000000</v>
      </c>
      <c r="E5" s="1">
        <v>170928000000000</v>
      </c>
      <c r="F5" s="1">
        <v>170178000000000</v>
      </c>
      <c r="G5" s="1">
        <v>170000000000000</v>
      </c>
      <c r="H5" s="1">
        <v>169000000000000</v>
      </c>
      <c r="I5" s="1">
        <v>169000000000000</v>
      </c>
      <c r="J5" s="1">
        <v>169000000000000</v>
      </c>
      <c r="K5" s="1">
        <v>169001000000000</v>
      </c>
      <c r="L5" s="1">
        <v>168002000000000</v>
      </c>
      <c r="M5" s="1">
        <v>170004000000000</v>
      </c>
      <c r="N5" s="1">
        <v>167006000000000</v>
      </c>
      <c r="O5" s="1">
        <v>164008000000000</v>
      </c>
      <c r="P5" s="1">
        <v>161011000000000</v>
      </c>
      <c r="Q5" s="1">
        <v>159014000000000</v>
      </c>
      <c r="R5" s="1">
        <v>157017000000000</v>
      </c>
      <c r="S5" s="1">
        <v>155020000000000</v>
      </c>
      <c r="T5" s="1">
        <v>153022000000000</v>
      </c>
      <c r="U5" s="1">
        <v>152022000000000</v>
      </c>
      <c r="V5" s="1">
        <v>149022000000000</v>
      </c>
      <c r="W5" s="1">
        <v>148022000000000</v>
      </c>
      <c r="X5" s="1">
        <v>147021000000000</v>
      </c>
      <c r="Y5" s="1">
        <v>145020000000000</v>
      </c>
      <c r="Z5" s="1">
        <v>144019000000000</v>
      </c>
      <c r="AA5" s="1">
        <v>144018000000000</v>
      </c>
      <c r="AB5" s="1">
        <v>144017000000000</v>
      </c>
      <c r="AC5" s="1">
        <v>144016000000000</v>
      </c>
      <c r="AD5" s="1">
        <v>145015000000000</v>
      </c>
      <c r="AE5" s="1">
        <v>145015000000000</v>
      </c>
      <c r="AF5" s="1">
        <v>145014000000000</v>
      </c>
      <c r="AG5" s="1">
        <v>146014000000000</v>
      </c>
      <c r="AH5" s="1">
        <v>146013000000000</v>
      </c>
      <c r="AI5" s="1">
        <v>147012000000000</v>
      </c>
      <c r="AJ5" s="1">
        <v>147012000000000</v>
      </c>
      <c r="AK5" s="1">
        <v>148011000000000</v>
      </c>
      <c r="AL5" s="1">
        <v>148011000000000</v>
      </c>
      <c r="AM5" s="1">
        <v>149011000000000</v>
      </c>
      <c r="AN5" s="1">
        <v>149010000000000</v>
      </c>
      <c r="AO5" s="1">
        <v>150010000000000</v>
      </c>
      <c r="AP5" s="1">
        <v>150010000000000</v>
      </c>
      <c r="AQ5" s="1">
        <v>151010000000000</v>
      </c>
    </row>
    <row r="6" spans="1:43" x14ac:dyDescent="0.35">
      <c r="C6" s="9" t="s">
        <v>25</v>
      </c>
      <c r="D6" s="10">
        <f>D5/C5-1</f>
        <v>1.3535665776778671E-2</v>
      </c>
      <c r="E6" s="10">
        <f>E5/D5-1</f>
        <v>-1.2661737523105399E-2</v>
      </c>
      <c r="F6" s="10">
        <f t="shared" ref="F6:AQ6" si="0">F5/E5-1</f>
        <v>-4.3878124122437301E-3</v>
      </c>
      <c r="G6" s="10">
        <f t="shared" si="0"/>
        <v>-1.0459636380730775E-3</v>
      </c>
      <c r="H6" s="10">
        <f t="shared" si="0"/>
        <v>-5.8823529411764497E-3</v>
      </c>
      <c r="I6" s="10">
        <f t="shared" si="0"/>
        <v>0</v>
      </c>
      <c r="J6" s="10">
        <f t="shared" si="0"/>
        <v>0</v>
      </c>
      <c r="K6" s="10">
        <f t="shared" si="0"/>
        <v>5.917159763280111E-6</v>
      </c>
      <c r="L6" s="10">
        <f t="shared" si="0"/>
        <v>-5.9112076259904001E-3</v>
      </c>
      <c r="M6" s="10">
        <f t="shared" si="0"/>
        <v>1.1916524803276207E-2</v>
      </c>
      <c r="N6" s="10">
        <f t="shared" si="0"/>
        <v>-1.763487917931339E-2</v>
      </c>
      <c r="O6" s="10">
        <f t="shared" si="0"/>
        <v>-1.795145084607741E-2</v>
      </c>
      <c r="P6" s="10">
        <f t="shared" si="0"/>
        <v>-1.8273498853714432E-2</v>
      </c>
      <c r="Q6" s="10">
        <f t="shared" si="0"/>
        <v>-1.2402879306382841E-2</v>
      </c>
      <c r="R6" s="10">
        <f t="shared" si="0"/>
        <v>-1.2558642635239647E-2</v>
      </c>
      <c r="S6" s="10">
        <f t="shared" si="0"/>
        <v>-1.2718368074794428E-2</v>
      </c>
      <c r="T6" s="10">
        <f t="shared" si="0"/>
        <v>-1.2888659527802826E-2</v>
      </c>
      <c r="U6" s="10">
        <f t="shared" si="0"/>
        <v>-6.5350080380598419E-3</v>
      </c>
      <c r="V6" s="10">
        <f t="shared" si="0"/>
        <v>-1.9733985870466153E-2</v>
      </c>
      <c r="W6" s="10">
        <f t="shared" si="0"/>
        <v>-6.7104185959120377E-3</v>
      </c>
      <c r="X6" s="10">
        <f t="shared" si="0"/>
        <v>-6.7625082757968302E-3</v>
      </c>
      <c r="Y6" s="10">
        <f t="shared" si="0"/>
        <v>-1.3610300569306455E-2</v>
      </c>
      <c r="Z6" s="10">
        <f t="shared" si="0"/>
        <v>-6.9024962074196727E-3</v>
      </c>
      <c r="AA6" s="10">
        <f t="shared" si="0"/>
        <v>-6.9435282844532153E-6</v>
      </c>
      <c r="AB6" s="10">
        <f t="shared" si="0"/>
        <v>-6.9435764973313496E-6</v>
      </c>
      <c r="AC6" s="10">
        <f t="shared" si="0"/>
        <v>-6.94362471098664E-6</v>
      </c>
      <c r="AD6" s="10">
        <f t="shared" si="0"/>
        <v>6.9367292523052626E-3</v>
      </c>
      <c r="AE6" s="10">
        <f t="shared" si="0"/>
        <v>0</v>
      </c>
      <c r="AF6" s="10">
        <f t="shared" si="0"/>
        <v>-6.8958383615536079E-6</v>
      </c>
      <c r="AG6" s="10">
        <f t="shared" si="0"/>
        <v>6.8958859144634399E-3</v>
      </c>
      <c r="AH6" s="10">
        <f t="shared" si="0"/>
        <v>-6.8486583478799545E-6</v>
      </c>
      <c r="AI6" s="10">
        <f t="shared" si="0"/>
        <v>6.8418565470198534E-3</v>
      </c>
      <c r="AJ6" s="10">
        <f t="shared" si="0"/>
        <v>0</v>
      </c>
      <c r="AK6" s="10">
        <f t="shared" si="0"/>
        <v>6.7953636437840803E-3</v>
      </c>
      <c r="AL6" s="10">
        <f t="shared" si="0"/>
        <v>0</v>
      </c>
      <c r="AM6" s="10">
        <f t="shared" si="0"/>
        <v>6.7562546026984638E-3</v>
      </c>
      <c r="AN6" s="10">
        <f t="shared" si="0"/>
        <v>-6.7109139593179989E-6</v>
      </c>
      <c r="AO6" s="10">
        <f t="shared" si="0"/>
        <v>6.7109589960405724E-3</v>
      </c>
      <c r="AP6" s="10">
        <f t="shared" si="0"/>
        <v>0</v>
      </c>
      <c r="AQ6" s="10">
        <f t="shared" si="0"/>
        <v>6.6662222518498737E-3</v>
      </c>
    </row>
    <row r="8" spans="1:43" s="3" customFormat="1" x14ac:dyDescent="0.35">
      <c r="A8" s="2" t="s">
        <v>16</v>
      </c>
    </row>
    <row r="9" spans="1:43" x14ac:dyDescent="0.35">
      <c r="A9" t="s">
        <v>9</v>
      </c>
      <c r="C9">
        <v>2020</v>
      </c>
      <c r="D9">
        <v>2021</v>
      </c>
      <c r="E9">
        <v>2022</v>
      </c>
      <c r="F9">
        <v>2023</v>
      </c>
      <c r="G9">
        <v>2024</v>
      </c>
      <c r="H9">
        <v>2025</v>
      </c>
      <c r="I9">
        <v>2026</v>
      </c>
      <c r="J9">
        <v>2027</v>
      </c>
      <c r="K9">
        <v>2028</v>
      </c>
      <c r="L9">
        <v>2029</v>
      </c>
      <c r="M9">
        <v>2030</v>
      </c>
      <c r="N9">
        <v>2031</v>
      </c>
      <c r="O9">
        <v>2032</v>
      </c>
      <c r="P9">
        <v>2033</v>
      </c>
      <c r="Q9">
        <v>2034</v>
      </c>
      <c r="R9">
        <v>2035</v>
      </c>
      <c r="S9">
        <v>2036</v>
      </c>
      <c r="T9">
        <v>2037</v>
      </c>
      <c r="U9">
        <v>2038</v>
      </c>
      <c r="V9">
        <v>2039</v>
      </c>
      <c r="W9">
        <v>2040</v>
      </c>
      <c r="X9">
        <v>2041</v>
      </c>
      <c r="Y9">
        <v>2042</v>
      </c>
      <c r="Z9">
        <v>2043</v>
      </c>
      <c r="AA9">
        <v>2044</v>
      </c>
      <c r="AB9">
        <v>2045</v>
      </c>
      <c r="AC9">
        <v>2046</v>
      </c>
      <c r="AD9">
        <v>2047</v>
      </c>
      <c r="AE9">
        <v>2048</v>
      </c>
      <c r="AF9">
        <v>2049</v>
      </c>
      <c r="AG9">
        <v>2050</v>
      </c>
      <c r="AH9">
        <v>2051</v>
      </c>
      <c r="AI9">
        <v>2052</v>
      </c>
      <c r="AJ9">
        <v>2053</v>
      </c>
      <c r="AK9">
        <v>2054</v>
      </c>
      <c r="AL9">
        <v>2055</v>
      </c>
      <c r="AM9">
        <v>2056</v>
      </c>
      <c r="AN9">
        <v>2057</v>
      </c>
      <c r="AO9">
        <v>2058</v>
      </c>
      <c r="AP9">
        <v>2059</v>
      </c>
      <c r="AQ9">
        <v>2060</v>
      </c>
    </row>
    <row r="10" spans="1:43" x14ac:dyDescent="0.35">
      <c r="A10" t="s">
        <v>10</v>
      </c>
      <c r="B10" t="s">
        <v>11</v>
      </c>
      <c r="C10">
        <v>-273.63821744918823</v>
      </c>
      <c r="D10">
        <v>1851.8206691741943</v>
      </c>
      <c r="E10">
        <v>244.57459592819214</v>
      </c>
      <c r="F10">
        <v>-15967932.249869823</v>
      </c>
      <c r="G10">
        <v>-47904208.836227417</v>
      </c>
      <c r="H10">
        <v>-95799767.972751617</v>
      </c>
      <c r="I10">
        <v>-159670139.66045284</v>
      </c>
      <c r="J10">
        <v>-239507460.3868475</v>
      </c>
      <c r="K10">
        <v>-335306112.946455</v>
      </c>
      <c r="L10">
        <v>-447079076.57299519</v>
      </c>
      <c r="M10">
        <v>-574815530.73441505</v>
      </c>
      <c r="N10">
        <v>-718512336.31813145</v>
      </c>
      <c r="O10">
        <v>-878187794.49512386</v>
      </c>
      <c r="P10">
        <v>-1053830861.6671963</v>
      </c>
      <c r="Q10">
        <v>-1245428110.0741234</v>
      </c>
      <c r="R10">
        <v>-1453005240.55762</v>
      </c>
      <c r="S10">
        <v>-1676532381.4802055</v>
      </c>
      <c r="T10">
        <v>-1916042523.7944937</v>
      </c>
      <c r="U10">
        <v>-2294134751.2707596</v>
      </c>
      <c r="V10">
        <v>-2695835824.6532373</v>
      </c>
      <c r="W10">
        <v>-3105198851.114934</v>
      </c>
      <c r="X10">
        <v>-3498613938.6155429</v>
      </c>
      <c r="Y10">
        <v>-3876030533.6260376</v>
      </c>
      <c r="Z10">
        <v>-4237512687.2562275</v>
      </c>
      <c r="AA10">
        <v>-4583027078.4249372</v>
      </c>
      <c r="AB10">
        <v>-4912538594.66434</v>
      </c>
      <c r="AC10">
        <v>-5226117824.1135807</v>
      </c>
      <c r="AD10">
        <v>-5523713035.43009</v>
      </c>
      <c r="AE10">
        <v>-5805348232.5217113</v>
      </c>
      <c r="AF10">
        <v>-6071024803.384037</v>
      </c>
      <c r="AG10">
        <v>-6320712710.2874908</v>
      </c>
      <c r="AH10">
        <v>-6554448021.2675619</v>
      </c>
      <c r="AI10">
        <v>-6772224089.1284666</v>
      </c>
      <c r="AJ10">
        <v>-6974005997.7900543</v>
      </c>
      <c r="AK10">
        <v>-7159848048.5515499</v>
      </c>
      <c r="AL10">
        <v>-7345044858.7595348</v>
      </c>
      <c r="AM10">
        <v>-7506596354.3413963</v>
      </c>
      <c r="AN10">
        <v>-7644535614.2188168</v>
      </c>
      <c r="AO10">
        <v>-7782453145.8003006</v>
      </c>
      <c r="AP10">
        <v>-7920393248.7001438</v>
      </c>
      <c r="AQ10">
        <v>-8058330716.0020885</v>
      </c>
    </row>
    <row r="11" spans="1:43" x14ac:dyDescent="0.35">
      <c r="A11" t="s">
        <v>10</v>
      </c>
      <c r="B11" t="s">
        <v>12</v>
      </c>
      <c r="C11">
        <v>-273.63821744918823</v>
      </c>
      <c r="D11">
        <v>374.36628222465515</v>
      </c>
      <c r="E11">
        <v>201.45612931251526</v>
      </c>
      <c r="F11">
        <v>-4814175.0382552147</v>
      </c>
      <c r="G11">
        <v>-14442855.909961224</v>
      </c>
      <c r="H11">
        <v>-28885740.365898371</v>
      </c>
      <c r="I11">
        <v>-48143750.113809586</v>
      </c>
      <c r="J11">
        <v>-72215603.385171175</v>
      </c>
      <c r="K11">
        <v>-101100839.32611156</v>
      </c>
      <c r="L11">
        <v>-134802021.47367859</v>
      </c>
      <c r="M11">
        <v>-173317868.05934858</v>
      </c>
      <c r="N11">
        <v>-216644634.57063937</v>
      </c>
      <c r="O11">
        <v>-264789810.03251481</v>
      </c>
      <c r="P11">
        <v>-317748829.01784039</v>
      </c>
      <c r="Q11">
        <v>-375518767.92878675</v>
      </c>
      <c r="R11">
        <v>-438106294.87566543</v>
      </c>
      <c r="S11">
        <v>-505503920.83351159</v>
      </c>
      <c r="T11">
        <v>-577720776.65659571</v>
      </c>
      <c r="U11">
        <v>-691722188.30226016</v>
      </c>
      <c r="V11">
        <v>-812842931.8769455</v>
      </c>
      <c r="W11">
        <v>-936273369.22355533</v>
      </c>
      <c r="X11">
        <v>-1054895709.4492841</v>
      </c>
      <c r="Y11">
        <v>-1168692252.4925539</v>
      </c>
      <c r="Z11">
        <v>-1277685263.842077</v>
      </c>
      <c r="AA11">
        <v>-1381864431.6681502</v>
      </c>
      <c r="AB11">
        <v>-1481218623.2264173</v>
      </c>
      <c r="AC11">
        <v>-1575768462.1762843</v>
      </c>
      <c r="AD11">
        <v>-1665498250.3462625</v>
      </c>
      <c r="AE11">
        <v>-1750416297.6759663</v>
      </c>
      <c r="AF11">
        <v>-1830522964.2261777</v>
      </c>
      <c r="AG11">
        <v>-1905808759.0818472</v>
      </c>
      <c r="AH11">
        <v>-1976284454.9265482</v>
      </c>
      <c r="AI11">
        <v>-2041947949.0771046</v>
      </c>
      <c r="AJ11">
        <v>-2102789750.6184657</v>
      </c>
      <c r="AK11">
        <v>-2158823915.8928165</v>
      </c>
      <c r="AL11">
        <v>-2214665166.2237821</v>
      </c>
      <c r="AM11">
        <v>-2263374670.1128459</v>
      </c>
      <c r="AN11">
        <v>-2304965662.9875402</v>
      </c>
      <c r="AO11">
        <v>-2346550448.6057949</v>
      </c>
      <c r="AP11">
        <v>-2388141441.4804902</v>
      </c>
      <c r="AQ11">
        <v>-2429732434.355185</v>
      </c>
    </row>
    <row r="12" spans="1:43" x14ac:dyDescent="0.35">
      <c r="A12" t="s">
        <v>13</v>
      </c>
      <c r="B12" t="s">
        <v>14</v>
      </c>
      <c r="C12">
        <v>-11017.787796020508</v>
      </c>
      <c r="D12">
        <v>15073.50944519043</v>
      </c>
      <c r="E12">
        <v>8111.4432907104492</v>
      </c>
      <c r="F12">
        <v>836761157.00596619</v>
      </c>
      <c r="G12">
        <v>2510287263.3982773</v>
      </c>
      <c r="H12">
        <v>5020354920.0352554</v>
      </c>
      <c r="I12">
        <v>8367410083.2989349</v>
      </c>
      <c r="J12">
        <v>12551250908.665741</v>
      </c>
      <c r="K12">
        <v>17571503932.839211</v>
      </c>
      <c r="L12">
        <v>23428839244.813484</v>
      </c>
      <c r="M12">
        <v>30122871788.596611</v>
      </c>
      <c r="N12">
        <v>37653253666.726776</v>
      </c>
      <c r="O12">
        <v>46020905219.325073</v>
      </c>
      <c r="P12">
        <v>55225367695.029861</v>
      </c>
      <c r="Q12">
        <v>65265816838.948914</v>
      </c>
      <c r="R12">
        <v>76143871617.240829</v>
      </c>
      <c r="S12">
        <v>87857718916.159424</v>
      </c>
      <c r="T12">
        <v>100409093865.54716</v>
      </c>
      <c r="U12">
        <v>120222803720.46829</v>
      </c>
      <c r="V12">
        <v>141273565863.9967</v>
      </c>
      <c r="W12">
        <v>162726147340.04324</v>
      </c>
      <c r="X12">
        <v>183342967754.57385</v>
      </c>
      <c r="Y12">
        <v>203121042686.4429</v>
      </c>
      <c r="Z12">
        <v>222064397281.72949</v>
      </c>
      <c r="AA12">
        <v>240170856200.97757</v>
      </c>
      <c r="AB12">
        <v>257438745561.6911</v>
      </c>
      <c r="AC12">
        <v>273871739630.60745</v>
      </c>
      <c r="AD12">
        <v>289466819034.11725</v>
      </c>
      <c r="AE12">
        <v>304225890951.44482</v>
      </c>
      <c r="AF12">
        <v>318148436767.90643</v>
      </c>
      <c r="AG12">
        <v>331233245776.20111</v>
      </c>
      <c r="AH12">
        <v>343482018721.63367</v>
      </c>
      <c r="AI12">
        <v>354894420009.19836</v>
      </c>
      <c r="AJ12">
        <v>365468845749.42651</v>
      </c>
      <c r="AK12">
        <v>375207602029.28394</v>
      </c>
      <c r="AL12">
        <v>384913100258.48645</v>
      </c>
      <c r="AM12">
        <v>393378759859.33057</v>
      </c>
      <c r="AN12">
        <v>400607404793.63281</v>
      </c>
      <c r="AO12">
        <v>407835055772.74194</v>
      </c>
      <c r="AP12">
        <v>415063550916.74939</v>
      </c>
      <c r="AQ12">
        <v>422292245024.73065</v>
      </c>
    </row>
    <row r="13" spans="1:43" x14ac:dyDescent="0.35">
      <c r="A13" t="s">
        <v>15</v>
      </c>
    </row>
    <row r="14" spans="1:43" x14ac:dyDescent="0.35">
      <c r="A14" t="s">
        <v>10</v>
      </c>
      <c r="B14" t="s">
        <v>11</v>
      </c>
      <c r="C14">
        <v>0</v>
      </c>
      <c r="D14">
        <v>-17.905830383300781</v>
      </c>
      <c r="E14">
        <v>-35.811661243438721</v>
      </c>
      <c r="F14">
        <v>-10695860.134627819</v>
      </c>
      <c r="G14">
        <v>-32088974.553616047</v>
      </c>
      <c r="H14">
        <v>-64176552.4950037</v>
      </c>
      <c r="I14">
        <v>-106962875.33504438</v>
      </c>
      <c r="J14">
        <v>-160445802.38561106</v>
      </c>
      <c r="K14">
        <v>-224620842.89278889</v>
      </c>
      <c r="L14">
        <v>-299496978.36440849</v>
      </c>
      <c r="M14">
        <v>-385069718.04655552</v>
      </c>
      <c r="N14">
        <v>-481332333.02741671</v>
      </c>
      <c r="O14">
        <v>-588298281.13061571</v>
      </c>
      <c r="P14">
        <v>-705960721.53644705</v>
      </c>
      <c r="Q14">
        <v>-834310799.08309793</v>
      </c>
      <c r="R14">
        <v>-973366447.90998125</v>
      </c>
      <c r="S14">
        <v>-1123108279.0750527</v>
      </c>
      <c r="T14">
        <v>-1283557136.322989</v>
      </c>
      <c r="U14">
        <v>-1536839971.0051355</v>
      </c>
      <c r="V14">
        <v>-1805940300.7228394</v>
      </c>
      <c r="W14">
        <v>-2080174195.7339334</v>
      </c>
      <c r="X14">
        <v>-2343724244.0345001</v>
      </c>
      <c r="Y14">
        <v>-2596552942.041677</v>
      </c>
      <c r="Z14">
        <v>-2838709781.9211931</v>
      </c>
      <c r="AA14">
        <v>-3070170129.4980764</v>
      </c>
      <c r="AB14">
        <v>-3290911364.9394636</v>
      </c>
      <c r="AC14">
        <v>-3500978504.0952935</v>
      </c>
      <c r="AD14">
        <v>-3700335483.7472086</v>
      </c>
      <c r="AE14">
        <v>-3889002588.1004071</v>
      </c>
      <c r="AF14">
        <v>-4066979914.6246581</v>
      </c>
      <c r="AG14">
        <v>-4234247193.5528884</v>
      </c>
      <c r="AH14">
        <v>-4390826835.3402977</v>
      </c>
      <c r="AI14">
        <v>-4536714461.1408653</v>
      </c>
      <c r="AJ14">
        <v>-4671888905.9243593</v>
      </c>
      <c r="AK14">
        <v>-4796383323.303874</v>
      </c>
      <c r="AL14">
        <v>-4920448350.0912828</v>
      </c>
      <c r="AM14">
        <v>-5028668883.1642494</v>
      </c>
      <c r="AN14">
        <v>-5121073487.9121857</v>
      </c>
      <c r="AO14">
        <v>-5213464649.2746248</v>
      </c>
      <c r="AP14">
        <v>-5305869254.0225611</v>
      </c>
      <c r="AQ14">
        <v>-5398273858.7704964</v>
      </c>
    </row>
    <row r="15" spans="1:43" x14ac:dyDescent="0.35">
      <c r="A15" t="s">
        <v>10</v>
      </c>
      <c r="B15" t="s">
        <v>12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</row>
    <row r="16" spans="1:43" x14ac:dyDescent="0.35">
      <c r="A16" t="s">
        <v>13</v>
      </c>
      <c r="B16" t="s">
        <v>14</v>
      </c>
      <c r="C16">
        <v>0</v>
      </c>
      <c r="D16">
        <v>0</v>
      </c>
      <c r="E16">
        <v>0</v>
      </c>
      <c r="F16">
        <v>430657258.18197769</v>
      </c>
      <c r="G16">
        <v>1292034856.6850936</v>
      </c>
      <c r="H16">
        <v>2584011137.0981097</v>
      </c>
      <c r="I16">
        <v>4306761828.2372589</v>
      </c>
      <c r="J16">
        <v>6460201318.6279659</v>
      </c>
      <c r="K16">
        <v>9044149373.5869141</v>
      </c>
      <c r="L16">
        <v>12058966462.480738</v>
      </c>
      <c r="M16">
        <v>15504472350.626118</v>
      </c>
      <c r="N16">
        <v>19380396685.998085</v>
      </c>
      <c r="O16">
        <v>23687280172.64658</v>
      </c>
      <c r="P16">
        <v>28424852458.546635</v>
      </c>
      <c r="Q16">
        <v>33592748568.464535</v>
      </c>
      <c r="R16">
        <v>39191693947.000618</v>
      </c>
      <c r="S16">
        <v>45220909079.149559</v>
      </c>
      <c r="T16">
        <v>51681232056.188759</v>
      </c>
      <c r="U16">
        <v>61879428612.914154</v>
      </c>
      <c r="V16">
        <v>72714502446.604446</v>
      </c>
      <c r="W16">
        <v>83756273920.988419</v>
      </c>
      <c r="X16">
        <v>94367870264.968307</v>
      </c>
      <c r="Y16">
        <v>104547782013.0713</v>
      </c>
      <c r="Z16">
        <v>114298005264.41515</v>
      </c>
      <c r="AA16">
        <v>123617539716.50743</v>
      </c>
      <c r="AB16">
        <v>132505479690.0645</v>
      </c>
      <c r="AC16">
        <v>140963636543.65366</v>
      </c>
      <c r="AD16">
        <v>148990559388.07425</v>
      </c>
      <c r="AE16">
        <v>156587063785.26825</v>
      </c>
      <c r="AF16">
        <v>163753154241.10275</v>
      </c>
      <c r="AG16">
        <v>170488015193.63574</v>
      </c>
      <c r="AH16">
        <v>176792552322.15088</v>
      </c>
      <c r="AI16">
        <v>182666580886.09778</v>
      </c>
      <c r="AJ16">
        <v>188109253782.46487</v>
      </c>
      <c r="AK16">
        <v>193121904747.90866</v>
      </c>
      <c r="AL16">
        <v>198117266701.35538</v>
      </c>
      <c r="AM16">
        <v>202474665463.87024</v>
      </c>
      <c r="AN16">
        <v>206195250031.55933</v>
      </c>
      <c r="AO16">
        <v>209915293895.19852</v>
      </c>
      <c r="AP16">
        <v>213635878462.88763</v>
      </c>
      <c r="AQ16">
        <v>217356467536.44382</v>
      </c>
    </row>
    <row r="18" spans="1:43" x14ac:dyDescent="0.35">
      <c r="A18" s="4" t="s">
        <v>22</v>
      </c>
    </row>
    <row r="19" spans="1:43" x14ac:dyDescent="0.35">
      <c r="A19" t="s">
        <v>18</v>
      </c>
    </row>
    <row r="20" spans="1:43" x14ac:dyDescent="0.35">
      <c r="A20" t="s">
        <v>19</v>
      </c>
      <c r="B20" s="5">
        <v>137381</v>
      </c>
      <c r="C20" t="s">
        <v>20</v>
      </c>
    </row>
    <row r="21" spans="1:43" x14ac:dyDescent="0.35">
      <c r="A21" t="s">
        <v>21</v>
      </c>
      <c r="B21" s="5">
        <v>120238</v>
      </c>
      <c r="C21" t="s">
        <v>20</v>
      </c>
    </row>
    <row r="22" spans="1:43" x14ac:dyDescent="0.35">
      <c r="A22" t="s">
        <v>13</v>
      </c>
      <c r="B22" s="5">
        <v>3412</v>
      </c>
      <c r="C22" t="s">
        <v>20</v>
      </c>
    </row>
    <row r="24" spans="1:43" s="3" customFormat="1" x14ac:dyDescent="0.35">
      <c r="A24" s="2" t="s">
        <v>23</v>
      </c>
    </row>
    <row r="25" spans="1:43" x14ac:dyDescent="0.35">
      <c r="C25">
        <f>C9</f>
        <v>2020</v>
      </c>
      <c r="D25">
        <f t="shared" ref="D25:AQ25" si="1">D9</f>
        <v>2021</v>
      </c>
      <c r="E25">
        <f t="shared" si="1"/>
        <v>2022</v>
      </c>
      <c r="F25">
        <f t="shared" si="1"/>
        <v>2023</v>
      </c>
      <c r="G25">
        <f t="shared" si="1"/>
        <v>2024</v>
      </c>
      <c r="H25">
        <f t="shared" si="1"/>
        <v>2025</v>
      </c>
      <c r="I25">
        <f t="shared" si="1"/>
        <v>2026</v>
      </c>
      <c r="J25">
        <f t="shared" si="1"/>
        <v>2027</v>
      </c>
      <c r="K25">
        <f t="shared" si="1"/>
        <v>2028</v>
      </c>
      <c r="L25">
        <f t="shared" si="1"/>
        <v>2029</v>
      </c>
      <c r="M25">
        <f t="shared" si="1"/>
        <v>2030</v>
      </c>
      <c r="N25">
        <f t="shared" si="1"/>
        <v>2031</v>
      </c>
      <c r="O25">
        <f t="shared" si="1"/>
        <v>2032</v>
      </c>
      <c r="P25">
        <f t="shared" si="1"/>
        <v>2033</v>
      </c>
      <c r="Q25">
        <f t="shared" si="1"/>
        <v>2034</v>
      </c>
      <c r="R25">
        <f t="shared" si="1"/>
        <v>2035</v>
      </c>
      <c r="S25">
        <f t="shared" si="1"/>
        <v>2036</v>
      </c>
      <c r="T25">
        <f t="shared" si="1"/>
        <v>2037</v>
      </c>
      <c r="U25">
        <f t="shared" si="1"/>
        <v>2038</v>
      </c>
      <c r="V25">
        <f t="shared" si="1"/>
        <v>2039</v>
      </c>
      <c r="W25">
        <f t="shared" si="1"/>
        <v>2040</v>
      </c>
      <c r="X25">
        <f t="shared" si="1"/>
        <v>2041</v>
      </c>
      <c r="Y25">
        <f t="shared" si="1"/>
        <v>2042</v>
      </c>
      <c r="Z25">
        <f t="shared" si="1"/>
        <v>2043</v>
      </c>
      <c r="AA25">
        <f t="shared" si="1"/>
        <v>2044</v>
      </c>
      <c r="AB25">
        <f t="shared" si="1"/>
        <v>2045</v>
      </c>
      <c r="AC25">
        <f t="shared" si="1"/>
        <v>2046</v>
      </c>
      <c r="AD25">
        <f t="shared" si="1"/>
        <v>2047</v>
      </c>
      <c r="AE25">
        <f t="shared" si="1"/>
        <v>2048</v>
      </c>
      <c r="AF25">
        <f t="shared" si="1"/>
        <v>2049</v>
      </c>
      <c r="AG25">
        <f t="shared" si="1"/>
        <v>2050</v>
      </c>
      <c r="AH25">
        <f t="shared" si="1"/>
        <v>2051</v>
      </c>
      <c r="AI25">
        <f t="shared" si="1"/>
        <v>2052</v>
      </c>
      <c r="AJ25">
        <f t="shared" si="1"/>
        <v>2053</v>
      </c>
      <c r="AK25">
        <f t="shared" si="1"/>
        <v>2054</v>
      </c>
      <c r="AL25">
        <f>AL9</f>
        <v>2055</v>
      </c>
      <c r="AM25">
        <f t="shared" si="1"/>
        <v>2056</v>
      </c>
      <c r="AN25">
        <f t="shared" si="1"/>
        <v>2057</v>
      </c>
      <c r="AO25">
        <f t="shared" si="1"/>
        <v>2058</v>
      </c>
      <c r="AP25">
        <f t="shared" si="1"/>
        <v>2059</v>
      </c>
      <c r="AQ25">
        <f t="shared" si="1"/>
        <v>2060</v>
      </c>
    </row>
    <row r="26" spans="1:43" x14ac:dyDescent="0.35">
      <c r="A26" t="s">
        <v>4</v>
      </c>
      <c r="C26" s="6">
        <f>C16*$B$22</f>
        <v>0</v>
      </c>
      <c r="D26" s="6">
        <f t="shared" ref="D26:AQ26" si="2">D16*$B$22</f>
        <v>0</v>
      </c>
      <c r="E26" s="6">
        <f t="shared" si="2"/>
        <v>0</v>
      </c>
      <c r="F26" s="6">
        <f t="shared" si="2"/>
        <v>1469402564916.908</v>
      </c>
      <c r="G26" s="6">
        <f t="shared" si="2"/>
        <v>4408422931009.5391</v>
      </c>
      <c r="H26" s="6">
        <f t="shared" si="2"/>
        <v>8816645999778.75</v>
      </c>
      <c r="I26" s="6">
        <f t="shared" si="2"/>
        <v>14694671357945.527</v>
      </c>
      <c r="J26" s="6">
        <f t="shared" si="2"/>
        <v>22042206899158.621</v>
      </c>
      <c r="K26" s="6">
        <f t="shared" si="2"/>
        <v>30858637662678.551</v>
      </c>
      <c r="L26" s="6">
        <f t="shared" si="2"/>
        <v>41145193569984.273</v>
      </c>
      <c r="M26" s="6">
        <f t="shared" si="2"/>
        <v>52901259660336.313</v>
      </c>
      <c r="N26" s="6">
        <f t="shared" si="2"/>
        <v>66125913492625.469</v>
      </c>
      <c r="O26" s="6">
        <f t="shared" si="2"/>
        <v>80820999949070.125</v>
      </c>
      <c r="P26" s="6">
        <f t="shared" si="2"/>
        <v>96985596588561.125</v>
      </c>
      <c r="Q26" s="6">
        <f t="shared" si="2"/>
        <v>114618458115601</v>
      </c>
      <c r="R26" s="6">
        <f t="shared" si="2"/>
        <v>133722059747166.11</v>
      </c>
      <c r="S26" s="6">
        <f t="shared" si="2"/>
        <v>154293741778058.28</v>
      </c>
      <c r="T26" s="6">
        <f t="shared" si="2"/>
        <v>176336363775716.03</v>
      </c>
      <c r="U26" s="6">
        <f t="shared" si="2"/>
        <v>211132610427263.09</v>
      </c>
      <c r="V26" s="6">
        <f t="shared" si="2"/>
        <v>248101882347814.38</v>
      </c>
      <c r="W26" s="6">
        <f t="shared" si="2"/>
        <v>285776406618412.5</v>
      </c>
      <c r="X26" s="6">
        <f t="shared" si="2"/>
        <v>321983173344071.88</v>
      </c>
      <c r="Y26" s="6">
        <f t="shared" si="2"/>
        <v>356717032228599.31</v>
      </c>
      <c r="Z26" s="6">
        <f t="shared" si="2"/>
        <v>389984793962184.5</v>
      </c>
      <c r="AA26" s="6">
        <f t="shared" si="2"/>
        <v>421783045512723.38</v>
      </c>
      <c r="AB26" s="6">
        <f t="shared" si="2"/>
        <v>452108696702500.06</v>
      </c>
      <c r="AC26" s="6">
        <f t="shared" si="2"/>
        <v>480967927886946.25</v>
      </c>
      <c r="AD26" s="6">
        <f t="shared" si="2"/>
        <v>508355788632109.31</v>
      </c>
      <c r="AE26" s="6">
        <f t="shared" si="2"/>
        <v>534275061635335.25</v>
      </c>
      <c r="AF26" s="6">
        <f t="shared" si="2"/>
        <v>558725762270642.56</v>
      </c>
      <c r="AG26" s="6">
        <f t="shared" si="2"/>
        <v>581705107840685.13</v>
      </c>
      <c r="AH26" s="6">
        <f t="shared" si="2"/>
        <v>603216188523178.75</v>
      </c>
      <c r="AI26" s="6">
        <f t="shared" si="2"/>
        <v>623258373983365.63</v>
      </c>
      <c r="AJ26" s="6">
        <f t="shared" si="2"/>
        <v>641828773905770.13</v>
      </c>
      <c r="AK26" s="6">
        <f t="shared" si="2"/>
        <v>658931938999864.38</v>
      </c>
      <c r="AL26" s="6">
        <f t="shared" si="2"/>
        <v>675976113985024.5</v>
      </c>
      <c r="AM26" s="6">
        <f t="shared" si="2"/>
        <v>690843558562725.25</v>
      </c>
      <c r="AN26" s="6">
        <f t="shared" si="2"/>
        <v>703538193107680.38</v>
      </c>
      <c r="AO26" s="6">
        <f t="shared" si="2"/>
        <v>716230982770417.38</v>
      </c>
      <c r="AP26" s="6">
        <f t="shared" si="2"/>
        <v>728925617315372.63</v>
      </c>
      <c r="AQ26" s="6">
        <f t="shared" si="2"/>
        <v>741620267234346.25</v>
      </c>
    </row>
    <row r="27" spans="1:43" x14ac:dyDescent="0.35">
      <c r="A27" t="s">
        <v>5</v>
      </c>
      <c r="C27" s="6">
        <f>C12*$B$22</f>
        <v>-37592691.960021973</v>
      </c>
      <c r="D27" s="6">
        <f t="shared" ref="D27:AP27" si="3">D12*$B$22</f>
        <v>51430814.226989746</v>
      </c>
      <c r="E27" s="6">
        <f t="shared" si="3"/>
        <v>27676244.507904053</v>
      </c>
      <c r="F27" s="6">
        <f t="shared" si="3"/>
        <v>2855029067704.3564</v>
      </c>
      <c r="G27" s="6">
        <f t="shared" si="3"/>
        <v>8565100142714.9219</v>
      </c>
      <c r="H27" s="6">
        <f t="shared" si="3"/>
        <v>17129450987160.291</v>
      </c>
      <c r="I27" s="6">
        <f t="shared" si="3"/>
        <v>28549603204215.965</v>
      </c>
      <c r="J27" s="6">
        <f t="shared" si="3"/>
        <v>42824868100367.508</v>
      </c>
      <c r="K27" s="6">
        <f t="shared" si="3"/>
        <v>59953971418847.383</v>
      </c>
      <c r="L27" s="6">
        <f t="shared" si="3"/>
        <v>79939199503303.609</v>
      </c>
      <c r="M27" s="6">
        <f t="shared" si="3"/>
        <v>102779238542691.64</v>
      </c>
      <c r="N27" s="6">
        <f t="shared" si="3"/>
        <v>128472901510871.77</v>
      </c>
      <c r="O27" s="6">
        <f t="shared" si="3"/>
        <v>157023328608337.16</v>
      </c>
      <c r="P27" s="6">
        <f t="shared" si="3"/>
        <v>188428954575441.88</v>
      </c>
      <c r="Q27" s="6">
        <f t="shared" si="3"/>
        <v>222686967054493.69</v>
      </c>
      <c r="R27" s="6">
        <f t="shared" si="3"/>
        <v>259802889958025.72</v>
      </c>
      <c r="S27" s="6">
        <f t="shared" si="3"/>
        <v>299770536941935.94</v>
      </c>
      <c r="T27" s="6">
        <f t="shared" si="3"/>
        <v>342595828269246.94</v>
      </c>
      <c r="U27" s="6">
        <f t="shared" si="3"/>
        <v>410200206294237.81</v>
      </c>
      <c r="V27" s="6">
        <f t="shared" si="3"/>
        <v>482025406727956.75</v>
      </c>
      <c r="W27" s="6">
        <f t="shared" si="3"/>
        <v>555221614724227.56</v>
      </c>
      <c r="X27" s="6">
        <f t="shared" si="3"/>
        <v>625566205978606</v>
      </c>
      <c r="Y27" s="6">
        <f t="shared" si="3"/>
        <v>693048997646143.13</v>
      </c>
      <c r="Z27" s="6">
        <f t="shared" si="3"/>
        <v>757683723525261</v>
      </c>
      <c r="AA27" s="6">
        <f t="shared" si="3"/>
        <v>819462961357735.5</v>
      </c>
      <c r="AB27" s="6">
        <f t="shared" si="3"/>
        <v>878380999856490</v>
      </c>
      <c r="AC27" s="6">
        <f t="shared" si="3"/>
        <v>934450375619632.63</v>
      </c>
      <c r="AD27" s="6">
        <f t="shared" si="3"/>
        <v>987660786544408</v>
      </c>
      <c r="AE27" s="6">
        <f t="shared" si="3"/>
        <v>1038018739926329.8</v>
      </c>
      <c r="AF27" s="6">
        <f t="shared" si="3"/>
        <v>1085522466252096.8</v>
      </c>
      <c r="AG27" s="6">
        <f t="shared" si="3"/>
        <v>1130167834588398.3</v>
      </c>
      <c r="AH27" s="6">
        <f t="shared" si="3"/>
        <v>1171960647878214</v>
      </c>
      <c r="AI27" s="6">
        <f t="shared" si="3"/>
        <v>1210899761071384.8</v>
      </c>
      <c r="AJ27" s="6">
        <f t="shared" si="3"/>
        <v>1246979701697043.3</v>
      </c>
      <c r="AK27" s="6">
        <f t="shared" si="3"/>
        <v>1280208338123916.8</v>
      </c>
      <c r="AL27" s="6">
        <f t="shared" si="3"/>
        <v>1313323498081955.8</v>
      </c>
      <c r="AM27" s="6">
        <f t="shared" si="3"/>
        <v>1342208328640036</v>
      </c>
      <c r="AN27" s="6">
        <f t="shared" si="3"/>
        <v>1366872465155875.3</v>
      </c>
      <c r="AO27" s="6">
        <f t="shared" si="3"/>
        <v>1391533210296595.5</v>
      </c>
      <c r="AP27" s="6">
        <f t="shared" si="3"/>
        <v>1416196835727949</v>
      </c>
      <c r="AQ27" s="6">
        <f>AQ12*$B$22</f>
        <v>1440861140024381</v>
      </c>
    </row>
    <row r="28" spans="1:43" x14ac:dyDescent="0.35">
      <c r="A28" t="s">
        <v>6</v>
      </c>
      <c r="C28" s="6">
        <f>C14*$B$20+C15*$B$21</f>
        <v>0</v>
      </c>
      <c r="D28" s="6">
        <f t="shared" ref="D28:AQ28" si="4">D14*$B$20+D15*$B$21</f>
        <v>-2459920.8838882446</v>
      </c>
      <c r="E28" s="6">
        <f t="shared" si="4"/>
        <v>-4919841.8332848549</v>
      </c>
      <c r="F28" s="6">
        <f t="shared" si="4"/>
        <v>-1469407961155.3044</v>
      </c>
      <c r="G28" s="6">
        <f t="shared" si="4"/>
        <v>-4408415413150.3262</v>
      </c>
      <c r="H28" s="6">
        <f t="shared" si="4"/>
        <v>-8816638958316.1035</v>
      </c>
      <c r="I28" s="6">
        <f t="shared" si="4"/>
        <v>-14694666776403.732</v>
      </c>
      <c r="J28" s="6">
        <f t="shared" si="4"/>
        <v>-22042204777537.633</v>
      </c>
      <c r="K28" s="6">
        <f t="shared" si="4"/>
        <v>-30858636017454.23</v>
      </c>
      <c r="L28" s="6">
        <f t="shared" si="4"/>
        <v>-41145194384680.805</v>
      </c>
      <c r="M28" s="6">
        <f t="shared" si="4"/>
        <v>-52901262934953.844</v>
      </c>
      <c r="N28" s="6">
        <f t="shared" si="4"/>
        <v>-66125917243639.531</v>
      </c>
      <c r="O28" s="6">
        <f t="shared" si="4"/>
        <v>-80821006160005.109</v>
      </c>
      <c r="P28" s="6">
        <f t="shared" si="4"/>
        <v>-96985589885398.625</v>
      </c>
      <c r="Q28" s="6">
        <f t="shared" si="4"/>
        <v>-114618451888835.08</v>
      </c>
      <c r="R28" s="6">
        <f t="shared" si="4"/>
        <v>-133722055980321.14</v>
      </c>
      <c r="S28" s="6">
        <f t="shared" si="4"/>
        <v>-154293738487609.81</v>
      </c>
      <c r="T28" s="6">
        <f t="shared" si="4"/>
        <v>-176336362945188.56</v>
      </c>
      <c r="U28" s="6">
        <f t="shared" si="4"/>
        <v>-211132612056656.53</v>
      </c>
      <c r="V28" s="6">
        <f t="shared" si="4"/>
        <v>-248101884453604.41</v>
      </c>
      <c r="W28" s="6">
        <f t="shared" si="4"/>
        <v>-285776411184123.5</v>
      </c>
      <c r="X28" s="6">
        <f t="shared" si="4"/>
        <v>-321983180369703.69</v>
      </c>
      <c r="Y28" s="6">
        <f t="shared" si="4"/>
        <v>-356717039730627.63</v>
      </c>
      <c r="Z28" s="6">
        <f t="shared" si="4"/>
        <v>-389984788550115.44</v>
      </c>
      <c r="AA28" s="6">
        <f t="shared" si="4"/>
        <v>-421783042560575.25</v>
      </c>
      <c r="AB28" s="6">
        <f t="shared" si="4"/>
        <v>-452108694226748.44</v>
      </c>
      <c r="AC28" s="6">
        <f t="shared" si="4"/>
        <v>-480967927871115.5</v>
      </c>
      <c r="AD28" s="6">
        <f t="shared" si="4"/>
        <v>-508355789092675.25</v>
      </c>
      <c r="AE28" s="6">
        <f t="shared" si="4"/>
        <v>-534275064555822</v>
      </c>
      <c r="AF28" s="6">
        <f t="shared" si="4"/>
        <v>-558725767651050.13</v>
      </c>
      <c r="AG28" s="6">
        <f t="shared" si="4"/>
        <v>-581705113697489.38</v>
      </c>
      <c r="AH28" s="6">
        <f t="shared" si="4"/>
        <v>-603216181465885.5</v>
      </c>
      <c r="AI28" s="6">
        <f t="shared" si="4"/>
        <v>-623258369385993.25</v>
      </c>
      <c r="AJ28" s="6">
        <f t="shared" si="4"/>
        <v>-641828769784794.38</v>
      </c>
      <c r="AK28" s="6">
        <f t="shared" si="4"/>
        <v>-658931937338809.5</v>
      </c>
      <c r="AL28" s="6">
        <f t="shared" si="4"/>
        <v>-675976114783890.5</v>
      </c>
      <c r="AM28" s="6">
        <f t="shared" si="4"/>
        <v>-690843559837987.75</v>
      </c>
      <c r="AN28" s="6">
        <f t="shared" si="4"/>
        <v>-703538196842864</v>
      </c>
      <c r="AO28" s="6">
        <f t="shared" si="4"/>
        <v>-716230986981997.25</v>
      </c>
      <c r="AP28" s="6">
        <f t="shared" si="4"/>
        <v>-728925623986873.5</v>
      </c>
      <c r="AQ28" s="6">
        <f t="shared" si="4"/>
        <v>-741620260991749.5</v>
      </c>
    </row>
    <row r="29" spans="1:43" x14ac:dyDescent="0.35">
      <c r="A29" t="s">
        <v>7</v>
      </c>
      <c r="C29" s="6">
        <f>C10*$B$20+C11*$B$21</f>
        <v>-70494403.941042423</v>
      </c>
      <c r="D29" s="6">
        <f t="shared" ref="D29:AQ29" si="5">D10*$B$20+D11*$B$21</f>
        <v>299418028.39394808</v>
      </c>
      <c r="E29" s="6">
        <f t="shared" si="5"/>
        <v>57822584.639489174</v>
      </c>
      <c r="F29" s="6">
        <f t="shared" si="5"/>
        <v>-2772537278669.0967</v>
      </c>
      <c r="G29" s="6">
        <f t="shared" si="5"/>
        <v>-8317708223031.6768</v>
      </c>
      <c r="H29" s="6">
        <f t="shared" si="5"/>
        <v>-16634231573979.479</v>
      </c>
      <c r="I29" s="6">
        <f t="shared" si="5"/>
        <v>-27724351682876.91</v>
      </c>
      <c r="J29" s="6">
        <f t="shared" si="5"/>
        <v>-41586834135231.711</v>
      </c>
      <c r="K29" s="6">
        <f t="shared" si="5"/>
        <v>-58220851821589.938</v>
      </c>
      <c r="L29" s="6">
        <f t="shared" si="5"/>
        <v>-77628496076626.813</v>
      </c>
      <c r="M29" s="6">
        <f t="shared" si="5"/>
        <v>-99808126247544.625</v>
      </c>
      <c r="N29" s="6">
        <f t="shared" si="5"/>
        <v>-124758860847225.75</v>
      </c>
      <c r="O29" s="6">
        <f t="shared" si="5"/>
        <v>-152484114574224.13</v>
      </c>
      <c r="P29" s="6">
        <f>P10*$B$20+P11*$B$21</f>
        <v>-182981821310148.19</v>
      </c>
      <c r="Q29" s="6">
        <f t="shared" si="5"/>
        <v>-216249784808314.63</v>
      </c>
      <c r="R29" s="6">
        <f t="shared" si="5"/>
        <v>-252292337636306.66</v>
      </c>
      <c r="S29" s="6">
        <f t="shared" si="5"/>
        <v>-291104475533311.88</v>
      </c>
      <c r="T29" s="6">
        <f t="shared" si="5"/>
        <v>-332691828705047.13</v>
      </c>
      <c r="U29" s="6">
        <f t="shared" si="5"/>
        <v>-398341818741415.38</v>
      </c>
      <c r="V29" s="6">
        <f t="shared" si="5"/>
        <v>-468091229869706.56</v>
      </c>
      <c r="W29" s="6">
        <f t="shared" si="5"/>
        <v>-539170960733722.63</v>
      </c>
      <c r="X29" s="6">
        <f t="shared" si="5"/>
        <v>-607481631813704.88</v>
      </c>
      <c r="Y29" s="6">
        <f t="shared" si="5"/>
        <v>-673014169795278.38</v>
      </c>
      <c r="Z29" s="6">
        <f t="shared" si="5"/>
        <v>-735780051241791.38</v>
      </c>
      <c r="AA29" s="6">
        <f t="shared" si="5"/>
        <v>-795773458596011.25</v>
      </c>
      <c r="AB29" s="6">
        <f t="shared" si="5"/>
        <v>-852988229493079.75</v>
      </c>
      <c r="AC29" s="6">
        <f t="shared" si="5"/>
        <v>-907436541149700</v>
      </c>
      <c r="AD29" s="6">
        <f t="shared" si="5"/>
        <v>-959109399145555.13</v>
      </c>
      <c r="AE29" s="6">
        <f t="shared" si="5"/>
        <v>-1008011100332028.1</v>
      </c>
      <c r="AF29" s="6">
        <f t="shared" si="5"/>
        <v>-1054141878686329.5</v>
      </c>
      <c r="AG29" s="6">
        <f t="shared" si="5"/>
        <v>-1097496466426488.9</v>
      </c>
      <c r="AH29" s="6">
        <f t="shared" si="5"/>
        <v>-1138081113901217.3</v>
      </c>
      <c r="AI29" s="6">
        <f t="shared" si="5"/>
        <v>-1175894655089690.8</v>
      </c>
      <c r="AJ29" s="6">
        <f t="shared" si="5"/>
        <v>-1210931152017258.5</v>
      </c>
      <c r="AK29" s="6">
        <f t="shared" si="5"/>
        <v>-1243199754757181</v>
      </c>
      <c r="AL29" s="6">
        <f t="shared" si="5"/>
        <v>-1275356517997658.8</v>
      </c>
      <c r="AM29" s="6">
        <f t="shared" si="5"/>
        <v>-1303407357340803.8</v>
      </c>
      <c r="AN29" s="6">
        <f t="shared" si="5"/>
        <v>-1327358408603291</v>
      </c>
      <c r="AO29" s="6">
        <f t="shared" si="5"/>
        <v>-1351305728462654.8</v>
      </c>
      <c r="AP29" s="6">
        <f t="shared" si="5"/>
        <v>-1375256895540405.8</v>
      </c>
      <c r="AQ29" s="6">
        <f t="shared" si="5"/>
        <v>-1399207700537081.5</v>
      </c>
    </row>
    <row r="30" spans="1:43" x14ac:dyDescent="0.35">
      <c r="C30" s="9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</row>
    <row r="31" spans="1:43" s="7" customFormat="1" x14ac:dyDescent="0.35">
      <c r="A31" s="7" t="s">
        <v>24</v>
      </c>
      <c r="C31" s="7">
        <v>2020</v>
      </c>
      <c r="D31" s="7">
        <v>2021</v>
      </c>
      <c r="E31" s="7">
        <v>2022</v>
      </c>
      <c r="F31" s="7">
        <v>2023</v>
      </c>
      <c r="G31" s="7">
        <v>2024</v>
      </c>
      <c r="H31" s="7">
        <v>2025</v>
      </c>
      <c r="I31" s="7">
        <v>2026</v>
      </c>
      <c r="J31" s="7">
        <v>2027</v>
      </c>
      <c r="K31" s="7">
        <v>2028</v>
      </c>
      <c r="L31" s="7">
        <v>2029</v>
      </c>
      <c r="M31" s="7">
        <v>2030</v>
      </c>
      <c r="N31" s="7">
        <v>2031</v>
      </c>
      <c r="O31" s="7">
        <v>2032</v>
      </c>
      <c r="P31" s="7">
        <v>2033</v>
      </c>
      <c r="Q31" s="7">
        <v>2034</v>
      </c>
      <c r="R31" s="7">
        <v>2035</v>
      </c>
      <c r="S31" s="7">
        <v>2036</v>
      </c>
      <c r="T31" s="7">
        <v>2037</v>
      </c>
      <c r="U31" s="7">
        <v>2038</v>
      </c>
      <c r="V31" s="7">
        <v>2039</v>
      </c>
      <c r="W31" s="7">
        <v>2040</v>
      </c>
      <c r="X31" s="7">
        <v>2041</v>
      </c>
      <c r="Y31" s="7">
        <v>2042</v>
      </c>
      <c r="Z31" s="7">
        <v>2043</v>
      </c>
      <c r="AA31" s="7">
        <v>2044</v>
      </c>
      <c r="AB31" s="7">
        <v>2045</v>
      </c>
      <c r="AC31" s="7">
        <v>2046</v>
      </c>
      <c r="AD31" s="7">
        <v>2047</v>
      </c>
      <c r="AE31" s="7">
        <v>2048</v>
      </c>
      <c r="AF31" s="7">
        <v>2049</v>
      </c>
      <c r="AG31" s="7">
        <v>2050</v>
      </c>
      <c r="AH31" s="7">
        <v>2051</v>
      </c>
      <c r="AI31" s="7">
        <v>2052</v>
      </c>
      <c r="AJ31" s="7">
        <v>2053</v>
      </c>
      <c r="AK31" s="7">
        <v>2054</v>
      </c>
      <c r="AL31" s="7">
        <v>2055</v>
      </c>
      <c r="AM31" s="7">
        <v>2056</v>
      </c>
      <c r="AN31" s="7">
        <v>2057</v>
      </c>
      <c r="AO31" s="7">
        <v>2058</v>
      </c>
      <c r="AP31" s="7">
        <v>2059</v>
      </c>
      <c r="AQ31" s="7">
        <v>2060</v>
      </c>
    </row>
    <row r="32" spans="1:43" s="7" customFormat="1" x14ac:dyDescent="0.35">
      <c r="A32" s="7" t="s">
        <v>4</v>
      </c>
      <c r="C32" s="8">
        <f t="shared" ref="C32:AQ32" si="6">C26+C2</f>
        <v>473694000000000</v>
      </c>
      <c r="D32" s="8">
        <f t="shared" si="6"/>
        <v>508288000000000</v>
      </c>
      <c r="E32" s="8">
        <f t="shared" si="6"/>
        <v>535775000000000</v>
      </c>
      <c r="F32" s="8">
        <f t="shared" si="6"/>
        <v>570065402564916.88</v>
      </c>
      <c r="G32" s="8">
        <f t="shared" si="6"/>
        <v>606408422931009.5</v>
      </c>
      <c r="H32" s="8">
        <f t="shared" si="6"/>
        <v>646807645999778.75</v>
      </c>
      <c r="I32" s="8">
        <f t="shared" si="6"/>
        <v>690677671357945.5</v>
      </c>
      <c r="J32" s="8">
        <f t="shared" si="6"/>
        <v>739029206899158.63</v>
      </c>
      <c r="K32" s="8">
        <f t="shared" si="6"/>
        <v>790869637662678.5</v>
      </c>
      <c r="L32" s="8">
        <f t="shared" si="6"/>
        <v>841175193569984.25</v>
      </c>
      <c r="M32" s="8">
        <f t="shared" si="6"/>
        <v>894959259660336.25</v>
      </c>
      <c r="N32" s="8">
        <f t="shared" si="6"/>
        <v>952241913492625.5</v>
      </c>
      <c r="O32" s="8">
        <f t="shared" si="6"/>
        <v>1013030999949070.1</v>
      </c>
      <c r="P32" s="8">
        <f t="shared" si="6"/>
        <v>1078333596588561.1</v>
      </c>
      <c r="Q32" s="8">
        <f t="shared" si="6"/>
        <v>1145158458115601</v>
      </c>
      <c r="R32" s="8">
        <f t="shared" si="6"/>
        <v>1224502059747166</v>
      </c>
      <c r="S32" s="8">
        <f t="shared" si="6"/>
        <v>1295353741778058.3</v>
      </c>
      <c r="T32" s="8">
        <f t="shared" si="6"/>
        <v>1377626363775716</v>
      </c>
      <c r="U32" s="8">
        <f t="shared" si="6"/>
        <v>1482632610427263</v>
      </c>
      <c r="V32" s="8">
        <f t="shared" si="6"/>
        <v>1569761882347814.5</v>
      </c>
      <c r="W32" s="8">
        <f t="shared" si="6"/>
        <v>1667586406618412.5</v>
      </c>
      <c r="X32" s="8">
        <f t="shared" si="6"/>
        <v>1753923173344072</v>
      </c>
      <c r="Y32" s="8">
        <f t="shared" si="6"/>
        <v>1848787032228599.3</v>
      </c>
      <c r="Z32" s="8">
        <f t="shared" si="6"/>
        <v>1952204793962184.5</v>
      </c>
      <c r="AA32" s="8">
        <f t="shared" si="6"/>
        <v>2044113045512723.5</v>
      </c>
      <c r="AB32" s="8">
        <f t="shared" si="6"/>
        <v>2144548696702500</v>
      </c>
      <c r="AC32" s="8">
        <f t="shared" si="6"/>
        <v>2243497927886946.3</v>
      </c>
      <c r="AD32" s="8">
        <f t="shared" si="6"/>
        <v>2350955788632109.5</v>
      </c>
      <c r="AE32" s="8">
        <f t="shared" si="6"/>
        <v>2446955061635335</v>
      </c>
      <c r="AF32" s="8">
        <f t="shared" si="6"/>
        <v>2531505762270642.5</v>
      </c>
      <c r="AG32" s="8">
        <f t="shared" si="6"/>
        <v>2624605107840685</v>
      </c>
      <c r="AH32" s="8">
        <f t="shared" si="6"/>
        <v>2716206188523179</v>
      </c>
      <c r="AI32" s="8">
        <f t="shared" si="6"/>
        <v>2806308373983365.5</v>
      </c>
      <c r="AJ32" s="8">
        <f t="shared" si="6"/>
        <v>2884938773905770</v>
      </c>
      <c r="AK32" s="8">
        <f t="shared" si="6"/>
        <v>2972091938999864.5</v>
      </c>
      <c r="AL32" s="8">
        <f t="shared" si="6"/>
        <v>3059196113985024.5</v>
      </c>
      <c r="AM32" s="8">
        <f t="shared" si="6"/>
        <v>3134123558562725</v>
      </c>
      <c r="AN32" s="8">
        <f t="shared" si="6"/>
        <v>3216908193107680.5</v>
      </c>
      <c r="AO32" s="8">
        <f t="shared" si="6"/>
        <v>3299710982770417.5</v>
      </c>
      <c r="AP32" s="8">
        <f t="shared" si="6"/>
        <v>3382555617315372.5</v>
      </c>
      <c r="AQ32" s="8">
        <f t="shared" si="6"/>
        <v>3455420267234346</v>
      </c>
    </row>
    <row r="33" spans="1:43" s="7" customFormat="1" x14ac:dyDescent="0.35">
      <c r="A33" s="7" t="s">
        <v>5</v>
      </c>
      <c r="C33" s="8">
        <f t="shared" ref="C33:R35" si="7">C27+C3</f>
        <v>344594962407308.06</v>
      </c>
      <c r="D33" s="8">
        <f t="shared" si="7"/>
        <v>364357051430814.25</v>
      </c>
      <c r="E33" s="8">
        <f t="shared" si="7"/>
        <v>375842027676244.5</v>
      </c>
      <c r="F33" s="8">
        <f t="shared" si="7"/>
        <v>393265029067704.38</v>
      </c>
      <c r="G33" s="8">
        <f t="shared" si="7"/>
        <v>415565100142714.94</v>
      </c>
      <c r="H33" s="8">
        <f t="shared" si="7"/>
        <v>439129450987160.31</v>
      </c>
      <c r="I33" s="8">
        <f t="shared" si="7"/>
        <v>467548603204215.94</v>
      </c>
      <c r="J33" s="8">
        <f t="shared" si="7"/>
        <v>497824868100367.5</v>
      </c>
      <c r="K33" s="8">
        <f t="shared" si="7"/>
        <v>533956971418847.38</v>
      </c>
      <c r="L33" s="8">
        <f t="shared" si="7"/>
        <v>568945199503303.63</v>
      </c>
      <c r="M33" s="8">
        <f t="shared" si="7"/>
        <v>615790238542691.63</v>
      </c>
      <c r="N33" s="8">
        <f t="shared" si="7"/>
        <v>649489901510871.75</v>
      </c>
      <c r="O33" s="8">
        <f t="shared" si="7"/>
        <v>689049328608337.13</v>
      </c>
      <c r="P33" s="8">
        <f t="shared" si="7"/>
        <v>729465954575441.88</v>
      </c>
      <c r="Q33" s="8">
        <f t="shared" si="7"/>
        <v>774735967054493.75</v>
      </c>
      <c r="R33" s="8">
        <f t="shared" si="7"/>
        <v>822865889958025.75</v>
      </c>
      <c r="S33" s="8">
        <f t="shared" ref="S33:AQ33" si="8">S27+S3</f>
        <v>872846536941936</v>
      </c>
      <c r="T33" s="8">
        <f t="shared" si="8"/>
        <v>928679828269247</v>
      </c>
      <c r="U33" s="8">
        <f t="shared" si="8"/>
        <v>1010289206294237.8</v>
      </c>
      <c r="V33" s="8">
        <f t="shared" si="8"/>
        <v>1092115406727956.8</v>
      </c>
      <c r="W33" s="8">
        <f t="shared" si="8"/>
        <v>1179312614724227.5</v>
      </c>
      <c r="X33" s="8">
        <f t="shared" si="8"/>
        <v>1265657205978606</v>
      </c>
      <c r="Y33" s="8">
        <f t="shared" si="8"/>
        <v>1347138997646143</v>
      </c>
      <c r="Z33" s="8">
        <f t="shared" si="8"/>
        <v>1427771723525261</v>
      </c>
      <c r="AA33" s="8">
        <f t="shared" si="8"/>
        <v>1508549961357735.5</v>
      </c>
      <c r="AB33" s="8">
        <f t="shared" si="8"/>
        <v>1588465999856490</v>
      </c>
      <c r="AC33" s="8">
        <f t="shared" si="8"/>
        <v>1668533375619632.5</v>
      </c>
      <c r="AD33" s="8">
        <f t="shared" si="8"/>
        <v>1743741786544408</v>
      </c>
      <c r="AE33" s="8">
        <f t="shared" si="8"/>
        <v>1821097739926329.8</v>
      </c>
      <c r="AF33" s="8">
        <f t="shared" si="8"/>
        <v>1890600466252096.8</v>
      </c>
      <c r="AG33" s="8">
        <f t="shared" si="8"/>
        <v>1966245834588398.3</v>
      </c>
      <c r="AH33" s="8">
        <f t="shared" si="8"/>
        <v>2031036647878214</v>
      </c>
      <c r="AI33" s="8">
        <f t="shared" si="8"/>
        <v>2095974761071384.8</v>
      </c>
      <c r="AJ33" s="8">
        <f t="shared" si="8"/>
        <v>2158053701697043.3</v>
      </c>
      <c r="AK33" s="8">
        <f t="shared" si="8"/>
        <v>2218280338123916.8</v>
      </c>
      <c r="AL33" s="8">
        <f t="shared" si="8"/>
        <v>2276394498081956</v>
      </c>
      <c r="AM33" s="8">
        <f t="shared" si="8"/>
        <v>2331279328640036</v>
      </c>
      <c r="AN33" s="8">
        <f t="shared" si="8"/>
        <v>2386942465155875</v>
      </c>
      <c r="AO33" s="8">
        <f t="shared" si="8"/>
        <v>2431603210296595.5</v>
      </c>
      <c r="AP33" s="8">
        <f t="shared" si="8"/>
        <v>2486266835727949</v>
      </c>
      <c r="AQ33" s="8">
        <f t="shared" si="8"/>
        <v>2530931140024381</v>
      </c>
    </row>
    <row r="34" spans="1:43" s="7" customFormat="1" x14ac:dyDescent="0.35">
      <c r="A34" s="7" t="s">
        <v>6</v>
      </c>
      <c r="C34" s="8">
        <f t="shared" ref="C34:R34" si="9">C28+C4</f>
        <v>599814000000000</v>
      </c>
      <c r="D34" s="8">
        <f t="shared" si="9"/>
        <v>645172997540079.13</v>
      </c>
      <c r="E34" s="8">
        <f t="shared" si="9"/>
        <v>678714995080158.13</v>
      </c>
      <c r="F34" s="8">
        <f t="shared" si="9"/>
        <v>719286592038844.75</v>
      </c>
      <c r="G34" s="8">
        <f t="shared" si="9"/>
        <v>758591584586849.63</v>
      </c>
      <c r="H34" s="8">
        <f t="shared" si="9"/>
        <v>800171361041683.88</v>
      </c>
      <c r="I34" s="8">
        <f t="shared" si="9"/>
        <v>842283333223596.25</v>
      </c>
      <c r="J34" s="8">
        <f t="shared" si="9"/>
        <v>886940795222462.38</v>
      </c>
      <c r="K34" s="8">
        <f t="shared" si="9"/>
        <v>932154363982545.75</v>
      </c>
      <c r="L34" s="8">
        <f t="shared" si="9"/>
        <v>968894805615319.25</v>
      </c>
      <c r="M34" s="8">
        <f t="shared" si="9"/>
        <v>1017168737065046.1</v>
      </c>
      <c r="N34" s="8">
        <f t="shared" si="9"/>
        <v>1054024082756360.5</v>
      </c>
      <c r="O34" s="8">
        <f t="shared" si="9"/>
        <v>1099448993839994.9</v>
      </c>
      <c r="P34" s="8">
        <f t="shared" si="9"/>
        <v>1143454410114601.5</v>
      </c>
      <c r="Q34" s="8">
        <f t="shared" si="9"/>
        <v>1196061548111165</v>
      </c>
      <c r="R34" s="8">
        <f t="shared" si="9"/>
        <v>1247267944019678.8</v>
      </c>
      <c r="S34" s="8">
        <f t="shared" ref="S34:AQ34" si="10">S28+S4</f>
        <v>1297056261512390.3</v>
      </c>
      <c r="T34" s="8">
        <f t="shared" si="10"/>
        <v>1355313637054811.5</v>
      </c>
      <c r="U34" s="8">
        <f t="shared" si="10"/>
        <v>1400767387943343.5</v>
      </c>
      <c r="V34" s="8">
        <f t="shared" si="10"/>
        <v>1423998115546395.5</v>
      </c>
      <c r="W34" s="8">
        <f t="shared" si="10"/>
        <v>1456513588815876.5</v>
      </c>
      <c r="X34" s="8">
        <f t="shared" si="10"/>
        <v>1500486819630296.3</v>
      </c>
      <c r="Y34" s="8">
        <f t="shared" si="10"/>
        <v>1535912960269372.5</v>
      </c>
      <c r="Z34" s="8">
        <f t="shared" si="10"/>
        <v>1582815211449884.5</v>
      </c>
      <c r="AA34" s="8">
        <f t="shared" si="10"/>
        <v>1641186957439424.8</v>
      </c>
      <c r="AB34" s="8">
        <f t="shared" si="10"/>
        <v>1690991305773251.5</v>
      </c>
      <c r="AC34" s="8">
        <f t="shared" si="10"/>
        <v>1752232072128884.5</v>
      </c>
      <c r="AD34" s="8">
        <f t="shared" si="10"/>
        <v>1824934210907324.8</v>
      </c>
      <c r="AE34" s="8">
        <f t="shared" si="10"/>
        <v>1889124935444178</v>
      </c>
      <c r="AF34" s="8">
        <f t="shared" si="10"/>
        <v>1944804232348950</v>
      </c>
      <c r="AG34" s="8">
        <f t="shared" si="10"/>
        <v>2001964886302510.5</v>
      </c>
      <c r="AH34" s="8">
        <f t="shared" si="10"/>
        <v>2080573818534114.5</v>
      </c>
      <c r="AI34" s="8">
        <f t="shared" si="10"/>
        <v>2140601630614006.8</v>
      </c>
      <c r="AJ34" s="8">
        <f t="shared" si="10"/>
        <v>2202111230215205.5</v>
      </c>
      <c r="AK34" s="8">
        <f t="shared" si="10"/>
        <v>2275078062661190.5</v>
      </c>
      <c r="AL34" s="8">
        <f t="shared" si="10"/>
        <v>2348113885216109.5</v>
      </c>
      <c r="AM34" s="8">
        <f t="shared" si="10"/>
        <v>2413326440162012</v>
      </c>
      <c r="AN34" s="8">
        <f t="shared" si="10"/>
        <v>2480731803157136</v>
      </c>
      <c r="AO34" s="8">
        <f t="shared" si="10"/>
        <v>2558179013018003</v>
      </c>
      <c r="AP34" s="8">
        <f t="shared" si="10"/>
        <v>2635674376013126.5</v>
      </c>
      <c r="AQ34" s="8">
        <f t="shared" si="10"/>
        <v>2703199739008250.5</v>
      </c>
    </row>
    <row r="35" spans="1:43" s="7" customFormat="1" x14ac:dyDescent="0.35">
      <c r="A35" s="7" t="s">
        <v>7</v>
      </c>
      <c r="C35" s="8">
        <f t="shared" si="7"/>
        <v>170807929505596.06</v>
      </c>
      <c r="D35" s="8">
        <f t="shared" ref="D35:R35" si="11">D29+D5</f>
        <v>173120299418028.41</v>
      </c>
      <c r="E35" s="8">
        <f t="shared" si="11"/>
        <v>170928057822584.63</v>
      </c>
      <c r="F35" s="8">
        <f t="shared" si="11"/>
        <v>167405462721330.91</v>
      </c>
      <c r="G35" s="8">
        <f t="shared" si="11"/>
        <v>161682291776968.31</v>
      </c>
      <c r="H35" s="8">
        <f t="shared" si="11"/>
        <v>152365768426020.53</v>
      </c>
      <c r="I35" s="8">
        <f t="shared" si="11"/>
        <v>141275648317123.09</v>
      </c>
      <c r="J35" s="8">
        <f t="shared" si="11"/>
        <v>127413165864768.28</v>
      </c>
      <c r="K35" s="8">
        <f t="shared" si="11"/>
        <v>110780148178410.06</v>
      </c>
      <c r="L35" s="8">
        <f t="shared" si="11"/>
        <v>90373503923373.188</v>
      </c>
      <c r="M35" s="8">
        <f t="shared" si="11"/>
        <v>70195873752455.375</v>
      </c>
      <c r="N35" s="8">
        <f t="shared" si="11"/>
        <v>42247139152774.25</v>
      </c>
      <c r="O35" s="8">
        <f t="shared" si="11"/>
        <v>11523885425775.875</v>
      </c>
      <c r="P35" s="8">
        <f t="shared" si="11"/>
        <v>-21970821310148.188</v>
      </c>
      <c r="Q35" s="8">
        <f t="shared" si="11"/>
        <v>-57235784808314.625</v>
      </c>
      <c r="R35" s="8">
        <f t="shared" si="11"/>
        <v>-95275337636306.656</v>
      </c>
      <c r="S35" s="8">
        <f t="shared" ref="S35:AQ35" si="12">S29+S5</f>
        <v>-136084475533311.88</v>
      </c>
      <c r="T35" s="8">
        <f t="shared" si="12"/>
        <v>-179669828705047.13</v>
      </c>
      <c r="U35" s="8">
        <f t="shared" si="12"/>
        <v>-246319818741415.38</v>
      </c>
      <c r="V35" s="8">
        <f t="shared" si="12"/>
        <v>-319069229869706.56</v>
      </c>
      <c r="W35" s="8">
        <f t="shared" si="12"/>
        <v>-391148960733722.63</v>
      </c>
      <c r="X35" s="8">
        <f t="shared" si="12"/>
        <v>-460460631813704.88</v>
      </c>
      <c r="Y35" s="8">
        <f t="shared" si="12"/>
        <v>-527994169795278.38</v>
      </c>
      <c r="Z35" s="8">
        <f t="shared" si="12"/>
        <v>-591761051241791.38</v>
      </c>
      <c r="AA35" s="8">
        <f t="shared" si="12"/>
        <v>-651755458596011.25</v>
      </c>
      <c r="AB35" s="8">
        <f t="shared" si="12"/>
        <v>-708971229493079.75</v>
      </c>
      <c r="AC35" s="8">
        <f t="shared" si="12"/>
        <v>-763420541149700</v>
      </c>
      <c r="AD35" s="8">
        <f t="shared" si="12"/>
        <v>-814094399145555.13</v>
      </c>
      <c r="AE35" s="8">
        <f t="shared" si="12"/>
        <v>-862996100332028.13</v>
      </c>
      <c r="AF35" s="8">
        <f t="shared" si="12"/>
        <v>-909127878686329.5</v>
      </c>
      <c r="AG35" s="8">
        <f t="shared" si="12"/>
        <v>-951482466426488.88</v>
      </c>
      <c r="AH35" s="8">
        <f t="shared" si="12"/>
        <v>-992068113901217.25</v>
      </c>
      <c r="AI35" s="8">
        <f t="shared" si="12"/>
        <v>-1028882655089690.8</v>
      </c>
      <c r="AJ35" s="8">
        <f t="shared" si="12"/>
        <v>-1063919152017258.5</v>
      </c>
      <c r="AK35" s="8">
        <f t="shared" si="12"/>
        <v>-1095188754757181</v>
      </c>
      <c r="AL35" s="8">
        <f t="shared" si="12"/>
        <v>-1127345517997658.8</v>
      </c>
      <c r="AM35" s="8">
        <f t="shared" si="12"/>
        <v>-1154396357340803.8</v>
      </c>
      <c r="AN35" s="8">
        <f t="shared" si="12"/>
        <v>-1178348408603291</v>
      </c>
      <c r="AO35" s="8">
        <f t="shared" si="12"/>
        <v>-1201295728462654.8</v>
      </c>
      <c r="AP35" s="8">
        <f t="shared" si="12"/>
        <v>-1225246895540405.8</v>
      </c>
      <c r="AQ35" s="8">
        <f t="shared" si="12"/>
        <v>-1248197700537081.5</v>
      </c>
    </row>
    <row r="37" spans="1:43" x14ac:dyDescent="0.35">
      <c r="A37" s="11" t="s">
        <v>26</v>
      </c>
    </row>
    <row r="40" spans="1:43" x14ac:dyDescent="0.35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</row>
    <row r="41" spans="1:43" x14ac:dyDescent="0.35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</row>
    <row r="42" spans="1:43" x14ac:dyDescent="0.35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</row>
    <row r="43" spans="1:43" x14ac:dyDescent="0.35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</row>
  </sheetData>
  <autoFilter ref="A1:AQ5" xr:uid="{5A4A0380-F000-462D-A548-ECF368AD42D6}"/>
  <conditionalFormatting sqref="C32:AQ36">
    <cfRule type="cellIs" dxfId="2" priority="3" operator="lessThan">
      <formula>0</formula>
    </cfRule>
  </conditionalFormatting>
  <conditionalFormatting sqref="D30:X30">
    <cfRule type="cellIs" dxfId="1" priority="1" operator="lessThan">
      <formula>0</formula>
    </cfRule>
  </conditionalFormatting>
  <conditionalFormatting sqref="D6:AQ6">
    <cfRule type="cellIs" dxfId="0" priority="2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17DF3-E162-46EF-95E5-62B3A9114C72}">
  <sheetPr codeName="Sheet10">
    <tabColor theme="8" tint="0.39997558519241921"/>
  </sheetPr>
  <dimension ref="A1:AG26"/>
  <sheetViews>
    <sheetView topLeftCell="J1" workbookViewId="0">
      <selection activeCell="AG1" sqref="AG1:AG1048576"/>
    </sheetView>
  </sheetViews>
  <sheetFormatPr defaultRowHeight="14.5" x14ac:dyDescent="0.35"/>
  <cols>
    <col min="1" max="1" width="21.81640625" customWidth="1"/>
  </cols>
  <sheetData>
    <row r="1" spans="1:33" x14ac:dyDescent="0.35">
      <c r="A1" t="s">
        <v>8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3" x14ac:dyDescent="0.35">
      <c r="A2" t="s">
        <v>27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/>
    </row>
    <row r="3" spans="1:33" x14ac:dyDescent="0.35">
      <c r="A3" t="s">
        <v>28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/>
    </row>
    <row r="4" spans="1:33" x14ac:dyDescent="0.35">
      <c r="A4" t="s">
        <v>29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/>
    </row>
    <row r="5" spans="1:33" x14ac:dyDescent="0.35">
      <c r="A5" t="s">
        <v>30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/>
    </row>
    <row r="6" spans="1:33" x14ac:dyDescent="0.35">
      <c r="A6" t="s">
        <v>31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/>
    </row>
    <row r="7" spans="1:33" x14ac:dyDescent="0.35">
      <c r="A7" t="s">
        <v>32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/>
    </row>
    <row r="8" spans="1:33" x14ac:dyDescent="0.35">
      <c r="A8" t="s">
        <v>33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/>
    </row>
    <row r="9" spans="1:33" x14ac:dyDescent="0.35">
      <c r="A9" t="s">
        <v>34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/>
    </row>
    <row r="10" spans="1:33" x14ac:dyDescent="0.35">
      <c r="A10" t="s">
        <v>35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/>
    </row>
    <row r="11" spans="1:33" x14ac:dyDescent="0.35">
      <c r="A11" t="s">
        <v>36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/>
    </row>
    <row r="12" spans="1:33" x14ac:dyDescent="0.35">
      <c r="A12" t="s">
        <v>37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/>
    </row>
    <row r="13" spans="1:33" x14ac:dyDescent="0.35">
      <c r="A13" t="s">
        <v>38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/>
    </row>
    <row r="14" spans="1:33" x14ac:dyDescent="0.35">
      <c r="A14" t="s">
        <v>39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/>
    </row>
    <row r="15" spans="1:33" x14ac:dyDescent="0.35">
      <c r="A15" t="s">
        <v>40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/>
    </row>
    <row r="16" spans="1:33" x14ac:dyDescent="0.35">
      <c r="A16" t="s">
        <v>41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/>
    </row>
    <row r="17" spans="1:33" x14ac:dyDescent="0.35">
      <c r="A17" t="s">
        <v>42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/>
    </row>
    <row r="18" spans="1:33" x14ac:dyDescent="0.35">
      <c r="A18" t="s">
        <v>43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/>
    </row>
    <row r="19" spans="1:33" x14ac:dyDescent="0.35">
      <c r="A19" t="s">
        <v>44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/>
    </row>
    <row r="20" spans="1:33" x14ac:dyDescent="0.35">
      <c r="A20" t="s">
        <v>45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/>
    </row>
    <row r="21" spans="1:33" x14ac:dyDescent="0.35">
      <c r="A21" t="s">
        <v>46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/>
    </row>
    <row r="22" spans="1:33" x14ac:dyDescent="0.35">
      <c r="A22" t="s">
        <v>47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/>
    </row>
    <row r="23" spans="1:33" x14ac:dyDescent="0.35">
      <c r="A23" t="s">
        <v>48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/>
    </row>
    <row r="24" spans="1:33" x14ac:dyDescent="0.35">
      <c r="A24" t="s">
        <v>49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/>
    </row>
    <row r="25" spans="1:33" x14ac:dyDescent="0.35">
      <c r="A25" t="s">
        <v>50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/>
    </row>
    <row r="26" spans="1:33" x14ac:dyDescent="0.35">
      <c r="A26" t="s">
        <v>51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2EA90-439D-4813-8A80-ABACEEC6FDA9}">
  <sheetPr codeName="Sheet11">
    <tabColor theme="8" tint="0.39997558519241921"/>
  </sheetPr>
  <dimension ref="A1:AG26"/>
  <sheetViews>
    <sheetView tabSelected="1" topLeftCell="J1" workbookViewId="0">
      <selection activeCell="AG1" sqref="AG1:AG1048576"/>
    </sheetView>
  </sheetViews>
  <sheetFormatPr defaultRowHeight="14.5" x14ac:dyDescent="0.35"/>
  <cols>
    <col min="1" max="1" width="21.81640625" customWidth="1"/>
  </cols>
  <sheetData>
    <row r="1" spans="1:33" x14ac:dyDescent="0.35">
      <c r="A1" t="s">
        <v>8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3" x14ac:dyDescent="0.35">
      <c r="A2" t="s">
        <v>27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/>
    </row>
    <row r="3" spans="1:33" x14ac:dyDescent="0.35">
      <c r="A3" t="s">
        <v>28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/>
    </row>
    <row r="4" spans="1:33" x14ac:dyDescent="0.35">
      <c r="A4" t="s">
        <v>29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/>
    </row>
    <row r="5" spans="1:33" x14ac:dyDescent="0.35">
      <c r="A5" t="s">
        <v>30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/>
    </row>
    <row r="6" spans="1:33" x14ac:dyDescent="0.35">
      <c r="A6" t="s">
        <v>31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/>
    </row>
    <row r="7" spans="1:33" x14ac:dyDescent="0.35">
      <c r="A7" t="s">
        <v>32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/>
    </row>
    <row r="8" spans="1:33" x14ac:dyDescent="0.35">
      <c r="A8" t="s">
        <v>33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/>
    </row>
    <row r="9" spans="1:33" x14ac:dyDescent="0.35">
      <c r="A9" t="s">
        <v>34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/>
    </row>
    <row r="10" spans="1:33" x14ac:dyDescent="0.35">
      <c r="A10" t="s">
        <v>35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/>
    </row>
    <row r="11" spans="1:33" x14ac:dyDescent="0.35">
      <c r="A11" t="s">
        <v>36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/>
    </row>
    <row r="12" spans="1:33" x14ac:dyDescent="0.35">
      <c r="A12" t="s">
        <v>37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/>
    </row>
    <row r="13" spans="1:33" x14ac:dyDescent="0.35">
      <c r="A13" t="s">
        <v>38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/>
    </row>
    <row r="14" spans="1:33" x14ac:dyDescent="0.35">
      <c r="A14" t="s">
        <v>39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/>
    </row>
    <row r="15" spans="1:33" x14ac:dyDescent="0.35">
      <c r="A15" t="s">
        <v>40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/>
    </row>
    <row r="16" spans="1:33" x14ac:dyDescent="0.35">
      <c r="A16" t="s">
        <v>41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/>
    </row>
    <row r="17" spans="1:33" x14ac:dyDescent="0.35">
      <c r="A17" t="s">
        <v>42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/>
    </row>
    <row r="18" spans="1:33" x14ac:dyDescent="0.35">
      <c r="A18" t="s">
        <v>43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/>
    </row>
    <row r="19" spans="1:33" x14ac:dyDescent="0.35">
      <c r="A19" t="s">
        <v>44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/>
    </row>
    <row r="20" spans="1:33" x14ac:dyDescent="0.35">
      <c r="A20" t="s">
        <v>45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/>
    </row>
    <row r="21" spans="1:33" x14ac:dyDescent="0.35">
      <c r="A21" t="s">
        <v>46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/>
    </row>
    <row r="22" spans="1:33" x14ac:dyDescent="0.35">
      <c r="A22" t="s">
        <v>47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/>
    </row>
    <row r="23" spans="1:33" x14ac:dyDescent="0.35">
      <c r="A23" t="s">
        <v>48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/>
    </row>
    <row r="24" spans="1:33" x14ac:dyDescent="0.35">
      <c r="A24" t="s">
        <v>49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/>
    </row>
    <row r="25" spans="1:33" x14ac:dyDescent="0.35">
      <c r="A25" t="s">
        <v>50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/>
    </row>
    <row r="26" spans="1:33" x14ac:dyDescent="0.35">
      <c r="A26" t="s">
        <v>51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4D126-99C4-4267-A511-23811CB6932A}">
  <sheetPr codeName="Sheet2">
    <tabColor theme="8" tint="0.39997558519241921"/>
  </sheetPr>
  <dimension ref="A1:AG26"/>
  <sheetViews>
    <sheetView topLeftCell="J1" workbookViewId="0">
      <selection activeCell="AG1" sqref="AG1:AG1048576"/>
    </sheetView>
  </sheetViews>
  <sheetFormatPr defaultRowHeight="14.5" x14ac:dyDescent="0.35"/>
  <cols>
    <col min="1" max="1" width="21.81640625" customWidth="1"/>
  </cols>
  <sheetData>
    <row r="1" spans="1:33" x14ac:dyDescent="0.35">
      <c r="A1" t="s">
        <v>8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3" x14ac:dyDescent="0.35">
      <c r="A2" t="s">
        <v>27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/>
    </row>
    <row r="3" spans="1:33" x14ac:dyDescent="0.35">
      <c r="A3" t="s">
        <v>28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/>
    </row>
    <row r="4" spans="1:33" x14ac:dyDescent="0.35">
      <c r="A4" t="s">
        <v>29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/>
    </row>
    <row r="5" spans="1:33" x14ac:dyDescent="0.35">
      <c r="A5" t="s">
        <v>30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/>
    </row>
    <row r="6" spans="1:33" x14ac:dyDescent="0.35">
      <c r="A6" t="s">
        <v>31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/>
    </row>
    <row r="7" spans="1:33" x14ac:dyDescent="0.35">
      <c r="A7" t="s">
        <v>32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/>
    </row>
    <row r="8" spans="1:33" x14ac:dyDescent="0.35">
      <c r="A8" t="s">
        <v>33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/>
    </row>
    <row r="9" spans="1:33" x14ac:dyDescent="0.35">
      <c r="A9" t="s">
        <v>34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/>
    </row>
    <row r="10" spans="1:33" x14ac:dyDescent="0.35">
      <c r="A10" t="s">
        <v>35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/>
    </row>
    <row r="11" spans="1:33" x14ac:dyDescent="0.35">
      <c r="A11" t="s">
        <v>36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/>
    </row>
    <row r="12" spans="1:33" x14ac:dyDescent="0.35">
      <c r="A12" t="s">
        <v>37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/>
    </row>
    <row r="13" spans="1:33" x14ac:dyDescent="0.35">
      <c r="A13" t="s">
        <v>38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/>
    </row>
    <row r="14" spans="1:33" x14ac:dyDescent="0.35">
      <c r="A14" t="s">
        <v>39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/>
    </row>
    <row r="15" spans="1:33" x14ac:dyDescent="0.35">
      <c r="A15" t="s">
        <v>40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/>
    </row>
    <row r="16" spans="1:33" x14ac:dyDescent="0.35">
      <c r="A16" t="s">
        <v>41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/>
    </row>
    <row r="17" spans="1:33" x14ac:dyDescent="0.35">
      <c r="A17" t="s">
        <v>42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/>
    </row>
    <row r="18" spans="1:33" x14ac:dyDescent="0.35">
      <c r="A18" t="s">
        <v>43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/>
    </row>
    <row r="19" spans="1:33" x14ac:dyDescent="0.35">
      <c r="A19" t="s">
        <v>44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/>
    </row>
    <row r="20" spans="1:33" x14ac:dyDescent="0.35">
      <c r="A20" t="s">
        <v>45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/>
    </row>
    <row r="21" spans="1:33" x14ac:dyDescent="0.35">
      <c r="A21" t="s">
        <v>46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/>
    </row>
    <row r="22" spans="1:33" x14ac:dyDescent="0.35">
      <c r="A22" t="s">
        <v>47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/>
    </row>
    <row r="23" spans="1:33" x14ac:dyDescent="0.35">
      <c r="A23" t="s">
        <v>48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/>
    </row>
    <row r="24" spans="1:33" x14ac:dyDescent="0.35">
      <c r="A24" t="s">
        <v>49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/>
    </row>
    <row r="25" spans="1:33" x14ac:dyDescent="0.35">
      <c r="A25" t="s">
        <v>50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/>
    </row>
    <row r="26" spans="1:33" x14ac:dyDescent="0.35">
      <c r="A26" t="s">
        <v>51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9E139-375D-4F46-BBAD-C21EEF415AB1}">
  <sheetPr codeName="Sheet3">
    <tabColor theme="8" tint="0.39997558519241921"/>
  </sheetPr>
  <dimension ref="A1:AG26"/>
  <sheetViews>
    <sheetView topLeftCell="J1" workbookViewId="0">
      <selection activeCell="AD15" sqref="AD15"/>
    </sheetView>
  </sheetViews>
  <sheetFormatPr defaultRowHeight="14.5" x14ac:dyDescent="0.35"/>
  <cols>
    <col min="1" max="1" width="21.81640625" customWidth="1"/>
  </cols>
  <sheetData>
    <row r="1" spans="1:33" x14ac:dyDescent="0.35">
      <c r="A1" t="s">
        <v>8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3" x14ac:dyDescent="0.35">
      <c r="A2" t="s">
        <v>27</v>
      </c>
      <c r="B2" s="1">
        <v>0</v>
      </c>
      <c r="C2" s="1">
        <v>0</v>
      </c>
      <c r="D2" s="1">
        <v>0</v>
      </c>
      <c r="E2" s="1">
        <v>0</v>
      </c>
      <c r="F2" s="1">
        <v>493019371914.99738</v>
      </c>
      <c r="G2" s="1">
        <v>1470196050285.4382</v>
      </c>
      <c r="H2" s="1">
        <v>2919658989286.4312</v>
      </c>
      <c r="I2" s="1">
        <v>4827105227455.3486</v>
      </c>
      <c r="J2" s="1">
        <v>7225880862265.5801</v>
      </c>
      <c r="K2" s="1">
        <v>10121838978811.344</v>
      </c>
      <c r="L2" s="1">
        <v>13521203632368.885</v>
      </c>
      <c r="M2" s="1">
        <v>17430034002577.99</v>
      </c>
      <c r="N2" s="1">
        <v>21854183174532.879</v>
      </c>
      <c r="O2" s="1">
        <v>26799710327873.336</v>
      </c>
      <c r="P2" s="1">
        <v>32273663896057.891</v>
      </c>
      <c r="Q2" s="1">
        <v>38281484775089.617</v>
      </c>
      <c r="R2" s="1">
        <v>45312400197245.016</v>
      </c>
      <c r="S2" s="1">
        <v>52866466013877.891</v>
      </c>
      <c r="T2" s="1">
        <v>60928142696252.195</v>
      </c>
      <c r="U2" s="1">
        <v>69151232626717.711</v>
      </c>
      <c r="V2" s="1">
        <v>77478317864878.375</v>
      </c>
      <c r="W2" s="1">
        <v>85725809389539.5</v>
      </c>
      <c r="X2" s="1">
        <v>93619560236182.547</v>
      </c>
      <c r="Y2" s="1">
        <v>101437921698055.69</v>
      </c>
      <c r="Z2" s="1">
        <v>109181718153341.25</v>
      </c>
      <c r="AA2" s="1">
        <v>116844230919853.59</v>
      </c>
      <c r="AB2" s="1">
        <v>124423770022319.03</v>
      </c>
      <c r="AC2" s="1">
        <v>131919016455645.95</v>
      </c>
      <c r="AD2" s="1">
        <v>139327497085287.47</v>
      </c>
      <c r="AE2" s="1">
        <v>146649418005789.13</v>
      </c>
      <c r="AF2" s="1">
        <v>153881110734239.81</v>
      </c>
      <c r="AG2" s="1"/>
    </row>
    <row r="3" spans="1:33" x14ac:dyDescent="0.35">
      <c r="A3" t="s">
        <v>28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/>
    </row>
    <row r="4" spans="1:33" x14ac:dyDescent="0.35">
      <c r="A4" t="s">
        <v>29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/>
    </row>
    <row r="5" spans="1:33" x14ac:dyDescent="0.35">
      <c r="A5" t="s">
        <v>30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/>
    </row>
    <row r="6" spans="1:33" x14ac:dyDescent="0.35">
      <c r="A6" t="s">
        <v>31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/>
    </row>
    <row r="7" spans="1:33" x14ac:dyDescent="0.35">
      <c r="A7" t="s">
        <v>32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/>
    </row>
    <row r="8" spans="1:33" x14ac:dyDescent="0.35">
      <c r="A8" t="s">
        <v>33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/>
    </row>
    <row r="9" spans="1:33" x14ac:dyDescent="0.35">
      <c r="A9" t="s">
        <v>34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/>
    </row>
    <row r="10" spans="1:33" x14ac:dyDescent="0.35">
      <c r="A10" t="s">
        <v>35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/>
    </row>
    <row r="11" spans="1:33" x14ac:dyDescent="0.35">
      <c r="A11" t="s">
        <v>36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/>
    </row>
    <row r="12" spans="1:33" x14ac:dyDescent="0.35">
      <c r="A12" t="s">
        <v>37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/>
    </row>
    <row r="13" spans="1:33" x14ac:dyDescent="0.35">
      <c r="A13" t="s">
        <v>38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/>
    </row>
    <row r="14" spans="1:33" x14ac:dyDescent="0.35">
      <c r="A14" t="s">
        <v>39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/>
    </row>
    <row r="15" spans="1:33" x14ac:dyDescent="0.35">
      <c r="A15" t="s">
        <v>40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/>
    </row>
    <row r="16" spans="1:33" x14ac:dyDescent="0.35">
      <c r="A16" t="s">
        <v>41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/>
    </row>
    <row r="17" spans="1:33" x14ac:dyDescent="0.35">
      <c r="A17" t="s">
        <v>42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/>
    </row>
    <row r="18" spans="1:33" x14ac:dyDescent="0.35">
      <c r="A18" t="s">
        <v>43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/>
    </row>
    <row r="19" spans="1:33" x14ac:dyDescent="0.35">
      <c r="A19" t="s">
        <v>44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/>
    </row>
    <row r="20" spans="1:33" x14ac:dyDescent="0.35">
      <c r="A20" t="s">
        <v>45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/>
    </row>
    <row r="21" spans="1:33" x14ac:dyDescent="0.35">
      <c r="A21" t="s">
        <v>46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/>
    </row>
    <row r="22" spans="1:33" x14ac:dyDescent="0.35">
      <c r="A22" t="s">
        <v>47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/>
    </row>
    <row r="23" spans="1:33" x14ac:dyDescent="0.35">
      <c r="A23" t="s">
        <v>48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/>
    </row>
    <row r="24" spans="1:33" x14ac:dyDescent="0.35">
      <c r="A24" t="s">
        <v>49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/>
    </row>
    <row r="25" spans="1:33" x14ac:dyDescent="0.35">
      <c r="A25" t="s">
        <v>50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/>
    </row>
    <row r="26" spans="1:33" x14ac:dyDescent="0.35">
      <c r="A26" t="s">
        <v>51</v>
      </c>
      <c r="B26" s="1">
        <v>0</v>
      </c>
      <c r="C26" s="1">
        <v>0</v>
      </c>
      <c r="D26" s="1">
        <v>0</v>
      </c>
      <c r="E26" s="1">
        <v>0</v>
      </c>
      <c r="F26" s="1">
        <v>603947788541.63184</v>
      </c>
      <c r="G26" s="1">
        <v>1796797168756.6248</v>
      </c>
      <c r="H26" s="1">
        <v>3560697640727.2876</v>
      </c>
      <c r="I26" s="1">
        <v>5873783435733.0029</v>
      </c>
      <c r="J26" s="1">
        <v>8782666725933.1865</v>
      </c>
      <c r="K26" s="1">
        <v>12294754147737.752</v>
      </c>
      <c r="L26" s="1">
        <v>16416870086271.52</v>
      </c>
      <c r="M26" s="1">
        <v>21157499042341.395</v>
      </c>
      <c r="N26" s="1">
        <v>26522659026768.867</v>
      </c>
      <c r="O26" s="1">
        <v>32520639688073.555</v>
      </c>
      <c r="P26" s="1">
        <v>39159245027712.297</v>
      </c>
      <c r="Q26" s="1">
        <v>46445714326679.641</v>
      </c>
      <c r="R26" s="1">
        <v>54387543876711.633</v>
      </c>
      <c r="S26" s="1">
        <v>62992274206591.594</v>
      </c>
      <c r="T26" s="1">
        <v>72977229773564.281</v>
      </c>
      <c r="U26" s="1">
        <v>83742783677667.109</v>
      </c>
      <c r="V26" s="1">
        <v>95107693559853.016</v>
      </c>
      <c r="W26" s="1">
        <v>106436061454197.38</v>
      </c>
      <c r="X26" s="1">
        <v>117350068606040.14</v>
      </c>
      <c r="Y26" s="1">
        <v>128016025701155.81</v>
      </c>
      <c r="Z26" s="1">
        <v>138421662522140.97</v>
      </c>
      <c r="AA26" s="1">
        <v>148776854556691.19</v>
      </c>
      <c r="AB26" s="1">
        <v>159081782511061.06</v>
      </c>
      <c r="AC26" s="1">
        <v>169337461452798.59</v>
      </c>
      <c r="AD26" s="1">
        <v>179542130772524.16</v>
      </c>
      <c r="AE26" s="1">
        <v>189693598323692.47</v>
      </c>
      <c r="AF26" s="1">
        <v>199790046213309.72</v>
      </c>
      <c r="AG26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E545F-E078-4FD7-BE37-249C1D6CBF55}">
  <sheetPr codeName="Sheet4">
    <tabColor theme="8" tint="0.39997558519241921"/>
  </sheetPr>
  <dimension ref="A1:AG26"/>
  <sheetViews>
    <sheetView topLeftCell="V1" workbookViewId="0">
      <selection activeCell="AG1" sqref="AG1:AG1048576"/>
    </sheetView>
  </sheetViews>
  <sheetFormatPr defaultRowHeight="14.5" x14ac:dyDescent="0.35"/>
  <cols>
    <col min="1" max="1" width="21.81640625" customWidth="1"/>
  </cols>
  <sheetData>
    <row r="1" spans="1:33" x14ac:dyDescent="0.35">
      <c r="A1" t="s">
        <v>8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3" x14ac:dyDescent="0.35">
      <c r="A2" t="s">
        <v>27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/>
    </row>
    <row r="3" spans="1:33" x14ac:dyDescent="0.35">
      <c r="A3" t="s">
        <v>28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/>
    </row>
    <row r="4" spans="1:33" x14ac:dyDescent="0.35">
      <c r="A4" t="s">
        <v>29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/>
    </row>
    <row r="5" spans="1:33" x14ac:dyDescent="0.35">
      <c r="A5" t="s">
        <v>30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/>
    </row>
    <row r="6" spans="1:33" x14ac:dyDescent="0.35">
      <c r="A6" t="s">
        <v>31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/>
    </row>
    <row r="7" spans="1:33" x14ac:dyDescent="0.35">
      <c r="A7" t="s">
        <v>32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/>
    </row>
    <row r="8" spans="1:33" x14ac:dyDescent="0.35">
      <c r="A8" t="s">
        <v>33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/>
    </row>
    <row r="9" spans="1:33" x14ac:dyDescent="0.35">
      <c r="A9" t="s">
        <v>34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/>
    </row>
    <row r="10" spans="1:33" x14ac:dyDescent="0.35">
      <c r="A10" t="s">
        <v>35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/>
    </row>
    <row r="11" spans="1:33" x14ac:dyDescent="0.35">
      <c r="A11" t="s">
        <v>36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/>
    </row>
    <row r="12" spans="1:33" x14ac:dyDescent="0.35">
      <c r="A12" t="s">
        <v>37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/>
    </row>
    <row r="13" spans="1:33" x14ac:dyDescent="0.35">
      <c r="A13" t="s">
        <v>38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/>
    </row>
    <row r="14" spans="1:33" x14ac:dyDescent="0.35">
      <c r="A14" t="s">
        <v>39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/>
    </row>
    <row r="15" spans="1:33" x14ac:dyDescent="0.35">
      <c r="A15" t="s">
        <v>40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/>
    </row>
    <row r="16" spans="1:33" x14ac:dyDescent="0.35">
      <c r="A16" t="s">
        <v>41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/>
    </row>
    <row r="17" spans="1:33" x14ac:dyDescent="0.35">
      <c r="A17" t="s">
        <v>42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/>
    </row>
    <row r="18" spans="1:33" x14ac:dyDescent="0.35">
      <c r="A18" t="s">
        <v>43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/>
    </row>
    <row r="19" spans="1:33" x14ac:dyDescent="0.35">
      <c r="A19" t="s">
        <v>44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/>
    </row>
    <row r="20" spans="1:33" x14ac:dyDescent="0.35">
      <c r="A20" t="s">
        <v>45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/>
    </row>
    <row r="21" spans="1:33" x14ac:dyDescent="0.35">
      <c r="A21" t="s">
        <v>46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/>
    </row>
    <row r="22" spans="1:33" x14ac:dyDescent="0.35">
      <c r="A22" t="s">
        <v>47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/>
    </row>
    <row r="23" spans="1:33" x14ac:dyDescent="0.35">
      <c r="A23" t="s">
        <v>48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/>
    </row>
    <row r="24" spans="1:33" x14ac:dyDescent="0.35">
      <c r="A24" t="s">
        <v>49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/>
    </row>
    <row r="25" spans="1:33" x14ac:dyDescent="0.35">
      <c r="A25" t="s">
        <v>50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/>
    </row>
    <row r="26" spans="1:33" x14ac:dyDescent="0.35">
      <c r="A26" t="s">
        <v>51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FF9EC-9E53-478B-8C80-DECC7370C841}">
  <sheetPr codeName="Sheet5">
    <tabColor theme="8" tint="0.39997558519241921"/>
  </sheetPr>
  <dimension ref="A1:AG26"/>
  <sheetViews>
    <sheetView topLeftCell="J1" workbookViewId="0">
      <selection activeCell="AG1" sqref="AG1:AG1048576"/>
    </sheetView>
  </sheetViews>
  <sheetFormatPr defaultRowHeight="14.5" x14ac:dyDescent="0.35"/>
  <cols>
    <col min="1" max="1" width="21.81640625" customWidth="1"/>
  </cols>
  <sheetData>
    <row r="1" spans="1:33" x14ac:dyDescent="0.35">
      <c r="A1" t="s">
        <v>8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3" x14ac:dyDescent="0.35">
      <c r="A2" t="s">
        <v>27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/>
    </row>
    <row r="3" spans="1:33" x14ac:dyDescent="0.35">
      <c r="A3" t="s">
        <v>28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/>
    </row>
    <row r="4" spans="1:33" x14ac:dyDescent="0.35">
      <c r="A4" t="s">
        <v>29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/>
    </row>
    <row r="5" spans="1:33" x14ac:dyDescent="0.35">
      <c r="A5" t="s">
        <v>30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/>
    </row>
    <row r="6" spans="1:33" x14ac:dyDescent="0.35">
      <c r="A6" t="s">
        <v>31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/>
    </row>
    <row r="7" spans="1:33" x14ac:dyDescent="0.35">
      <c r="A7" t="s">
        <v>32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/>
    </row>
    <row r="8" spans="1:33" x14ac:dyDescent="0.35">
      <c r="A8" t="s">
        <v>33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/>
    </row>
    <row r="9" spans="1:33" x14ac:dyDescent="0.35">
      <c r="A9" t="s">
        <v>34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/>
    </row>
    <row r="10" spans="1:33" x14ac:dyDescent="0.35">
      <c r="A10" t="s">
        <v>35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/>
    </row>
    <row r="11" spans="1:33" x14ac:dyDescent="0.35">
      <c r="A11" t="s">
        <v>36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/>
    </row>
    <row r="12" spans="1:33" x14ac:dyDescent="0.35">
      <c r="A12" t="s">
        <v>37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/>
    </row>
    <row r="13" spans="1:33" x14ac:dyDescent="0.35">
      <c r="A13" t="s">
        <v>38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/>
    </row>
    <row r="14" spans="1:33" x14ac:dyDescent="0.35">
      <c r="A14" t="s">
        <v>39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/>
    </row>
    <row r="15" spans="1:33" x14ac:dyDescent="0.35">
      <c r="A15" t="s">
        <v>40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/>
    </row>
    <row r="16" spans="1:33" x14ac:dyDescent="0.35">
      <c r="A16" t="s">
        <v>41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/>
    </row>
    <row r="17" spans="1:33" x14ac:dyDescent="0.35">
      <c r="A17" t="s">
        <v>42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/>
    </row>
    <row r="18" spans="1:33" x14ac:dyDescent="0.35">
      <c r="A18" t="s">
        <v>43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/>
    </row>
    <row r="19" spans="1:33" x14ac:dyDescent="0.35">
      <c r="A19" t="s">
        <v>44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/>
    </row>
    <row r="20" spans="1:33" x14ac:dyDescent="0.35">
      <c r="A20" t="s">
        <v>45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/>
    </row>
    <row r="21" spans="1:33" x14ac:dyDescent="0.35">
      <c r="A21" t="s">
        <v>46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/>
    </row>
    <row r="22" spans="1:33" x14ac:dyDescent="0.35">
      <c r="A22" t="s">
        <v>47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/>
    </row>
    <row r="23" spans="1:33" x14ac:dyDescent="0.35">
      <c r="A23" t="s">
        <v>48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/>
    </row>
    <row r="24" spans="1:33" x14ac:dyDescent="0.35">
      <c r="A24" t="s">
        <v>49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/>
    </row>
    <row r="25" spans="1:33" x14ac:dyDescent="0.35">
      <c r="A25" t="s">
        <v>50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/>
    </row>
    <row r="26" spans="1:33" x14ac:dyDescent="0.35">
      <c r="A26" t="s">
        <v>51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C60202-5CCD-4471-9399-2A1C4E489142}">
  <sheetPr codeName="Sheet6">
    <tabColor theme="8" tint="0.39997558519241921"/>
  </sheetPr>
  <dimension ref="A1:AG26"/>
  <sheetViews>
    <sheetView topLeftCell="U1" workbookViewId="0">
      <selection activeCell="AG1" sqref="AG1:AG1048576"/>
    </sheetView>
  </sheetViews>
  <sheetFormatPr defaultRowHeight="14.5" x14ac:dyDescent="0.35"/>
  <cols>
    <col min="1" max="1" width="21.81640625" customWidth="1"/>
  </cols>
  <sheetData>
    <row r="1" spans="1:33" x14ac:dyDescent="0.35">
      <c r="A1" t="s">
        <v>8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3" x14ac:dyDescent="0.35">
      <c r="A2" t="s">
        <v>27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/>
    </row>
    <row r="3" spans="1:33" x14ac:dyDescent="0.35">
      <c r="A3" t="s">
        <v>28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/>
    </row>
    <row r="4" spans="1:33" x14ac:dyDescent="0.35">
      <c r="A4" t="s">
        <v>29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/>
    </row>
    <row r="5" spans="1:33" x14ac:dyDescent="0.35">
      <c r="A5" t="s">
        <v>30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/>
    </row>
    <row r="6" spans="1:33" x14ac:dyDescent="0.35">
      <c r="A6" t="s">
        <v>31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/>
    </row>
    <row r="7" spans="1:33" x14ac:dyDescent="0.35">
      <c r="A7" t="s">
        <v>32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/>
    </row>
    <row r="8" spans="1:33" x14ac:dyDescent="0.35">
      <c r="A8" t="s">
        <v>33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/>
    </row>
    <row r="9" spans="1:33" x14ac:dyDescent="0.35">
      <c r="A9" t="s">
        <v>34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/>
    </row>
    <row r="10" spans="1:33" x14ac:dyDescent="0.35">
      <c r="A10" t="s">
        <v>35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/>
    </row>
    <row r="11" spans="1:33" x14ac:dyDescent="0.35">
      <c r="A11" t="s">
        <v>36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/>
    </row>
    <row r="12" spans="1:33" x14ac:dyDescent="0.35">
      <c r="A12" t="s">
        <v>37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/>
    </row>
    <row r="13" spans="1:33" x14ac:dyDescent="0.35">
      <c r="A13" t="s">
        <v>38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/>
    </row>
    <row r="14" spans="1:33" x14ac:dyDescent="0.35">
      <c r="A14" t="s">
        <v>39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/>
    </row>
    <row r="15" spans="1:33" x14ac:dyDescent="0.35">
      <c r="A15" t="s">
        <v>40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/>
    </row>
    <row r="16" spans="1:33" x14ac:dyDescent="0.35">
      <c r="A16" t="s">
        <v>41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/>
    </row>
    <row r="17" spans="1:33" x14ac:dyDescent="0.35">
      <c r="A17" t="s">
        <v>42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/>
    </row>
    <row r="18" spans="1:33" x14ac:dyDescent="0.35">
      <c r="A18" t="s">
        <v>43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/>
    </row>
    <row r="19" spans="1:33" x14ac:dyDescent="0.35">
      <c r="A19" t="s">
        <v>44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/>
    </row>
    <row r="20" spans="1:33" x14ac:dyDescent="0.35">
      <c r="A20" t="s">
        <v>45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/>
    </row>
    <row r="21" spans="1:33" x14ac:dyDescent="0.35">
      <c r="A21" t="s">
        <v>46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/>
    </row>
    <row r="22" spans="1:33" x14ac:dyDescent="0.35">
      <c r="A22" t="s">
        <v>47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/>
    </row>
    <row r="23" spans="1:33" x14ac:dyDescent="0.35">
      <c r="A23" t="s">
        <v>48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/>
    </row>
    <row r="24" spans="1:33" x14ac:dyDescent="0.35">
      <c r="A24" t="s">
        <v>49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/>
    </row>
    <row r="25" spans="1:33" x14ac:dyDescent="0.35">
      <c r="A25" t="s">
        <v>50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/>
    </row>
    <row r="26" spans="1:33" x14ac:dyDescent="0.35">
      <c r="A26" t="s">
        <v>51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CCA35-D95C-4306-A8EA-41ADF0D2E6F4}">
  <sheetPr codeName="Sheet7">
    <tabColor theme="8" tint="0.39997558519241921"/>
  </sheetPr>
  <dimension ref="A1:AG26"/>
  <sheetViews>
    <sheetView topLeftCell="J1" workbookViewId="0">
      <selection activeCell="AG1" sqref="AG1:AG1048576"/>
    </sheetView>
  </sheetViews>
  <sheetFormatPr defaultRowHeight="14.5" x14ac:dyDescent="0.35"/>
  <cols>
    <col min="1" max="1" width="21.81640625" customWidth="1"/>
  </cols>
  <sheetData>
    <row r="1" spans="1:33" x14ac:dyDescent="0.35">
      <c r="A1" t="s">
        <v>8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3" x14ac:dyDescent="0.35">
      <c r="A2" t="s">
        <v>27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/>
    </row>
    <row r="3" spans="1:33" x14ac:dyDescent="0.35">
      <c r="A3" t="s">
        <v>28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/>
    </row>
    <row r="4" spans="1:33" x14ac:dyDescent="0.35">
      <c r="A4" t="s">
        <v>29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/>
    </row>
    <row r="5" spans="1:33" x14ac:dyDescent="0.35">
      <c r="A5" t="s">
        <v>30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/>
    </row>
    <row r="6" spans="1:33" x14ac:dyDescent="0.35">
      <c r="A6" t="s">
        <v>31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/>
    </row>
    <row r="7" spans="1:33" x14ac:dyDescent="0.35">
      <c r="A7" t="s">
        <v>32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/>
    </row>
    <row r="8" spans="1:33" x14ac:dyDescent="0.35">
      <c r="A8" t="s">
        <v>33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/>
    </row>
    <row r="9" spans="1:33" x14ac:dyDescent="0.35">
      <c r="A9" t="s">
        <v>34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/>
    </row>
    <row r="10" spans="1:33" x14ac:dyDescent="0.35">
      <c r="A10" t="s">
        <v>35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/>
    </row>
    <row r="11" spans="1:33" x14ac:dyDescent="0.35">
      <c r="A11" t="s">
        <v>36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/>
    </row>
    <row r="12" spans="1:33" x14ac:dyDescent="0.35">
      <c r="A12" t="s">
        <v>37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/>
    </row>
    <row r="13" spans="1:33" x14ac:dyDescent="0.35">
      <c r="A13" t="s">
        <v>38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/>
    </row>
    <row r="14" spans="1:33" x14ac:dyDescent="0.35">
      <c r="A14" t="s">
        <v>39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/>
    </row>
    <row r="15" spans="1:33" x14ac:dyDescent="0.35">
      <c r="A15" t="s">
        <v>40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/>
    </row>
    <row r="16" spans="1:33" x14ac:dyDescent="0.35">
      <c r="A16" t="s">
        <v>41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/>
    </row>
    <row r="17" spans="1:33" x14ac:dyDescent="0.35">
      <c r="A17" t="s">
        <v>42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/>
    </row>
    <row r="18" spans="1:33" x14ac:dyDescent="0.35">
      <c r="A18" t="s">
        <v>43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/>
    </row>
    <row r="19" spans="1:33" x14ac:dyDescent="0.35">
      <c r="A19" t="s">
        <v>44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/>
    </row>
    <row r="20" spans="1:33" x14ac:dyDescent="0.35">
      <c r="A20" t="s">
        <v>45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/>
    </row>
    <row r="21" spans="1:33" x14ac:dyDescent="0.35">
      <c r="A21" t="s">
        <v>46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/>
    </row>
    <row r="22" spans="1:33" x14ac:dyDescent="0.35">
      <c r="A22" t="s">
        <v>47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/>
    </row>
    <row r="23" spans="1:33" x14ac:dyDescent="0.35">
      <c r="A23" t="s">
        <v>48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/>
    </row>
    <row r="24" spans="1:33" x14ac:dyDescent="0.35">
      <c r="A24" t="s">
        <v>49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/>
    </row>
    <row r="25" spans="1:33" x14ac:dyDescent="0.35">
      <c r="A25" t="s">
        <v>50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/>
    </row>
    <row r="26" spans="1:33" x14ac:dyDescent="0.35">
      <c r="A26" t="s">
        <v>51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730CE-AB48-4417-9507-B3F889673B93}">
  <sheetPr codeName="Sheet8">
    <tabColor theme="8" tint="0.39997558519241921"/>
  </sheetPr>
  <dimension ref="A1:AG26"/>
  <sheetViews>
    <sheetView topLeftCell="J1" workbookViewId="0">
      <selection activeCell="AG1" sqref="AG1:AG1048576"/>
    </sheetView>
  </sheetViews>
  <sheetFormatPr defaultRowHeight="14.5" x14ac:dyDescent="0.35"/>
  <cols>
    <col min="1" max="1" width="21.81640625" customWidth="1"/>
  </cols>
  <sheetData>
    <row r="1" spans="1:33" x14ac:dyDescent="0.35">
      <c r="A1" t="s">
        <v>8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3" x14ac:dyDescent="0.35">
      <c r="A2" t="s">
        <v>27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/>
    </row>
    <row r="3" spans="1:33" x14ac:dyDescent="0.35">
      <c r="A3" t="s">
        <v>28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/>
    </row>
    <row r="4" spans="1:33" x14ac:dyDescent="0.35">
      <c r="A4" t="s">
        <v>29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/>
    </row>
    <row r="5" spans="1:33" x14ac:dyDescent="0.35">
      <c r="A5" t="s">
        <v>30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/>
    </row>
    <row r="6" spans="1:33" x14ac:dyDescent="0.35">
      <c r="A6" t="s">
        <v>31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/>
    </row>
    <row r="7" spans="1:33" x14ac:dyDescent="0.35">
      <c r="A7" t="s">
        <v>32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/>
    </row>
    <row r="8" spans="1:33" x14ac:dyDescent="0.35">
      <c r="A8" t="s">
        <v>33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/>
    </row>
    <row r="9" spans="1:33" x14ac:dyDescent="0.35">
      <c r="A9" t="s">
        <v>34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/>
    </row>
    <row r="10" spans="1:33" x14ac:dyDescent="0.35">
      <c r="A10" t="s">
        <v>35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/>
    </row>
    <row r="11" spans="1:33" x14ac:dyDescent="0.35">
      <c r="A11" t="s">
        <v>36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/>
    </row>
    <row r="12" spans="1:33" x14ac:dyDescent="0.35">
      <c r="A12" t="s">
        <v>37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/>
    </row>
    <row r="13" spans="1:33" x14ac:dyDescent="0.35">
      <c r="A13" t="s">
        <v>38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/>
    </row>
    <row r="14" spans="1:33" x14ac:dyDescent="0.35">
      <c r="A14" t="s">
        <v>39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/>
    </row>
    <row r="15" spans="1:33" x14ac:dyDescent="0.35">
      <c r="A15" t="s">
        <v>40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/>
    </row>
    <row r="16" spans="1:33" x14ac:dyDescent="0.35">
      <c r="A16" t="s">
        <v>41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/>
    </row>
    <row r="17" spans="1:33" x14ac:dyDescent="0.35">
      <c r="A17" t="s">
        <v>42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/>
    </row>
    <row r="18" spans="1:33" x14ac:dyDescent="0.35">
      <c r="A18" t="s">
        <v>43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/>
    </row>
    <row r="19" spans="1:33" x14ac:dyDescent="0.35">
      <c r="A19" t="s">
        <v>44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/>
    </row>
    <row r="20" spans="1:33" x14ac:dyDescent="0.35">
      <c r="A20" t="s">
        <v>45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/>
    </row>
    <row r="21" spans="1:33" x14ac:dyDescent="0.35">
      <c r="A21" t="s">
        <v>46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/>
    </row>
    <row r="22" spans="1:33" x14ac:dyDescent="0.35">
      <c r="A22" t="s">
        <v>47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/>
    </row>
    <row r="23" spans="1:33" x14ac:dyDescent="0.35">
      <c r="A23" t="s">
        <v>48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/>
    </row>
    <row r="24" spans="1:33" x14ac:dyDescent="0.35">
      <c r="A24" t="s">
        <v>49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/>
    </row>
    <row r="25" spans="1:33" x14ac:dyDescent="0.35">
      <c r="A25" t="s">
        <v>50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/>
    </row>
    <row r="26" spans="1:33" x14ac:dyDescent="0.35">
      <c r="A26" t="s">
        <v>51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C654E-978B-4420-BD34-2D4438C8C1B3}">
  <sheetPr codeName="Sheet9">
    <tabColor theme="8" tint="0.39997558519241921"/>
  </sheetPr>
  <dimension ref="A1:AG26"/>
  <sheetViews>
    <sheetView topLeftCell="J1" workbookViewId="0">
      <selection activeCell="AG1" sqref="AG1:AG1048576"/>
    </sheetView>
  </sheetViews>
  <sheetFormatPr defaultRowHeight="14.5" x14ac:dyDescent="0.35"/>
  <cols>
    <col min="1" max="1" width="21.81640625" customWidth="1"/>
  </cols>
  <sheetData>
    <row r="1" spans="1:33" x14ac:dyDescent="0.35">
      <c r="A1" t="s">
        <v>8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3" x14ac:dyDescent="0.35">
      <c r="A2" t="s">
        <v>27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/>
    </row>
    <row r="3" spans="1:33" x14ac:dyDescent="0.35">
      <c r="A3" t="s">
        <v>28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/>
    </row>
    <row r="4" spans="1:33" x14ac:dyDescent="0.35">
      <c r="A4" t="s">
        <v>29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/>
    </row>
    <row r="5" spans="1:33" x14ac:dyDescent="0.35">
      <c r="A5" t="s">
        <v>30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/>
    </row>
    <row r="6" spans="1:33" x14ac:dyDescent="0.35">
      <c r="A6" t="s">
        <v>31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/>
    </row>
    <row r="7" spans="1:33" x14ac:dyDescent="0.35">
      <c r="A7" t="s">
        <v>32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/>
    </row>
    <row r="8" spans="1:33" x14ac:dyDescent="0.35">
      <c r="A8" t="s">
        <v>33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/>
    </row>
    <row r="9" spans="1:33" x14ac:dyDescent="0.35">
      <c r="A9" t="s">
        <v>34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/>
    </row>
    <row r="10" spans="1:33" x14ac:dyDescent="0.35">
      <c r="A10" t="s">
        <v>35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/>
    </row>
    <row r="11" spans="1:33" x14ac:dyDescent="0.35">
      <c r="A11" t="s">
        <v>36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/>
    </row>
    <row r="12" spans="1:33" x14ac:dyDescent="0.35">
      <c r="A12" t="s">
        <v>37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/>
    </row>
    <row r="13" spans="1:33" x14ac:dyDescent="0.35">
      <c r="A13" t="s">
        <v>38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/>
    </row>
    <row r="14" spans="1:33" x14ac:dyDescent="0.35">
      <c r="A14" t="s">
        <v>39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/>
    </row>
    <row r="15" spans="1:33" x14ac:dyDescent="0.35">
      <c r="A15" t="s">
        <v>40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/>
    </row>
    <row r="16" spans="1:33" x14ac:dyDescent="0.35">
      <c r="A16" t="s">
        <v>41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/>
    </row>
    <row r="17" spans="1:33" x14ac:dyDescent="0.35">
      <c r="A17" t="s">
        <v>42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/>
    </row>
    <row r="18" spans="1:33" x14ac:dyDescent="0.35">
      <c r="A18" t="s">
        <v>43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/>
    </row>
    <row r="19" spans="1:33" x14ac:dyDescent="0.35">
      <c r="A19" t="s">
        <v>44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/>
    </row>
    <row r="20" spans="1:33" x14ac:dyDescent="0.35">
      <c r="A20" t="s">
        <v>45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/>
    </row>
    <row r="21" spans="1:33" x14ac:dyDescent="0.35">
      <c r="A21" t="s">
        <v>46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/>
    </row>
    <row r="22" spans="1:33" x14ac:dyDescent="0.35">
      <c r="A22" t="s">
        <v>47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/>
    </row>
    <row r="23" spans="1:33" x14ac:dyDescent="0.35">
      <c r="A23" t="s">
        <v>48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/>
    </row>
    <row r="24" spans="1:33" x14ac:dyDescent="0.35">
      <c r="A24" t="s">
        <v>49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/>
    </row>
    <row r="25" spans="1:33" x14ac:dyDescent="0.35">
      <c r="A25" t="s">
        <v>50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/>
    </row>
    <row r="26" spans="1:33" x14ac:dyDescent="0.35">
      <c r="A26" t="s">
        <v>51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Demand Change</vt:lpstr>
      <vt:lpstr>AIFUfNV-petroleum-diesel</vt:lpstr>
      <vt:lpstr>AIFUfNV-electricity</vt:lpstr>
      <vt:lpstr>AIFUfNV-biomass</vt:lpstr>
      <vt:lpstr>AIFUfNV-heat</vt:lpstr>
      <vt:lpstr>AIFUfNV-coal</vt:lpstr>
      <vt:lpstr>AIFUfNV-heavy-or-residual-oil</vt:lpstr>
      <vt:lpstr>AIFUfNV-crude-oil</vt:lpstr>
      <vt:lpstr>AIFUfNV-hydrogen</vt:lpstr>
      <vt:lpstr>AIFUfNV-LPG-propane-or-butane</vt:lpstr>
      <vt:lpstr>AIFUfNV-natural-gas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Claire Trevisan</dc:creator>
  <cp:lastModifiedBy>Daniel O'Brien</cp:lastModifiedBy>
  <dcterms:created xsi:type="dcterms:W3CDTF">2023-02-23T15:52:57Z</dcterms:created>
  <dcterms:modified xsi:type="dcterms:W3CDTF">2023-09-11T13:49:45Z</dcterms:modified>
</cp:coreProperties>
</file>