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 Francis Swint\Vensim\eps-us\InputData\elec\TCAMRB\"/>
    </mc:Choice>
  </mc:AlternateContent>
  <xr:revisionPtr revIDLastSave="0" documentId="13_ncr:1_{4EB23C4E-5A2C-4401-9A8C-FFC0E464E98D}" xr6:coauthVersionLast="47" xr6:coauthVersionMax="47" xr10:uidLastSave="{00000000-0000-0000-0000-000000000000}"/>
  <bookViews>
    <workbookView xWindow="-19305" yWindow="-5760" windowWidth="19410" windowHeight="20985" activeTab="3" xr2:uid="{00000000-000D-0000-FFFF-FFFF00000000}"/>
  </bookViews>
  <sheets>
    <sheet name="About" sheetId="1" r:id="rId1"/>
    <sheet name="Calculations" sheetId="2" r:id="rId2"/>
    <sheet name="EIA Table 2.14" sheetId="3" r:id="rId3"/>
    <sheet name="TCAMR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2" i="2" l="1"/>
  <c r="B21" i="2"/>
  <c r="B8" i="2"/>
  <c r="B24" i="2" l="1"/>
  <c r="B2" i="4" s="1"/>
</calcChain>
</file>

<file path=xl/sharedStrings.xml><?xml version="1.0" encoding="utf-8"?>
<sst xmlns="http://schemas.openxmlformats.org/spreadsheetml/2006/main" count="50" uniqueCount="45">
  <si>
    <t>TCAMRB Transmission Capacity Across Modeled Region Border</t>
  </si>
  <si>
    <t>Sources:</t>
  </si>
  <si>
    <t>Mexico</t>
  </si>
  <si>
    <t>Southern California Edison</t>
  </si>
  <si>
    <t>MW</t>
  </si>
  <si>
    <t>El Paso Electric Co</t>
  </si>
  <si>
    <t>American Electric Power Texas</t>
  </si>
  <si>
    <t>Sharyland Utilities LP</t>
  </si>
  <si>
    <t>Utility / Area</t>
  </si>
  <si>
    <t>Laredo, TX</t>
  </si>
  <si>
    <t>Mexico-U.S. Interconnections</t>
  </si>
  <si>
    <t>Transmission &amp; Distribution World</t>
  </si>
  <si>
    <t>TransAmerica Interconnections</t>
  </si>
  <si>
    <t>http://tdworld.com/overhead-transmission/transamerica-interconnections</t>
  </si>
  <si>
    <t>Under "Existing U.S.-Mexico Interconnections" header</t>
  </si>
  <si>
    <t>Total</t>
  </si>
  <si>
    <t>Canada</t>
  </si>
  <si>
    <t xml:space="preserve">
</t>
  </si>
  <si>
    <t>U.S. Total</t>
  </si>
  <si>
    <t>Year</t>
  </si>
  <si>
    <t>Imports from</t>
  </si>
  <si>
    <t>Exports to</t>
  </si>
  <si>
    <t>Imports</t>
  </si>
  <si>
    <t>Exports</t>
  </si>
  <si>
    <t>Mexico and Canada Imports and Exports</t>
  </si>
  <si>
    <t>Energy Information Administration</t>
  </si>
  <si>
    <t>of the 37 main interconnections between the U.S. and Canada in kV.</t>
  </si>
  <si>
    <t>(Canadian Electricity Association, "The Inegrated Electric Grid," p. 6)</t>
  </si>
  <si>
    <t>http://www.electricity.ca/media/pdfs/CanadaUS/CEA_US%20Policy%20Paper_EN.pdf</t>
  </si>
  <si>
    <t>Accordingly, we will assume that interconnection capacity is proportionate to total</t>
  </si>
  <si>
    <t>imports and exports, and we will scale up Mexico's number propotionately to obtain</t>
  </si>
  <si>
    <t>Estimated Interconnection Capacity to Canada</t>
  </si>
  <si>
    <t>in 2013 appears to be an outlier and might be an error.</t>
  </si>
  <si>
    <t>an estimate for Canada.  We will use data from 2010-2012 because imports from Mexico</t>
  </si>
  <si>
    <t>Imports + Exports to Mexico (2010-2012)</t>
  </si>
  <si>
    <t>Imports + Exports to Canada (2010-2012)</t>
  </si>
  <si>
    <t>Table 2.14.  Electric Power Industry - U.S. Electricity Imports from and Electricity Exports to Canada</t>
  </si>
  <si>
    <t>Transmission Capacity Across Modeled Region Border (MW)</t>
  </si>
  <si>
    <t>We cannot find any source that explicitly provides the capacity of transmission lines</t>
  </si>
  <si>
    <t>to/from Canada.  The closest we can find is a diagram showing the voltage ratings</t>
  </si>
  <si>
    <t>https://www.eia.gov/electricity/annual/</t>
  </si>
  <si>
    <t>Table 2.14</t>
  </si>
  <si>
    <t>and Mexico, 2011-2021 (Megawatthours)</t>
  </si>
  <si>
    <t>Notes: As of November 2017, the data for 2016 and going forward will be published using data from the Form EIA-111, "Quarterly Electricity Imports and Exports Report." During 2013-2015, EIA revised its approach to estimating imports from Mexico.
Sources: 2016-2021, U.S. Energy Information Administration, Form EIA-111, "Quarterly Electricity Imports and Exports Report"; 2006-2015 data, National Energy Board of Canada; FERC 714, Annual Electric Balancing Authority Area and Planning Report; California Energy Commission; and EIA estimates.</t>
  </si>
  <si>
    <t>Electric Power Annual 2022 (with data for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</si>
</sst>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8" fillId="7" borderId="0" applyNumberFormat="0" applyBorder="0" applyAlignment="0" applyProtection="0"/>
    <xf numFmtId="0" fontId="9" fillId="8" borderId="0" applyNumberFormat="0" applyBorder="0" applyAlignment="0" applyProtection="0"/>
    <xf numFmtId="0" fontId="10" fillId="10" borderId="7" applyNumberFormat="0" applyAlignment="0" applyProtection="0"/>
    <xf numFmtId="0" fontId="11" fillId="11" borderId="8" applyNumberFormat="0" applyAlignment="0" applyProtection="0"/>
    <xf numFmtId="0" fontId="12" fillId="11" borderId="7" applyNumberFormat="0" applyAlignment="0" applyProtection="0"/>
    <xf numFmtId="0" fontId="13" fillId="0" borderId="9" applyNumberFormat="0" applyFill="0" applyAlignment="0" applyProtection="0"/>
    <xf numFmtId="0" fontId="14" fillId="12" borderId="10" applyNumberFormat="0" applyAlignment="0" applyProtection="0"/>
    <xf numFmtId="0" fontId="15" fillId="0" borderId="0" applyNumberFormat="0" applyFill="0" applyBorder="0" applyAlignment="0" applyProtection="0"/>
    <xf numFmtId="0" fontId="3" fillId="13" borderId="11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2" applyNumberFormat="0" applyFill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18" fillId="9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  <xf numFmtId="0" fontId="17" fillId="37" borderId="0" applyNumberFormat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0" fontId="0" fillId="5" borderId="0" xfId="0" applyFill="1"/>
    <xf numFmtId="3" fontId="0" fillId="0" borderId="0" xfId="0" applyNumberFormat="1"/>
    <xf numFmtId="1" fontId="0" fillId="0" borderId="0" xfId="0" applyNumberFormat="1"/>
    <xf numFmtId="1" fontId="0" fillId="3" borderId="0" xfId="0" applyNumberFormat="1" applyFill="1"/>
    <xf numFmtId="0" fontId="1" fillId="3" borderId="0" xfId="0" applyFont="1" applyFill="1"/>
    <xf numFmtId="0" fontId="2" fillId="0" borderId="0" xfId="1"/>
    <xf numFmtId="0" fontId="20" fillId="6" borderId="2" xfId="0" applyFont="1" applyFill="1" applyBorder="1" applyAlignment="1">
      <alignment horizontal="center" wrapText="1"/>
    </xf>
    <xf numFmtId="0" fontId="20" fillId="6" borderId="3" xfId="0" applyFont="1" applyFill="1" applyBorder="1" applyAlignment="1">
      <alignment horizontal="center" wrapText="1"/>
    </xf>
    <xf numFmtId="0" fontId="21" fillId="4" borderId="0" xfId="0" applyFont="1" applyFill="1" applyAlignment="1">
      <alignment horizontal="left" wrapText="1"/>
    </xf>
    <xf numFmtId="0" fontId="22" fillId="4" borderId="0" xfId="0" applyFont="1" applyFill="1" applyAlignment="1">
      <alignment horizontal="left" wrapText="1"/>
    </xf>
    <xf numFmtId="0" fontId="20" fillId="6" borderId="1" xfId="0" applyFont="1" applyFill="1" applyBorder="1" applyAlignment="1">
      <alignment horizontal="center" wrapText="1"/>
    </xf>
    <xf numFmtId="3" fontId="20" fillId="6" borderId="1" xfId="0" applyNumberFormat="1" applyFont="1" applyFill="1" applyBorder="1" applyAlignment="1">
      <alignment horizontal="right" wrapText="1"/>
    </xf>
    <xf numFmtId="0" fontId="19" fillId="0" borderId="1" xfId="0" applyFont="1" applyBorder="1" applyAlignment="1">
      <alignment horizontal="right" wrapText="1"/>
    </xf>
    <xf numFmtId="3" fontId="19" fillId="0" borderId="1" xfId="0" applyNumberFormat="1" applyFont="1" applyBorder="1" applyAlignment="1">
      <alignment horizontal="right" wrapText="1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22928FDD-DB72-44D1-8734-F83EF9E34890}"/>
    <cellStyle name="60% - Accent2 2" xfId="38" xr:uid="{B4DC534A-EAA7-4371-8CCC-E42962D1BF8D}"/>
    <cellStyle name="60% - Accent3 2" xfId="39" xr:uid="{2966287B-452A-4806-BADC-9864BEC67821}"/>
    <cellStyle name="60% - Accent4 2" xfId="40" xr:uid="{53F01230-4BDD-4947-A108-E6CF3D8CF61C}"/>
    <cellStyle name="60% - Accent5 2" xfId="41" xr:uid="{F2DAD59C-19C7-4DDF-9F9E-6220B2DC75AC}"/>
    <cellStyle name="60% - Accent6 2" xfId="42" xr:uid="{D4EFF933-BE32-445F-A73A-C8D8D67DC2AC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1393ABE0-B5F8-436B-8089-092930554B9F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electricity/ann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C33" sqref="C33"/>
    </sheetView>
  </sheetViews>
  <sheetFormatPr defaultRowHeight="14.5" x14ac:dyDescent="0.35"/>
  <cols>
    <col min="1" max="1" width="11.26953125" customWidth="1"/>
    <col min="2" max="2" width="70.26953125" customWidth="1"/>
  </cols>
  <sheetData>
    <row r="1" spans="1:2" x14ac:dyDescent="0.35">
      <c r="A1" s="1" t="s">
        <v>0</v>
      </c>
    </row>
    <row r="3" spans="1:2" x14ac:dyDescent="0.35">
      <c r="A3" s="1" t="s">
        <v>1</v>
      </c>
      <c r="B3" s="2" t="s">
        <v>10</v>
      </c>
    </row>
    <row r="4" spans="1:2" x14ac:dyDescent="0.35">
      <c r="B4" t="s">
        <v>11</v>
      </c>
    </row>
    <row r="5" spans="1:2" x14ac:dyDescent="0.35">
      <c r="B5" s="4">
        <v>2011</v>
      </c>
    </row>
    <row r="6" spans="1:2" x14ac:dyDescent="0.35">
      <c r="B6" t="s">
        <v>12</v>
      </c>
    </row>
    <row r="7" spans="1:2" x14ac:dyDescent="0.35">
      <c r="B7" t="s">
        <v>13</v>
      </c>
    </row>
    <row r="8" spans="1:2" x14ac:dyDescent="0.35">
      <c r="B8" t="s">
        <v>14</v>
      </c>
    </row>
    <row r="10" spans="1:2" x14ac:dyDescent="0.35">
      <c r="B10" s="2" t="s">
        <v>24</v>
      </c>
    </row>
    <row r="11" spans="1:2" x14ac:dyDescent="0.35">
      <c r="B11" t="s">
        <v>25</v>
      </c>
    </row>
    <row r="12" spans="1:2" x14ac:dyDescent="0.35">
      <c r="B12" s="4">
        <v>2022</v>
      </c>
    </row>
    <row r="13" spans="1:2" x14ac:dyDescent="0.35">
      <c r="B13" t="s">
        <v>44</v>
      </c>
    </row>
    <row r="14" spans="1:2" x14ac:dyDescent="0.35">
      <c r="B14" s="11" t="s">
        <v>40</v>
      </c>
    </row>
    <row r="15" spans="1:2" x14ac:dyDescent="0.35">
      <c r="B15" t="s">
        <v>41</v>
      </c>
    </row>
  </sheetData>
  <hyperlinks>
    <hyperlink ref="B14" r:id="rId1" xr:uid="{5825E2FC-E468-4D9E-96D5-E401AB0BF99A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workbookViewId="0">
      <selection activeCell="B21" sqref="B21"/>
    </sheetView>
  </sheetViews>
  <sheetFormatPr defaultRowHeight="14.5" x14ac:dyDescent="0.35"/>
  <cols>
    <col min="1" max="1" width="45.7265625" customWidth="1"/>
    <col min="2" max="2" width="11.08984375" bestFit="1" customWidth="1"/>
  </cols>
  <sheetData>
    <row r="1" spans="1:2" x14ac:dyDescent="0.35">
      <c r="A1" s="1" t="s">
        <v>2</v>
      </c>
    </row>
    <row r="2" spans="1:2" x14ac:dyDescent="0.35">
      <c r="A2" s="2" t="s">
        <v>8</v>
      </c>
      <c r="B2" s="3" t="s">
        <v>4</v>
      </c>
    </row>
    <row r="3" spans="1:2" x14ac:dyDescent="0.35">
      <c r="A3" t="s">
        <v>3</v>
      </c>
      <c r="B3">
        <v>800</v>
      </c>
    </row>
    <row r="4" spans="1:2" x14ac:dyDescent="0.35">
      <c r="A4" t="s">
        <v>5</v>
      </c>
      <c r="B4">
        <v>200</v>
      </c>
    </row>
    <row r="5" spans="1:2" x14ac:dyDescent="0.35">
      <c r="A5" t="s">
        <v>6</v>
      </c>
      <c r="B5">
        <v>36</v>
      </c>
    </row>
    <row r="6" spans="1:2" x14ac:dyDescent="0.35">
      <c r="A6" t="s">
        <v>9</v>
      </c>
      <c r="B6">
        <v>100</v>
      </c>
    </row>
    <row r="7" spans="1:2" x14ac:dyDescent="0.35">
      <c r="A7" t="s">
        <v>7</v>
      </c>
      <c r="B7">
        <v>150</v>
      </c>
    </row>
    <row r="8" spans="1:2" x14ac:dyDescent="0.35">
      <c r="A8" s="5" t="s">
        <v>15</v>
      </c>
      <c r="B8" s="5">
        <f>SUM(B3:B7)</f>
        <v>1286</v>
      </c>
    </row>
    <row r="10" spans="1:2" x14ac:dyDescent="0.35">
      <c r="A10" t="s">
        <v>38</v>
      </c>
    </row>
    <row r="11" spans="1:2" x14ac:dyDescent="0.35">
      <c r="A11" t="s">
        <v>39</v>
      </c>
    </row>
    <row r="12" spans="1:2" x14ac:dyDescent="0.35">
      <c r="A12" t="s">
        <v>26</v>
      </c>
    </row>
    <row r="13" spans="1:2" x14ac:dyDescent="0.35">
      <c r="A13" t="s">
        <v>27</v>
      </c>
    </row>
    <row r="14" spans="1:2" x14ac:dyDescent="0.35">
      <c r="A14" t="s">
        <v>28</v>
      </c>
    </row>
    <row r="16" spans="1:2" x14ac:dyDescent="0.35">
      <c r="A16" t="s">
        <v>29</v>
      </c>
    </row>
    <row r="17" spans="1:3" x14ac:dyDescent="0.35">
      <c r="A17" t="s">
        <v>30</v>
      </c>
    </row>
    <row r="18" spans="1:3" x14ac:dyDescent="0.35">
      <c r="A18" t="s">
        <v>33</v>
      </c>
    </row>
    <row r="19" spans="1:3" x14ac:dyDescent="0.35">
      <c r="A19" t="s">
        <v>32</v>
      </c>
    </row>
    <row r="21" spans="1:3" x14ac:dyDescent="0.35">
      <c r="A21" t="s">
        <v>34</v>
      </c>
      <c r="B21" s="7">
        <f>SUM('EIA Table 2.14'!D5:E7)</f>
        <v>10649078</v>
      </c>
    </row>
    <row r="22" spans="1:3" x14ac:dyDescent="0.35">
      <c r="A22" t="s">
        <v>35</v>
      </c>
      <c r="B22" s="7">
        <f>SUM('EIA Table 2.14'!B5:C7)</f>
        <v>208271744</v>
      </c>
    </row>
    <row r="24" spans="1:3" x14ac:dyDescent="0.35">
      <c r="A24" s="10" t="s">
        <v>31</v>
      </c>
      <c r="B24" s="9">
        <f>B8*(B22/B21)</f>
        <v>25151.234950481161</v>
      </c>
      <c r="C24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"/>
  <sheetViews>
    <sheetView workbookViewId="0">
      <selection activeCell="B40" sqref="B40"/>
    </sheetView>
  </sheetViews>
  <sheetFormatPr defaultColWidth="9.08984375" defaultRowHeight="14.5" x14ac:dyDescent="0.35"/>
  <cols>
    <col min="1" max="7" width="17.08984375" style="6" bestFit="1" customWidth="1"/>
    <col min="8" max="16384" width="9.08984375" style="6"/>
  </cols>
  <sheetData>
    <row r="1" spans="1:7" ht="24" customHeight="1" x14ac:dyDescent="0.35">
      <c r="A1" s="15" t="s">
        <v>36</v>
      </c>
      <c r="B1" s="15"/>
      <c r="C1" s="15"/>
      <c r="D1" s="15"/>
      <c r="E1" s="15"/>
      <c r="F1" s="15"/>
      <c r="G1" s="15"/>
    </row>
    <row r="2" spans="1:7" ht="12" customHeight="1" x14ac:dyDescent="0.35">
      <c r="A2" s="15" t="s">
        <v>42</v>
      </c>
      <c r="B2" s="15"/>
      <c r="C2" s="15"/>
      <c r="D2" s="15"/>
      <c r="E2" s="15"/>
      <c r="F2" s="15"/>
      <c r="G2" s="15"/>
    </row>
    <row r="3" spans="1:7" ht="26.5" x14ac:dyDescent="0.35">
      <c r="A3" s="16" t="s">
        <v>17</v>
      </c>
      <c r="B3" s="12" t="s">
        <v>16</v>
      </c>
      <c r="C3" s="13"/>
      <c r="D3" s="12" t="s">
        <v>2</v>
      </c>
      <c r="E3" s="13"/>
      <c r="F3" s="12" t="s">
        <v>18</v>
      </c>
      <c r="G3" s="13"/>
    </row>
    <row r="4" spans="1:7" x14ac:dyDescent="0.35">
      <c r="A4" s="16" t="s">
        <v>19</v>
      </c>
      <c r="B4" s="17" t="s">
        <v>20</v>
      </c>
      <c r="C4" s="17" t="s">
        <v>21</v>
      </c>
      <c r="D4" s="17" t="s">
        <v>20</v>
      </c>
      <c r="E4" s="17" t="s">
        <v>21</v>
      </c>
      <c r="F4" s="17" t="s">
        <v>22</v>
      </c>
      <c r="G4" s="17" t="s">
        <v>23</v>
      </c>
    </row>
    <row r="5" spans="1:7" x14ac:dyDescent="0.35">
      <c r="A5" s="18">
        <v>2011</v>
      </c>
      <c r="B5" s="19">
        <v>51075952</v>
      </c>
      <c r="C5" s="19">
        <v>14398470</v>
      </c>
      <c r="D5" s="19">
        <v>1223758</v>
      </c>
      <c r="E5" s="19">
        <v>650082</v>
      </c>
      <c r="F5" s="19">
        <v>52299710</v>
      </c>
      <c r="G5" s="19">
        <v>15048552</v>
      </c>
    </row>
    <row r="6" spans="1:7" x14ac:dyDescent="0.35">
      <c r="A6" s="18">
        <v>2012</v>
      </c>
      <c r="B6" s="19">
        <v>57971110</v>
      </c>
      <c r="C6" s="19">
        <v>11392267</v>
      </c>
      <c r="D6" s="19">
        <v>1285959</v>
      </c>
      <c r="E6" s="19">
        <v>603382</v>
      </c>
      <c r="F6" s="19">
        <v>59257069</v>
      </c>
      <c r="G6" s="19">
        <v>11995649</v>
      </c>
    </row>
    <row r="7" spans="1:7" x14ac:dyDescent="0.35">
      <c r="A7" s="18">
        <v>2013</v>
      </c>
      <c r="B7" s="19">
        <v>62739038</v>
      </c>
      <c r="C7" s="19">
        <v>10694907</v>
      </c>
      <c r="D7" s="19">
        <v>6207597</v>
      </c>
      <c r="E7" s="19">
        <v>678300</v>
      </c>
      <c r="F7" s="19">
        <v>68946635</v>
      </c>
      <c r="G7" s="19">
        <v>11373207</v>
      </c>
    </row>
    <row r="8" spans="1:7" x14ac:dyDescent="0.35">
      <c r="A8" s="18">
        <v>2014</v>
      </c>
      <c r="B8" s="19">
        <v>59369660</v>
      </c>
      <c r="C8" s="19">
        <v>12860889</v>
      </c>
      <c r="D8" s="19">
        <v>7140624</v>
      </c>
      <c r="E8" s="19">
        <v>437364</v>
      </c>
      <c r="F8" s="19">
        <v>66510284</v>
      </c>
      <c r="G8" s="19">
        <v>13298253</v>
      </c>
    </row>
    <row r="9" spans="1:7" x14ac:dyDescent="0.35">
      <c r="A9" s="18">
        <v>2015</v>
      </c>
      <c r="B9" s="19">
        <v>68462277</v>
      </c>
      <c r="C9" s="19">
        <v>8707873</v>
      </c>
      <c r="D9" s="19">
        <v>7308192</v>
      </c>
      <c r="E9" s="19">
        <v>392016</v>
      </c>
      <c r="F9" s="19">
        <v>75770469</v>
      </c>
      <c r="G9" s="19">
        <v>9099889</v>
      </c>
    </row>
    <row r="10" spans="1:7" x14ac:dyDescent="0.35">
      <c r="A10" s="18">
        <v>2016</v>
      </c>
      <c r="B10" s="19">
        <v>65173818</v>
      </c>
      <c r="C10" s="19">
        <v>2682381</v>
      </c>
      <c r="D10" s="19">
        <v>7542445</v>
      </c>
      <c r="E10" s="19">
        <v>3531636</v>
      </c>
      <c r="F10" s="19">
        <v>72716263</v>
      </c>
      <c r="G10" s="19">
        <v>6214017</v>
      </c>
    </row>
    <row r="11" spans="1:7" x14ac:dyDescent="0.35">
      <c r="A11" s="18">
        <v>2017</v>
      </c>
      <c r="B11" s="19">
        <v>59909320</v>
      </c>
      <c r="C11" s="19">
        <v>3312798</v>
      </c>
      <c r="D11" s="19">
        <v>5775597</v>
      </c>
      <c r="E11" s="19">
        <v>6058005</v>
      </c>
      <c r="F11" s="19">
        <v>65684917</v>
      </c>
      <c r="G11" s="19">
        <v>9370803</v>
      </c>
    </row>
    <row r="12" spans="1:7" x14ac:dyDescent="0.35">
      <c r="A12" s="18">
        <v>2018</v>
      </c>
      <c r="B12" s="19">
        <v>51494627</v>
      </c>
      <c r="C12" s="19">
        <v>7290070</v>
      </c>
      <c r="D12" s="19">
        <v>6765975</v>
      </c>
      <c r="E12" s="19">
        <v>6514422</v>
      </c>
      <c r="F12" s="19">
        <v>58260602</v>
      </c>
      <c r="G12" s="19">
        <v>13804492</v>
      </c>
    </row>
    <row r="13" spans="1:7" x14ac:dyDescent="0.35">
      <c r="A13" s="18">
        <v>2019</v>
      </c>
      <c r="B13" s="19">
        <v>52309254</v>
      </c>
      <c r="C13" s="19">
        <v>13532067</v>
      </c>
      <c r="D13" s="19">
        <v>6743207</v>
      </c>
      <c r="E13" s="19">
        <v>6475965</v>
      </c>
      <c r="F13" s="19">
        <v>59052461</v>
      </c>
      <c r="G13" s="19">
        <v>20008032</v>
      </c>
    </row>
    <row r="14" spans="1:7" x14ac:dyDescent="0.35">
      <c r="A14" s="18">
        <v>2020</v>
      </c>
      <c r="B14" s="19">
        <v>57001240</v>
      </c>
      <c r="C14" s="19">
        <v>9855106</v>
      </c>
      <c r="D14" s="19">
        <v>4447623</v>
      </c>
      <c r="E14" s="19">
        <v>4279573</v>
      </c>
      <c r="F14" s="19">
        <v>61448863</v>
      </c>
      <c r="G14" s="19">
        <v>14134679</v>
      </c>
    </row>
    <row r="15" spans="1:7" x14ac:dyDescent="0.35">
      <c r="A15" s="18">
        <v>2021</v>
      </c>
      <c r="B15" s="19">
        <v>48140438</v>
      </c>
      <c r="C15" s="19">
        <v>10067396</v>
      </c>
      <c r="D15" s="19">
        <v>5026570</v>
      </c>
      <c r="E15" s="19">
        <v>3788022</v>
      </c>
      <c r="F15" s="19">
        <v>53167008</v>
      </c>
      <c r="G15" s="19">
        <v>13855418</v>
      </c>
    </row>
    <row r="16" spans="1:7" ht="91" customHeight="1" x14ac:dyDescent="0.35">
      <c r="A16" s="14" t="s">
        <v>43</v>
      </c>
      <c r="B16" s="14"/>
      <c r="C16" s="14"/>
      <c r="D16" s="14"/>
      <c r="E16" s="14"/>
      <c r="F16" s="14"/>
      <c r="G16" s="14"/>
    </row>
  </sheetData>
  <mergeCells count="6">
    <mergeCell ref="A16:G16"/>
    <mergeCell ref="A1:G1"/>
    <mergeCell ref="A2:G2"/>
    <mergeCell ref="B3:C3"/>
    <mergeCell ref="D3:E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tabSelected="1" workbookViewId="0">
      <selection activeCell="F13" sqref="F13"/>
    </sheetView>
  </sheetViews>
  <sheetFormatPr defaultRowHeight="14.5" x14ac:dyDescent="0.35"/>
  <sheetData>
    <row r="1" spans="1:2" x14ac:dyDescent="0.35">
      <c r="B1" t="s">
        <v>37</v>
      </c>
    </row>
    <row r="2" spans="1:2" x14ac:dyDescent="0.35">
      <c r="A2" t="s">
        <v>4</v>
      </c>
      <c r="B2" s="8">
        <f>SUM(Calculations!B8,Calculations!B24)</f>
        <v>26437.234950481161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Calculations</vt:lpstr>
      <vt:lpstr>EIA Table 2.14</vt:lpstr>
      <vt:lpstr>TCAMRB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Mary Francis Swint</cp:lastModifiedBy>
  <dcterms:created xsi:type="dcterms:W3CDTF">2016-02-05T01:40:15Z</dcterms:created>
  <dcterms:modified xsi:type="dcterms:W3CDTF">2023-05-25T13:31:37Z</dcterms:modified>
</cp:coreProperties>
</file>