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-analysis\InputData\ccs\BFoCPAbS\"/>
    </mc:Choice>
  </mc:AlternateContent>
  <xr:revisionPtr revIDLastSave="0" documentId="8_{9B2CF15C-4B05-4F5B-98C6-5BFF5B79CC8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Global CCS Database" sheetId="13" r:id="rId2"/>
    <sheet name="Rhodium" sheetId="17" r:id="rId3"/>
    <sheet name="BAU Calculations" sheetId="14" r:id="rId4"/>
    <sheet name="BFoCPAbS-electricity" sheetId="15" r:id="rId5"/>
    <sheet name="BFoCPAbS-industry" sheetId="16" r:id="rId6"/>
  </sheets>
  <definedNames>
    <definedName name="_xlnm._FilterDatabase" localSheetId="1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6" l="1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B3" i="16"/>
  <c r="B4" i="16"/>
  <c r="B5" i="16"/>
  <c r="B6" i="16"/>
  <c r="B7" i="16"/>
  <c r="B8" i="16"/>
  <c r="B9" i="16"/>
  <c r="B12" i="16"/>
  <c r="B13" i="16"/>
  <c r="B15" i="16"/>
  <c r="B16" i="16"/>
  <c r="B17" i="16"/>
  <c r="B18" i="16"/>
  <c r="B19" i="16"/>
  <c r="B20" i="16"/>
  <c r="B21" i="16"/>
  <c r="B22" i="16"/>
  <c r="B23" i="16"/>
  <c r="B25" i="16"/>
  <c r="B26" i="16"/>
  <c r="B2" i="16"/>
  <c r="B35" i="14"/>
  <c r="B36" i="14"/>
  <c r="B37" i="14"/>
  <c r="C3" i="14" l="1"/>
  <c r="D3" i="14"/>
  <c r="E3" i="14"/>
  <c r="F3" i="14"/>
  <c r="G3" i="14"/>
  <c r="H3" i="14"/>
  <c r="I3" i="14"/>
  <c r="J3" i="14"/>
  <c r="K3" i="14"/>
  <c r="A37" i="14" s="1"/>
  <c r="B3" i="14"/>
  <c r="B36" i="17"/>
  <c r="B34" i="14" s="1"/>
  <c r="C5" i="14"/>
  <c r="D5" i="14"/>
  <c r="E5" i="14"/>
  <c r="F5" i="14"/>
  <c r="G5" i="14"/>
  <c r="H5" i="14"/>
  <c r="B5" i="14"/>
  <c r="H4" i="14"/>
  <c r="C4" i="14"/>
  <c r="C5" i="13"/>
  <c r="J4" i="14" s="1"/>
  <c r="C6" i="13"/>
  <c r="C7" i="13"/>
  <c r="C8" i="13"/>
  <c r="C9" i="13"/>
  <c r="C10" i="13"/>
  <c r="C11" i="13"/>
  <c r="B4" i="14" s="1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s="1"/>
  <c r="I6" i="14" l="1"/>
  <c r="D4" i="14"/>
  <c r="B6" i="14"/>
  <c r="J6" i="14"/>
  <c r="K4" i="14"/>
  <c r="A34" i="14" s="1"/>
  <c r="E4" i="14"/>
  <c r="G41" i="14" s="1"/>
  <c r="E71" i="14" s="1"/>
  <c r="E11" i="16" s="1"/>
  <c r="C6" i="14"/>
  <c r="K6" i="14"/>
  <c r="A35" i="14" s="1"/>
  <c r="D6" i="14"/>
  <c r="G4" i="14"/>
  <c r="E6" i="14"/>
  <c r="K5" i="14"/>
  <c r="A36" i="14" s="1"/>
  <c r="J5" i="14"/>
  <c r="D42" i="14" s="1"/>
  <c r="B72" i="14" s="1"/>
  <c r="B14" i="16" s="1"/>
  <c r="F6" i="14"/>
  <c r="B43" i="14" s="1"/>
  <c r="I4" i="14"/>
  <c r="G6" i="14"/>
  <c r="H40" i="14"/>
  <c r="F70" i="14" s="1"/>
  <c r="F10" i="16" s="1"/>
  <c r="I42" i="14"/>
  <c r="G72" i="14" s="1"/>
  <c r="G14" i="16" s="1"/>
  <c r="I40" i="14"/>
  <c r="G70" i="14" s="1"/>
  <c r="G10" i="16" s="1"/>
  <c r="K40" i="14"/>
  <c r="I70" i="14" s="1"/>
  <c r="I10" i="16" s="1"/>
  <c r="R40" i="14"/>
  <c r="P70" i="14" s="1"/>
  <c r="P10" i="16" s="1"/>
  <c r="F40" i="14"/>
  <c r="D70" i="14" s="1"/>
  <c r="D10" i="16" s="1"/>
  <c r="F42" i="14"/>
  <c r="D72" i="14" s="1"/>
  <c r="D14" i="16" s="1"/>
  <c r="G40" i="14"/>
  <c r="E70" i="14" s="1"/>
  <c r="E10" i="16" s="1"/>
  <c r="G42" i="14"/>
  <c r="E72" i="14" s="1"/>
  <c r="E14" i="16" s="1"/>
  <c r="B40" i="14"/>
  <c r="E40" i="14"/>
  <c r="C70" i="14" s="1"/>
  <c r="C10" i="16" s="1"/>
  <c r="E42" i="14"/>
  <c r="C72" i="14" s="1"/>
  <c r="C14" i="16" s="1"/>
  <c r="B42" i="14"/>
  <c r="C40" i="14"/>
  <c r="C42" i="14"/>
  <c r="D40" i="14"/>
  <c r="B70" i="14" s="1"/>
  <c r="B10" i="16" s="1"/>
  <c r="J40" i="14"/>
  <c r="H70" i="14" s="1"/>
  <c r="H10" i="16" s="1"/>
  <c r="J42" i="14"/>
  <c r="H72" i="14" s="1"/>
  <c r="H14" i="16" s="1"/>
  <c r="N40" i="14"/>
  <c r="L70" i="14" s="1"/>
  <c r="L10" i="16" s="1"/>
  <c r="L42" i="14"/>
  <c r="J72" i="14" s="1"/>
  <c r="J14" i="16" s="1"/>
  <c r="S41" i="14"/>
  <c r="Q71" i="14" s="1"/>
  <c r="Q11" i="16" s="1"/>
  <c r="R41" i="14"/>
  <c r="P71" i="14" s="1"/>
  <c r="P11" i="16" s="1"/>
  <c r="N41" i="14"/>
  <c r="L71" i="14" s="1"/>
  <c r="L11" i="16" s="1"/>
  <c r="S40" i="14"/>
  <c r="K41" i="14"/>
  <c r="I71" i="14" s="1"/>
  <c r="I11" i="16" s="1"/>
  <c r="L41" i="14"/>
  <c r="J71" i="14" s="1"/>
  <c r="J11" i="16" s="1"/>
  <c r="L40" i="14"/>
  <c r="J70" i="14" s="1"/>
  <c r="J10" i="16" s="1"/>
  <c r="M42" i="14"/>
  <c r="K72" i="14" s="1"/>
  <c r="K14" i="16" s="1"/>
  <c r="Q41" i="14"/>
  <c r="O71" i="14" s="1"/>
  <c r="O11" i="16" s="1"/>
  <c r="Q40" i="14"/>
  <c r="O70" i="14" s="1"/>
  <c r="O10" i="16" s="1"/>
  <c r="R42" i="14"/>
  <c r="P72" i="14" s="1"/>
  <c r="P14" i="16" s="1"/>
  <c r="K42" i="14"/>
  <c r="I72" i="14" s="1"/>
  <c r="I14" i="16" s="1"/>
  <c r="P41" i="14"/>
  <c r="N71" i="14" s="1"/>
  <c r="N11" i="16" s="1"/>
  <c r="P40" i="14"/>
  <c r="N70" i="14" s="1"/>
  <c r="N10" i="16" s="1"/>
  <c r="Q42" i="14"/>
  <c r="O72" i="14" s="1"/>
  <c r="O14" i="16" s="1"/>
  <c r="S42" i="14"/>
  <c r="Q72" i="14" s="1"/>
  <c r="Q14" i="16" s="1"/>
  <c r="O41" i="14"/>
  <c r="M71" i="14" s="1"/>
  <c r="M11" i="16" s="1"/>
  <c r="O40" i="14"/>
  <c r="M70" i="14" s="1"/>
  <c r="M10" i="16" s="1"/>
  <c r="P42" i="14"/>
  <c r="N72" i="14" s="1"/>
  <c r="N14" i="16" s="1"/>
  <c r="O42" i="14"/>
  <c r="M72" i="14" s="1"/>
  <c r="M14" i="16" s="1"/>
  <c r="M41" i="14"/>
  <c r="K71" i="14" s="1"/>
  <c r="K11" i="16" s="1"/>
  <c r="M40" i="14"/>
  <c r="K70" i="14" s="1"/>
  <c r="K10" i="16" s="1"/>
  <c r="N42" i="14"/>
  <c r="L72" i="14" s="1"/>
  <c r="L14" i="16" s="1"/>
  <c r="S43" i="14" l="1"/>
  <c r="Q73" i="14" s="1"/>
  <c r="Q24" i="16" s="1"/>
  <c r="B41" i="14"/>
  <c r="N43" i="14"/>
  <c r="L73" i="14" s="1"/>
  <c r="L24" i="16" s="1"/>
  <c r="E43" i="14"/>
  <c r="C73" i="14" s="1"/>
  <c r="C24" i="16" s="1"/>
  <c r="P43" i="14"/>
  <c r="N73" i="14" s="1"/>
  <c r="N24" i="16" s="1"/>
  <c r="K43" i="14"/>
  <c r="I73" i="14" s="1"/>
  <c r="I24" i="16" s="1"/>
  <c r="C41" i="14"/>
  <c r="B103" i="14" s="1"/>
  <c r="E41" i="14"/>
  <c r="C71" i="14" s="1"/>
  <c r="C11" i="16" s="1"/>
  <c r="F41" i="14"/>
  <c r="D71" i="14" s="1"/>
  <c r="D11" i="16" s="1"/>
  <c r="M43" i="14"/>
  <c r="K73" i="14" s="1"/>
  <c r="K24" i="16" s="1"/>
  <c r="F43" i="14"/>
  <c r="D73" i="14" s="1"/>
  <c r="D24" i="16" s="1"/>
  <c r="I43" i="14"/>
  <c r="G73" i="14" s="1"/>
  <c r="G24" i="16" s="1"/>
  <c r="J41" i="14"/>
  <c r="H71" i="14" s="1"/>
  <c r="H11" i="16" s="1"/>
  <c r="L43" i="14"/>
  <c r="J73" i="14" s="1"/>
  <c r="J24" i="16" s="1"/>
  <c r="C43" i="14"/>
  <c r="B104" i="14" s="1"/>
  <c r="R43" i="14"/>
  <c r="P73" i="14" s="1"/>
  <c r="P24" i="16" s="1"/>
  <c r="Q43" i="14"/>
  <c r="O73" i="14" s="1"/>
  <c r="O24" i="16" s="1"/>
  <c r="H41" i="14"/>
  <c r="F71" i="14" s="1"/>
  <c r="F11" i="16" s="1"/>
  <c r="I41" i="14"/>
  <c r="G71" i="14" s="1"/>
  <c r="G11" i="16" s="1"/>
  <c r="H43" i="14"/>
  <c r="F73" i="14" s="1"/>
  <c r="F24" i="16" s="1"/>
  <c r="G43" i="14"/>
  <c r="E73" i="14" s="1"/>
  <c r="E24" i="16" s="1"/>
  <c r="D43" i="14"/>
  <c r="B73" i="14" s="1"/>
  <c r="B24" i="16" s="1"/>
  <c r="J43" i="14"/>
  <c r="H73" i="14" s="1"/>
  <c r="H24" i="16" s="1"/>
  <c r="O43" i="14"/>
  <c r="M73" i="14" s="1"/>
  <c r="M24" i="16" s="1"/>
  <c r="H42" i="14"/>
  <c r="F72" i="14" s="1"/>
  <c r="F14" i="16" s="1"/>
  <c r="D41" i="14"/>
  <c r="B71" i="14" s="1"/>
  <c r="B11" i="16" s="1"/>
  <c r="T40" i="14"/>
  <c r="Q70" i="14"/>
  <c r="Q10" i="16" s="1"/>
  <c r="T42" i="14"/>
  <c r="R72" i="14" s="1"/>
  <c r="R14" i="16" s="1"/>
  <c r="T41" i="14"/>
  <c r="R71" i="14" s="1"/>
  <c r="R11" i="16" s="1"/>
  <c r="T43" i="14"/>
  <c r="R73" i="14" s="1"/>
  <c r="R24" i="16" s="1"/>
  <c r="B105" i="14"/>
  <c r="U40" i="14" l="1"/>
  <c r="R70" i="14"/>
  <c r="R10" i="16" s="1"/>
  <c r="U41" i="14"/>
  <c r="S71" i="14" s="1"/>
  <c r="S11" i="16" s="1"/>
  <c r="U43" i="14"/>
  <c r="S73" i="14" s="1"/>
  <c r="S24" i="16" s="1"/>
  <c r="U42" i="14"/>
  <c r="S72" i="14" s="1"/>
  <c r="S14" i="16" s="1"/>
  <c r="V40" i="14" l="1"/>
  <c r="S70" i="14"/>
  <c r="S10" i="16" s="1"/>
  <c r="V42" i="14"/>
  <c r="T72" i="14" s="1"/>
  <c r="T14" i="16" s="1"/>
  <c r="V43" i="14"/>
  <c r="T73" i="14" s="1"/>
  <c r="T24" i="16" s="1"/>
  <c r="V41" i="14"/>
  <c r="T71" i="14" s="1"/>
  <c r="T11" i="16" s="1"/>
  <c r="W40" i="14" l="1"/>
  <c r="T70" i="14"/>
  <c r="T10" i="16" s="1"/>
  <c r="W41" i="14"/>
  <c r="U71" i="14" s="1"/>
  <c r="U11" i="16" s="1"/>
  <c r="W43" i="14"/>
  <c r="U73" i="14" s="1"/>
  <c r="U24" i="16" s="1"/>
  <c r="W42" i="14"/>
  <c r="U72" i="14" s="1"/>
  <c r="U14" i="16" s="1"/>
  <c r="X40" i="14" l="1"/>
  <c r="U70" i="14"/>
  <c r="U10" i="16" s="1"/>
  <c r="X42" i="14"/>
  <c r="V72" i="14" s="1"/>
  <c r="V14" i="16" s="1"/>
  <c r="X43" i="14"/>
  <c r="V73" i="14" s="1"/>
  <c r="V24" i="16" s="1"/>
  <c r="X41" i="14"/>
  <c r="V71" i="14" s="1"/>
  <c r="V11" i="16" s="1"/>
  <c r="Y40" i="14" l="1"/>
  <c r="V70" i="14"/>
  <c r="V10" i="16" s="1"/>
  <c r="Y41" i="14"/>
  <c r="W71" i="14" s="1"/>
  <c r="W11" i="16" s="1"/>
  <c r="Y43" i="14"/>
  <c r="W73" i="14" s="1"/>
  <c r="W24" i="16" s="1"/>
  <c r="Y42" i="14"/>
  <c r="W72" i="14" s="1"/>
  <c r="W14" i="16" s="1"/>
  <c r="Z40" i="14" l="1"/>
  <c r="W70" i="14"/>
  <c r="W10" i="16" s="1"/>
  <c r="Z42" i="14"/>
  <c r="X72" i="14" s="1"/>
  <c r="X14" i="16" s="1"/>
  <c r="Z43" i="14"/>
  <c r="X73" i="14" s="1"/>
  <c r="X24" i="16" s="1"/>
  <c r="Z41" i="14"/>
  <c r="X71" i="14" s="1"/>
  <c r="X11" i="16" s="1"/>
  <c r="AA40" i="14" l="1"/>
  <c r="X70" i="14"/>
  <c r="X10" i="16" s="1"/>
  <c r="AA41" i="14"/>
  <c r="Y71" i="14" s="1"/>
  <c r="Y11" i="16" s="1"/>
  <c r="AA43" i="14"/>
  <c r="Y73" i="14" s="1"/>
  <c r="Y24" i="16" s="1"/>
  <c r="AA42" i="14"/>
  <c r="Y72" i="14" s="1"/>
  <c r="Y14" i="16" s="1"/>
  <c r="AB40" i="14" l="1"/>
  <c r="Y70" i="14"/>
  <c r="Y10" i="16" s="1"/>
  <c r="AB43" i="14"/>
  <c r="Z73" i="14" s="1"/>
  <c r="Z24" i="16" s="1"/>
  <c r="AB42" i="14"/>
  <c r="Z72" i="14" s="1"/>
  <c r="Z14" i="16" s="1"/>
  <c r="AB41" i="14"/>
  <c r="Z71" i="14" s="1"/>
  <c r="Z11" i="16" s="1"/>
  <c r="AC40" i="14" l="1"/>
  <c r="Z70" i="14"/>
  <c r="Z10" i="16" s="1"/>
  <c r="AC41" i="14"/>
  <c r="AA71" i="14" s="1"/>
  <c r="AA11" i="16" s="1"/>
  <c r="AC42" i="14"/>
  <c r="AA72" i="14" s="1"/>
  <c r="AA14" i="16" s="1"/>
  <c r="AC43" i="14"/>
  <c r="AA73" i="14" s="1"/>
  <c r="AA24" i="16" s="1"/>
  <c r="AD40" i="14" l="1"/>
  <c r="AA70" i="14"/>
  <c r="AA10" i="16" s="1"/>
  <c r="AD43" i="14"/>
  <c r="AB73" i="14" s="1"/>
  <c r="AB24" i="16" s="1"/>
  <c r="AD42" i="14"/>
  <c r="AB72" i="14" s="1"/>
  <c r="AB14" i="16" s="1"/>
  <c r="AD41" i="14"/>
  <c r="AB71" i="14" s="1"/>
  <c r="AB11" i="16" s="1"/>
  <c r="AE40" i="14" l="1"/>
  <c r="AB70" i="14"/>
  <c r="AB10" i="16" s="1"/>
  <c r="AE41" i="14"/>
  <c r="AC71" i="14" s="1"/>
  <c r="AC11" i="16" s="1"/>
  <c r="AE42" i="14"/>
  <c r="AC72" i="14" s="1"/>
  <c r="AC14" i="16" s="1"/>
  <c r="AE43" i="14"/>
  <c r="AC73" i="14" s="1"/>
  <c r="AC24" i="16" s="1"/>
  <c r="AF40" i="14" l="1"/>
  <c r="AC70" i="14"/>
  <c r="AC10" i="16" s="1"/>
  <c r="AF43" i="14"/>
  <c r="AD73" i="14" s="1"/>
  <c r="AD24" i="16" s="1"/>
  <c r="AF42" i="14"/>
  <c r="AD72" i="14" s="1"/>
  <c r="AD14" i="16" s="1"/>
  <c r="AF41" i="14"/>
  <c r="AD71" i="14" s="1"/>
  <c r="AD11" i="16" s="1"/>
  <c r="AG40" i="14" l="1"/>
  <c r="AD70" i="14"/>
  <c r="AD10" i="16" s="1"/>
  <c r="AG42" i="14"/>
  <c r="AE72" i="14" s="1"/>
  <c r="AE14" i="16" s="1"/>
  <c r="AG41" i="14"/>
  <c r="AE71" i="14" s="1"/>
  <c r="AE11" i="16" s="1"/>
  <c r="AG43" i="14"/>
  <c r="AE73" i="14" s="1"/>
  <c r="AE24" i="16" s="1"/>
  <c r="AH40" i="14" l="1"/>
  <c r="AF70" i="14" s="1"/>
  <c r="AF10" i="16" s="1"/>
  <c r="AE70" i="14"/>
  <c r="AE10" i="16" s="1"/>
  <c r="AH43" i="14"/>
  <c r="AF73" i="14" s="1"/>
  <c r="AF24" i="16" s="1"/>
  <c r="AH41" i="14"/>
  <c r="AH42" i="14"/>
  <c r="AF72" i="14" l="1"/>
  <c r="AF14" i="16" s="1"/>
  <c r="C103" i="14"/>
  <c r="AF71" i="14"/>
  <c r="AF11" i="16" s="1"/>
  <c r="C104" i="14" l="1"/>
  <c r="C105" i="14"/>
</calcChain>
</file>

<file path=xl/sharedStrings.xml><?xml version="1.0" encoding="utf-8"?>
<sst xmlns="http://schemas.openxmlformats.org/spreadsheetml/2006/main" count="197" uniqueCount="90">
  <si>
    <t>Source:</t>
  </si>
  <si>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</si>
  <si>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</si>
  <si>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</si>
  <si>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as they represent the technical limits of possible CO2 capture percentages, using technology available by the end of the</t>
  </si>
  <si>
    <t>model run (not today's technology).</t>
  </si>
  <si>
    <t>This variable should generally be at or near zero, since the potentials specified in ccs/CCP should be very high,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</si>
  <si>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</si>
  <si>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</si>
  <si>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</si>
  <si>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</si>
  <si>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</si>
  <si>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The bump in 2020 is due to the recession lowering CO2 output, but this isn't reflected in CCS data.  In reality, the scaling-</t>
  </si>
  <si>
    <t>back of plants would include scaling-back of CCS-equipped plants, so we wouldn't expect to see a spike in CO2 capture</t>
  </si>
  <si>
    <t>during a recession.  We will take the general trends from the graph above, which will be more accurate than using the</t>
  </si>
  <si>
    <t>data directly.</t>
  </si>
  <si>
    <t>CCS Capture Percentage (BAU Case)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</si>
  <si>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</si>
  <si>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</si>
  <si>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</si>
  <si>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</si>
  <si>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</si>
  <si>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</si>
  <si>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</si>
  <si>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</si>
  <si>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</si>
  <si>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</si>
  <si>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</si>
  <si>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</si>
  <si>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</si>
  <si>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</si>
  <si>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</si>
  <si>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</si>
  <si>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</si>
  <si>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</si>
  <si>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</si>
  <si>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</si>
  <si>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We disallow declining percentages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</si>
  <si>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</si>
  <si>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</si>
  <si>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</si>
  <si>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</si>
  <si>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</si>
  <si>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</si>
  <si>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</si>
  <si>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</si>
  <si>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</si>
  <si>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</si>
  <si>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</si>
  <si>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</si>
  <si>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</si>
  <si>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</si>
  <si>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</si>
  <si>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</si>
  <si>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</si>
  <si>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</si>
  <si>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</si>
  <si>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</si>
  <si>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</si>
  <si>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</si>
  <si>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</si>
  <si>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</si>
  <si>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</si>
  <si>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</si>
  <si>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</si>
  <si>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</si>
  <si>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</si>
  <si>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</si>
  <si>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</si>
  <si>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</si>
  <si>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</si>
  <si>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</si>
  <si>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</si>
  <si>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</si>
  <si>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CCS[cement and other nonmetallic minerals 239,CO2]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</si>
  <si>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</si>
  <si>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</si>
  <si>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</si>
  <si>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</si>
  <si>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</si>
  <si>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</si>
  <si>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</si>
  <si>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</si>
  <si>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The potentials below use the "Without AJP" values from Figure 3 above.</t>
  </si>
  <si>
    <t>Minimum CO2</t>
  </si>
  <si>
    <t>Maximum CO2</t>
  </si>
  <si>
    <t>Average CO2 (million tons of CO2 abatement per year)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</si>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</sst>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5" borderId="0" xfId="0" applyFont="1" applyFill="1" applyAlignment="1">
      <alignment wrapText="1"/>
    </xf>
    <xf numFmtId="10" fontId="0" fillId="0" borderId="0" xfId="1" applyNumberFormat="1" applyFont="1" applyFill="1"/>
    <xf numFmtId="10" fontId="0" fillId="4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0" fillId="0" borderId="0" xfId="0" applyFont="1" applyFill="1" applyAlignment="1">
      <alignment horizontal="left"/>
    </xf>
    <xf numFmtId="0" fontId="1" fillId="3" borderId="0" xfId="0" applyFont="1" applyFill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Calculations'!$A$70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Calculations'!$B$69:$AF$69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Calculations'!$B$70:$AF$70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6.7882079131109385E-2</c:v>
                </c:pt>
                <c:pt idx="9">
                  <c:v>0.13407393219689714</c:v>
                </c:pt>
                <c:pt idx="10">
                  <c:v>0.1990521327014218</c:v>
                </c:pt>
                <c:pt idx="11">
                  <c:v>0.26545316647705725</c:v>
                </c:pt>
                <c:pt idx="12">
                  <c:v>0.33175355450236965</c:v>
                </c:pt>
                <c:pt idx="13">
                  <c:v>0.3995433789954338</c:v>
                </c:pt>
                <c:pt idx="14">
                  <c:v>0.46631138180433956</c:v>
                </c:pt>
                <c:pt idx="15">
                  <c:v>0.53424918908605223</c:v>
                </c:pt>
                <c:pt idx="16">
                  <c:v>0.53537284894837478</c:v>
                </c:pt>
                <c:pt idx="17">
                  <c:v>0.53010223400227185</c:v>
                </c:pt>
                <c:pt idx="18">
                  <c:v>0.52850132125330318</c:v>
                </c:pt>
                <c:pt idx="19">
                  <c:v>0.52542690936385816</c:v>
                </c:pt>
                <c:pt idx="20">
                  <c:v>0.52326667912539715</c:v>
                </c:pt>
                <c:pt idx="21">
                  <c:v>0.5236581260519918</c:v>
                </c:pt>
                <c:pt idx="22">
                  <c:v>0.52444277954673157</c:v>
                </c:pt>
                <c:pt idx="23">
                  <c:v>0.52268060481612844</c:v>
                </c:pt>
                <c:pt idx="24">
                  <c:v>0.52073647015064162</c:v>
                </c:pt>
                <c:pt idx="25">
                  <c:v>0.52025269416573761</c:v>
                </c:pt>
                <c:pt idx="26">
                  <c:v>0.5239520958083832</c:v>
                </c:pt>
                <c:pt idx="27">
                  <c:v>0.52601916212662037</c:v>
                </c:pt>
                <c:pt idx="28">
                  <c:v>0.52760504993404933</c:v>
                </c:pt>
                <c:pt idx="29">
                  <c:v>0.53120849933598935</c:v>
                </c:pt>
                <c:pt idx="30">
                  <c:v>0.53373999237514291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Calculations'!$A$71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Calculations'!$B$69:$AF$69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Calculations'!$B$71:$AF$71</c:f>
              <c:numCache>
                <c:formatCode>0.00%</c:formatCode>
                <c:ptCount val="31"/>
                <c:pt idx="0">
                  <c:v>5.1664681526842775E-2</c:v>
                </c:pt>
                <c:pt idx="1">
                  <c:v>9.3972710870537615E-2</c:v>
                </c:pt>
                <c:pt idx="2">
                  <c:v>0.13175069342469928</c:v>
                </c:pt>
                <c:pt idx="3">
                  <c:v>0.17156815114708571</c:v>
                </c:pt>
                <c:pt idx="4">
                  <c:v>0.2055755865600592</c:v>
                </c:pt>
                <c:pt idx="5">
                  <c:v>0.23805390589309899</c:v>
                </c:pt>
                <c:pt idx="6">
                  <c:v>0.27145705597925129</c:v>
                </c:pt>
                <c:pt idx="7">
                  <c:v>0.34506317954746668</c:v>
                </c:pt>
                <c:pt idx="8">
                  <c:v>0.41581540571759323</c:v>
                </c:pt>
                <c:pt idx="9">
                  <c:v>0.4841576781152489</c:v>
                </c:pt>
                <c:pt idx="10">
                  <c:v>0.55028785764131705</c:v>
                </c:pt>
                <c:pt idx="11">
                  <c:v>0.61417295813315431</c:v>
                </c:pt>
                <c:pt idx="12">
                  <c:v>0.67607880875202886</c:v>
                </c:pt>
                <c:pt idx="13">
                  <c:v>0.73592836257310135</c:v>
                </c:pt>
                <c:pt idx="14">
                  <c:v>0.79400268219285708</c:v>
                </c:pt>
                <c:pt idx="15">
                  <c:v>0.85018678346000254</c:v>
                </c:pt>
                <c:pt idx="16">
                  <c:v>0.83735092616087292</c:v>
                </c:pt>
                <c:pt idx="17">
                  <c:v>0.82479380154961257</c:v>
                </c:pt>
                <c:pt idx="18">
                  <c:v>0.81260773208569315</c:v>
                </c:pt>
                <c:pt idx="19">
                  <c:v>0.80087368037859485</c:v>
                </c:pt>
                <c:pt idx="20">
                  <c:v>0.78937926085396481</c:v>
                </c:pt>
                <c:pt idx="21">
                  <c:v>0.77830188679245282</c:v>
                </c:pt>
                <c:pt idx="22">
                  <c:v>0.76744186046511631</c:v>
                </c:pt>
                <c:pt idx="23">
                  <c:v>0.75696754214932904</c:v>
                </c:pt>
                <c:pt idx="24">
                  <c:v>0.74669080212693739</c:v>
                </c:pt>
                <c:pt idx="25">
                  <c:v>0.73677160080375081</c:v>
                </c:pt>
                <c:pt idx="26">
                  <c:v>0.72703238598810316</c:v>
                </c:pt>
                <c:pt idx="27">
                  <c:v>0.71762531260193541</c:v>
                </c:pt>
                <c:pt idx="28">
                  <c:v>0.70838252656434475</c:v>
                </c:pt>
                <c:pt idx="29">
                  <c:v>0.69937480131397689</c:v>
                </c:pt>
                <c:pt idx="30">
                  <c:v>0.69066555043951439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Calculations'!$A$72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Calculations'!$B$69:$AF$69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Calculations'!$B$72:$AF$72</c:f>
              <c:numCache>
                <c:formatCode>0.00%</c:formatCode>
                <c:ptCount val="31"/>
                <c:pt idx="0">
                  <c:v>0</c:v>
                </c:pt>
                <c:pt idx="1">
                  <c:v>2.6003175124536542E-3</c:v>
                </c:pt>
                <c:pt idx="2">
                  <c:v>5.2659294365452513E-3</c:v>
                </c:pt>
                <c:pt idx="3">
                  <c:v>7.8616352201256682E-3</c:v>
                </c:pt>
                <c:pt idx="4">
                  <c:v>1.0337871911245645E-2</c:v>
                </c:pt>
                <c:pt idx="5">
                  <c:v>1.2682230102443093E-2</c:v>
                </c:pt>
                <c:pt idx="6">
                  <c:v>1.5047813212950385E-2</c:v>
                </c:pt>
                <c:pt idx="7">
                  <c:v>2.1530070331563084E-2</c:v>
                </c:pt>
                <c:pt idx="8">
                  <c:v>4.5110387772431364E-2</c:v>
                </c:pt>
                <c:pt idx="9">
                  <c:v>6.8029584147362543E-2</c:v>
                </c:pt>
                <c:pt idx="10">
                  <c:v>9.0317919075144512E-2</c:v>
                </c:pt>
                <c:pt idx="11">
                  <c:v>0.11201629327902241</c:v>
                </c:pt>
                <c:pt idx="12">
                  <c:v>0.13312123241795043</c:v>
                </c:pt>
                <c:pt idx="13">
                  <c:v>0.15368852459016394</c:v>
                </c:pt>
                <c:pt idx="14">
                  <c:v>0.17370172233820461</c:v>
                </c:pt>
                <c:pt idx="15">
                  <c:v>0.19319938176197837</c:v>
                </c:pt>
                <c:pt idx="16">
                  <c:v>0.19076688286913393</c:v>
                </c:pt>
                <c:pt idx="17">
                  <c:v>0.18837121687806102</c:v>
                </c:pt>
                <c:pt idx="18">
                  <c:v>0.18605805011163484</c:v>
                </c:pt>
                <c:pt idx="19">
                  <c:v>0.18377848566527813</c:v>
                </c:pt>
                <c:pt idx="20">
                  <c:v>0.18155410312273057</c:v>
                </c:pt>
                <c:pt idx="21">
                  <c:v>0.17940437746681018</c:v>
                </c:pt>
                <c:pt idx="22">
                  <c:v>0.1772840089823898</c:v>
                </c:pt>
                <c:pt idx="23">
                  <c:v>0.17523364485981308</c:v>
                </c:pt>
                <c:pt idx="24">
                  <c:v>0.17321016166281755</c:v>
                </c:pt>
                <c:pt idx="25">
                  <c:v>0.17123287671232876</c:v>
                </c:pt>
                <c:pt idx="26">
                  <c:v>0.16931933626820184</c:v>
                </c:pt>
                <c:pt idx="27">
                  <c:v>0.16742940060274583</c:v>
                </c:pt>
                <c:pt idx="28">
                  <c:v>0.16559947008169573</c:v>
                </c:pt>
                <c:pt idx="29">
                  <c:v>0.16379122079056563</c:v>
                </c:pt>
                <c:pt idx="30">
                  <c:v>0.16202203499675957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2.4350000000000001</c:v>
                </c:pt>
                <c:pt idx="1">
                  <c:v>2.4350000000000001</c:v>
                </c:pt>
                <c:pt idx="2">
                  <c:v>2.4350000000000001</c:v>
                </c:pt>
                <c:pt idx="3">
                  <c:v>2.4350000000000001</c:v>
                </c:pt>
                <c:pt idx="4">
                  <c:v>4.9049999999999994</c:v>
                </c:pt>
                <c:pt idx="5">
                  <c:v>4.9049999999999994</c:v>
                </c:pt>
                <c:pt idx="6">
                  <c:v>12.255000000000004</c:v>
                </c:pt>
                <c:pt idx="7">
                  <c:v>17.385000000000002</c:v>
                </c:pt>
                <c:pt idx="8">
                  <c:v>23.484999999999999</c:v>
                </c:pt>
                <c:pt idx="9">
                  <c:v>23.484999999999999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14.799999999999999</c:v>
                </c:pt>
                <c:pt idx="1">
                  <c:v>14.799999999999999</c:v>
                </c:pt>
                <c:pt idx="2">
                  <c:v>14.799999999999999</c:v>
                </c:pt>
                <c:pt idx="3">
                  <c:v>14.799999999999999</c:v>
                </c:pt>
                <c:pt idx="4">
                  <c:v>14.799999999999999</c:v>
                </c:pt>
                <c:pt idx="5">
                  <c:v>14.799999999999999</c:v>
                </c:pt>
                <c:pt idx="6">
                  <c:v>14.799999999999999</c:v>
                </c:pt>
                <c:pt idx="7">
                  <c:v>19.799999999999997</c:v>
                </c:pt>
                <c:pt idx="8">
                  <c:v>19.799999999999997</c:v>
                </c:pt>
                <c:pt idx="9">
                  <c:v>23.799999999999997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0.51699999999982538</c:v>
                </c:pt>
                <c:pt idx="2">
                  <c:v>3.03633333333255</c:v>
                </c:pt>
                <c:pt idx="3">
                  <c:v>5.555666666666184</c:v>
                </c:pt>
                <c:pt idx="4">
                  <c:v>8.0749999999998181</c:v>
                </c:pt>
                <c:pt idx="5">
                  <c:v>10.594333333332543</c:v>
                </c:pt>
                <c:pt idx="6">
                  <c:v>13.113666666666177</c:v>
                </c:pt>
                <c:pt idx="7">
                  <c:v>15.632999999999811</c:v>
                </c:pt>
                <c:pt idx="8">
                  <c:v>18.152333333332535</c:v>
                </c:pt>
                <c:pt idx="9">
                  <c:v>23.485000000000582</c:v>
                </c:pt>
                <c:pt idx="10">
                  <c:v>28.799375000000509</c:v>
                </c:pt>
                <c:pt idx="11">
                  <c:v>34.113750000000437</c:v>
                </c:pt>
                <c:pt idx="12">
                  <c:v>39.428125000000364</c:v>
                </c:pt>
                <c:pt idx="13">
                  <c:v>44.742500000000291</c:v>
                </c:pt>
                <c:pt idx="14">
                  <c:v>50.056875000000218</c:v>
                </c:pt>
                <c:pt idx="15">
                  <c:v>55.371250000000146</c:v>
                </c:pt>
                <c:pt idx="16">
                  <c:v>60.685625000000073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13.577777777777783</c:v>
                </c:pt>
                <c:pt idx="1">
                  <c:v>14.16111111111104</c:v>
                </c:pt>
                <c:pt idx="2">
                  <c:v>14.744444444444525</c:v>
                </c:pt>
                <c:pt idx="3">
                  <c:v>15.327777777777783</c:v>
                </c:pt>
                <c:pt idx="4">
                  <c:v>15.91111111111104</c:v>
                </c:pt>
                <c:pt idx="5">
                  <c:v>16.494444444444525</c:v>
                </c:pt>
                <c:pt idx="6">
                  <c:v>17.077777777777783</c:v>
                </c:pt>
                <c:pt idx="7">
                  <c:v>17.66111111111104</c:v>
                </c:pt>
                <c:pt idx="8">
                  <c:v>18.244444444444525</c:v>
                </c:pt>
                <c:pt idx="9">
                  <c:v>18.827777777777783</c:v>
                </c:pt>
                <c:pt idx="10">
                  <c:v>19.41111111111104</c:v>
                </c:pt>
                <c:pt idx="11">
                  <c:v>19.994444444444525</c:v>
                </c:pt>
                <c:pt idx="12">
                  <c:v>20.577777777777783</c:v>
                </c:pt>
                <c:pt idx="13">
                  <c:v>21.16111111111104</c:v>
                </c:pt>
                <c:pt idx="14">
                  <c:v>21.744444444444525</c:v>
                </c:pt>
                <c:pt idx="15">
                  <c:v>22.327777777777783</c:v>
                </c:pt>
                <c:pt idx="16">
                  <c:v>22.91111111111104</c:v>
                </c:pt>
                <c:pt idx="17">
                  <c:v>23.494444444444525</c:v>
                </c:pt>
                <c:pt idx="18">
                  <c:v>23.494444444444525</c:v>
                </c:pt>
                <c:pt idx="19">
                  <c:v>23.494444444444525</c:v>
                </c:pt>
                <c:pt idx="20">
                  <c:v>23.494444444444525</c:v>
                </c:pt>
                <c:pt idx="21">
                  <c:v>23.494444444444525</c:v>
                </c:pt>
                <c:pt idx="22">
                  <c:v>23.494444444444525</c:v>
                </c:pt>
                <c:pt idx="23">
                  <c:v>23.494444444444525</c:v>
                </c:pt>
                <c:pt idx="24">
                  <c:v>23.494444444444525</c:v>
                </c:pt>
                <c:pt idx="25">
                  <c:v>23.494444444444525</c:v>
                </c:pt>
                <c:pt idx="26">
                  <c:v>23.494444444444525</c:v>
                </c:pt>
                <c:pt idx="27">
                  <c:v>23.494444444444525</c:v>
                </c:pt>
                <c:pt idx="28">
                  <c:v>23.494444444444525</c:v>
                </c:pt>
                <c:pt idx="29">
                  <c:v>23.494444444444525</c:v>
                </c:pt>
                <c:pt idx="30">
                  <c:v>23.494444444444525</c:v>
                </c:pt>
                <c:pt idx="31">
                  <c:v>23.494444444444525</c:v>
                </c:pt>
                <c:pt idx="32">
                  <c:v>23.494444444444525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3.5</c:v>
                </c:pt>
                <c:pt idx="11">
                  <c:v>7</c:v>
                </c:pt>
                <c:pt idx="12">
                  <c:v>10.5</c:v>
                </c:pt>
                <c:pt idx="13">
                  <c:v>14</c:v>
                </c:pt>
                <c:pt idx="14">
                  <c:v>17.5</c:v>
                </c:pt>
                <c:pt idx="15">
                  <c:v>21</c:v>
                </c:pt>
                <c:pt idx="16">
                  <c:v>24.5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542925</xdr:colOff>
      <xdr:row>1</xdr:row>
      <xdr:rowOff>0</xdr:rowOff>
    </xdr:from>
    <xdr:to>
      <xdr:col>29</xdr:col>
      <xdr:colOff>607763</xdr:colOff>
      <xdr:row>37</xdr:row>
      <xdr:rowOff>46476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75150" y="9048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400050</xdr:colOff>
      <xdr:row>37</xdr:row>
      <xdr:rowOff>76200</xdr:rowOff>
    </xdr:from>
    <xdr:to>
      <xdr:col>29</xdr:col>
      <xdr:colOff>502983</xdr:colOff>
      <xdr:row>84</xdr:row>
      <xdr:rowOff>55986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16150" y="9410700"/>
          <a:ext cx="14733333" cy="9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447675</xdr:colOff>
      <xdr:row>84</xdr:row>
      <xdr:rowOff>142875</xdr:rowOff>
    </xdr:from>
    <xdr:to>
      <xdr:col>17</xdr:col>
      <xdr:colOff>437237</xdr:colOff>
      <xdr:row>127</xdr:row>
      <xdr:rowOff>56137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63775" y="1881187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74</xdr:row>
      <xdr:rowOff>4762</xdr:rowOff>
    </xdr:from>
    <xdr:to>
      <xdr:col>12</xdr:col>
      <xdr:colOff>361950</xdr:colOff>
      <xdr:row>93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A14" sqref="A14:XFD15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2</v>
      </c>
    </row>
    <row r="3" spans="1:2" x14ac:dyDescent="0.25">
      <c r="A3" s="1" t="s">
        <v>0</v>
      </c>
      <c r="B3" s="8" t="s">
        <v>38</v>
      </c>
    </row>
    <row r="4" spans="1:2" x14ac:dyDescent="0.25">
      <c r="B4" s="22">
        <v>2021</v>
      </c>
    </row>
    <row r="5" spans="1:2" x14ac:dyDescent="0.25">
      <c r="B5" t="s">
        <v>82</v>
      </c>
    </row>
    <row r="6" spans="1:2" x14ac:dyDescent="0.25">
      <c r="B6" s="23" t="s">
        <v>81</v>
      </c>
    </row>
    <row r="7" spans="1:2" x14ac:dyDescent="0.25">
      <c r="B7" s="23" t="s">
        <v>80</v>
      </c>
    </row>
    <row r="8" spans="1:2" x14ac:dyDescent="0.25">
      <c r="B8" s="8"/>
    </row>
    <row r="9" spans="1:2" x14ac:dyDescent="0.25">
      <c r="B9" s="8" t="s">
        <v>76</v>
      </c>
    </row>
    <row r="10" spans="1:2" x14ac:dyDescent="0.25">
      <c r="B10" s="28">
        <v>2021</v>
      </c>
    </row>
    <row r="11" spans="1:2" x14ac:dyDescent="0.25">
      <c r="B11" s="8" t="s">
        <v>77</v>
      </c>
    </row>
    <row r="12" spans="1:2" x14ac:dyDescent="0.25">
      <c r="B12" s="8" t="s">
        <v>78</v>
      </c>
    </row>
    <row r="13" spans="1:2" x14ac:dyDescent="0.25">
      <c r="B13" s="8" t="s">
        <v>79</v>
      </c>
    </row>
    <row r="14" spans="1:2" x14ac:dyDescent="0.25">
      <c r="B14" s="8"/>
    </row>
    <row r="15" spans="1:2" x14ac:dyDescent="0.25">
      <c r="A15" s="1" t="s">
        <v>1</v>
      </c>
    </row>
    <row r="16" spans="1:2" x14ac:dyDescent="0.25">
      <c r="A16" t="s">
        <v>3</v>
      </c>
    </row>
    <row r="18" spans="1:5" x14ac:dyDescent="0.25">
      <c r="A18" t="s">
        <v>6</v>
      </c>
    </row>
    <row r="19" spans="1:5" x14ac:dyDescent="0.25">
      <c r="A19" t="s">
        <v>4</v>
      </c>
    </row>
    <row r="20" spans="1:5" x14ac:dyDescent="0.25">
      <c r="A20" t="s">
        <v>5</v>
      </c>
    </row>
    <row r="22" spans="1:5" x14ac:dyDescent="0.25">
      <c r="A22" t="s">
        <v>87</v>
      </c>
    </row>
    <row r="23" spans="1:5" x14ac:dyDescent="0.25">
      <c r="A23" t="s">
        <v>88</v>
      </c>
      <c r="B23" s="3"/>
      <c r="C23" s="4"/>
      <c r="D23" s="5"/>
      <c r="E23" s="4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3"/>
      <c r="C25" s="4"/>
      <c r="D25" s="2"/>
      <c r="E25" s="2"/>
    </row>
    <row r="26" spans="1:5" x14ac:dyDescent="0.25">
      <c r="B26" s="3"/>
      <c r="C26" s="4"/>
    </row>
    <row r="27" spans="1:5" x14ac:dyDescent="0.25">
      <c r="B27" s="3"/>
      <c r="C27" s="4"/>
    </row>
    <row r="28" spans="1:5" x14ac:dyDescent="0.25">
      <c r="B28" s="2"/>
      <c r="C28" s="2"/>
    </row>
    <row r="29" spans="1:5" x14ac:dyDescent="0.25">
      <c r="B29" s="2"/>
      <c r="C29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dimension ref="A1:E71"/>
  <sheetViews>
    <sheetView workbookViewId="0">
      <selection activeCell="B3" sqref="B3"/>
    </sheetView>
  </sheetViews>
  <sheetFormatPr defaultRowHeight="15" x14ac:dyDescent="0.25"/>
  <cols>
    <col min="1" max="2" width="86.42578125" customWidth="1"/>
    <col min="4" max="4" width="10.140625" style="16" customWidth="1"/>
    <col min="5" max="5" width="25.5703125" style="9" customWidth="1"/>
  </cols>
  <sheetData>
    <row r="1" spans="1:5" x14ac:dyDescent="0.25">
      <c r="A1" s="1" t="s">
        <v>89</v>
      </c>
    </row>
    <row r="3" spans="1:5" ht="120" x14ac:dyDescent="0.25">
      <c r="A3" s="25" t="s">
        <v>84</v>
      </c>
      <c r="B3" s="25" t="s">
        <v>85</v>
      </c>
      <c r="C3" s="15" t="s">
        <v>86</v>
      </c>
      <c r="D3" s="29" t="s">
        <v>7</v>
      </c>
      <c r="E3" s="15" t="s">
        <v>35</v>
      </c>
    </row>
    <row r="4" spans="1:5" ht="30" x14ac:dyDescent="0.25">
      <c r="A4">
        <v>0.4</v>
      </c>
      <c r="B4">
        <v>0.5</v>
      </c>
      <c r="C4">
        <f>AVERAGE(A4:B4)</f>
        <v>0.45</v>
      </c>
      <c r="D4">
        <v>1972</v>
      </c>
      <c r="E4" s="26" t="s">
        <v>61</v>
      </c>
    </row>
    <row r="5" spans="1:5" x14ac:dyDescent="0.25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t="s">
        <v>48</v>
      </c>
    </row>
    <row r="6" spans="1:5" ht="30" x14ac:dyDescent="0.25">
      <c r="A6">
        <v>7</v>
      </c>
      <c r="B6">
        <v>7</v>
      </c>
      <c r="C6">
        <f t="shared" si="0"/>
        <v>7</v>
      </c>
      <c r="D6">
        <v>1986</v>
      </c>
      <c r="E6" s="26" t="s">
        <v>61</v>
      </c>
    </row>
    <row r="7" spans="1:5" ht="30" x14ac:dyDescent="0.25">
      <c r="A7">
        <v>1</v>
      </c>
      <c r="B7">
        <v>3</v>
      </c>
      <c r="C7">
        <f t="shared" si="0"/>
        <v>2</v>
      </c>
      <c r="D7">
        <v>2000</v>
      </c>
      <c r="E7" s="26" t="s">
        <v>61</v>
      </c>
    </row>
    <row r="8" spans="1:5" ht="30" x14ac:dyDescent="0.25">
      <c r="A8">
        <v>0.35</v>
      </c>
      <c r="B8">
        <v>0.35</v>
      </c>
      <c r="C8">
        <f t="shared" si="0"/>
        <v>0.35</v>
      </c>
      <c r="D8">
        <v>2003</v>
      </c>
      <c r="E8" s="26" t="s">
        <v>61</v>
      </c>
    </row>
    <row r="9" spans="1:5" x14ac:dyDescent="0.25">
      <c r="A9">
        <v>0.23</v>
      </c>
      <c r="B9">
        <v>0.28999999999999998</v>
      </c>
      <c r="C9">
        <f t="shared" si="0"/>
        <v>0.26</v>
      </c>
      <c r="D9">
        <v>2009</v>
      </c>
      <c r="E9" t="s">
        <v>48</v>
      </c>
    </row>
    <row r="10" spans="1:5" ht="30" x14ac:dyDescent="0.25">
      <c r="A10">
        <v>5</v>
      </c>
      <c r="B10">
        <v>5</v>
      </c>
      <c r="C10">
        <f t="shared" si="0"/>
        <v>5</v>
      </c>
      <c r="D10">
        <v>2010</v>
      </c>
      <c r="E10" s="26" t="s">
        <v>61</v>
      </c>
    </row>
    <row r="11" spans="1:5" x14ac:dyDescent="0.25">
      <c r="A11">
        <v>0.1</v>
      </c>
      <c r="B11">
        <v>0.1</v>
      </c>
      <c r="C11">
        <f t="shared" si="0"/>
        <v>0.1</v>
      </c>
      <c r="D11">
        <v>2012</v>
      </c>
      <c r="E11" t="s">
        <v>48</v>
      </c>
    </row>
    <row r="12" spans="1:5" x14ac:dyDescent="0.25">
      <c r="A12">
        <v>0.9</v>
      </c>
      <c r="B12">
        <v>0.9</v>
      </c>
      <c r="C12">
        <f t="shared" si="0"/>
        <v>0.9</v>
      </c>
      <c r="D12">
        <v>2013</v>
      </c>
      <c r="E12" t="s">
        <v>48</v>
      </c>
    </row>
    <row r="13" spans="1:5" x14ac:dyDescent="0.25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5">
      <c r="A14">
        <v>0.2</v>
      </c>
      <c r="B14">
        <v>0.3</v>
      </c>
      <c r="C14">
        <f t="shared" si="0"/>
        <v>0.25</v>
      </c>
      <c r="D14">
        <v>2013</v>
      </c>
      <c r="E14" t="s">
        <v>48</v>
      </c>
    </row>
    <row r="15" spans="1:5" x14ac:dyDescent="0.25">
      <c r="A15">
        <v>0.55000000000000004</v>
      </c>
      <c r="B15">
        <v>1</v>
      </c>
      <c r="C15">
        <f t="shared" si="0"/>
        <v>0.77500000000000002</v>
      </c>
      <c r="D15">
        <v>2017</v>
      </c>
      <c r="E15" t="s">
        <v>48</v>
      </c>
    </row>
    <row r="16" spans="1:5" x14ac:dyDescent="0.25">
      <c r="A16">
        <v>1.5</v>
      </c>
      <c r="B16">
        <v>1.5</v>
      </c>
      <c r="C16">
        <f t="shared" si="0"/>
        <v>1.5</v>
      </c>
      <c r="D16">
        <v>2023</v>
      </c>
      <c r="E16" t="s">
        <v>64</v>
      </c>
    </row>
    <row r="17" spans="1:5" x14ac:dyDescent="0.25">
      <c r="A17">
        <v>0.3</v>
      </c>
      <c r="B17">
        <v>0.35</v>
      </c>
      <c r="C17">
        <f t="shared" si="0"/>
        <v>0.32499999999999996</v>
      </c>
      <c r="D17">
        <v>2022</v>
      </c>
      <c r="E17" t="s">
        <v>48</v>
      </c>
    </row>
    <row r="18" spans="1:5" x14ac:dyDescent="0.25">
      <c r="A18">
        <v>0.33</v>
      </c>
      <c r="B18">
        <v>0.35</v>
      </c>
      <c r="C18">
        <f t="shared" si="0"/>
        <v>0.33999999999999997</v>
      </c>
      <c r="D18">
        <v>2022</v>
      </c>
      <c r="E18" t="s">
        <v>48</v>
      </c>
    </row>
    <row r="19" spans="1:5" x14ac:dyDescent="0.25">
      <c r="A19">
        <v>1.5</v>
      </c>
      <c r="B19">
        <v>1.75</v>
      </c>
      <c r="C19">
        <f t="shared" si="0"/>
        <v>1.625</v>
      </c>
      <c r="D19">
        <v>2022</v>
      </c>
      <c r="E19" t="s">
        <v>48</v>
      </c>
    </row>
    <row r="20" spans="1:5" x14ac:dyDescent="0.25">
      <c r="A20">
        <v>5.8</v>
      </c>
      <c r="B20">
        <v>6</v>
      </c>
      <c r="C20">
        <f t="shared" si="0"/>
        <v>5.9</v>
      </c>
      <c r="D20">
        <v>2023</v>
      </c>
      <c r="E20" t="s">
        <v>64</v>
      </c>
    </row>
    <row r="21" spans="1:5" x14ac:dyDescent="0.25">
      <c r="A21">
        <v>0.14000000000000001</v>
      </c>
      <c r="B21">
        <v>0.16</v>
      </c>
      <c r="C21">
        <f t="shared" si="0"/>
        <v>0.15000000000000002</v>
      </c>
      <c r="D21">
        <v>2024</v>
      </c>
      <c r="E21" t="s">
        <v>48</v>
      </c>
    </row>
    <row r="22" spans="1:5" x14ac:dyDescent="0.25">
      <c r="A22">
        <v>0.3</v>
      </c>
      <c r="B22">
        <v>0.33</v>
      </c>
      <c r="C22">
        <f t="shared" si="0"/>
        <v>0.315</v>
      </c>
      <c r="D22">
        <v>2024</v>
      </c>
      <c r="E22" t="s">
        <v>48</v>
      </c>
    </row>
    <row r="23" spans="1:5" x14ac:dyDescent="0.25">
      <c r="A23">
        <v>0.14000000000000001</v>
      </c>
      <c r="B23">
        <v>0.16</v>
      </c>
      <c r="C23">
        <f t="shared" si="0"/>
        <v>0.15000000000000002</v>
      </c>
      <c r="D23">
        <v>2024</v>
      </c>
      <c r="E23" t="s">
        <v>48</v>
      </c>
    </row>
    <row r="24" spans="1:5" x14ac:dyDescent="0.25">
      <c r="A24">
        <v>0.21</v>
      </c>
      <c r="B24">
        <v>0.23</v>
      </c>
      <c r="C24">
        <f t="shared" si="0"/>
        <v>0.22</v>
      </c>
      <c r="D24">
        <v>2024</v>
      </c>
      <c r="E24" t="s">
        <v>48</v>
      </c>
    </row>
    <row r="25" spans="1:5" x14ac:dyDescent="0.25">
      <c r="A25">
        <v>0.15</v>
      </c>
      <c r="B25">
        <v>0.17</v>
      </c>
      <c r="C25">
        <f t="shared" si="0"/>
        <v>0.16</v>
      </c>
      <c r="D25">
        <v>2024</v>
      </c>
      <c r="E25" t="s">
        <v>48</v>
      </c>
    </row>
    <row r="26" spans="1:5" x14ac:dyDescent="0.25">
      <c r="A26">
        <v>0.31</v>
      </c>
      <c r="B26">
        <v>0.34</v>
      </c>
      <c r="C26">
        <f t="shared" si="0"/>
        <v>0.32500000000000001</v>
      </c>
      <c r="D26">
        <v>2024</v>
      </c>
      <c r="E26" t="s">
        <v>48</v>
      </c>
    </row>
    <row r="27" spans="1:5" x14ac:dyDescent="0.25">
      <c r="A27">
        <v>0.13</v>
      </c>
      <c r="B27">
        <v>0.14000000000000001</v>
      </c>
      <c r="C27">
        <f t="shared" si="0"/>
        <v>0.13500000000000001</v>
      </c>
      <c r="D27">
        <v>2024</v>
      </c>
      <c r="E27" t="s">
        <v>48</v>
      </c>
    </row>
    <row r="28" spans="1:5" x14ac:dyDescent="0.25">
      <c r="A28">
        <v>0.3</v>
      </c>
      <c r="B28">
        <v>0.33</v>
      </c>
      <c r="C28">
        <f t="shared" si="0"/>
        <v>0.315</v>
      </c>
      <c r="D28">
        <v>2024</v>
      </c>
      <c r="E28" t="s">
        <v>48</v>
      </c>
    </row>
    <row r="29" spans="1:5" x14ac:dyDescent="0.25">
      <c r="A29">
        <v>0.12</v>
      </c>
      <c r="B29">
        <v>0.14000000000000001</v>
      </c>
      <c r="C29">
        <f t="shared" si="0"/>
        <v>0.13</v>
      </c>
      <c r="D29">
        <v>2024</v>
      </c>
      <c r="E29" t="s">
        <v>48</v>
      </c>
    </row>
    <row r="30" spans="1:5" x14ac:dyDescent="0.25">
      <c r="A30">
        <v>0.43</v>
      </c>
      <c r="B30">
        <v>0.5</v>
      </c>
      <c r="C30">
        <f t="shared" si="0"/>
        <v>0.46499999999999997</v>
      </c>
      <c r="D30">
        <v>2024</v>
      </c>
      <c r="E30" t="s">
        <v>48</v>
      </c>
    </row>
    <row r="31" spans="1:5" x14ac:dyDescent="0.25">
      <c r="A31">
        <v>0.09</v>
      </c>
      <c r="B31">
        <v>0.11</v>
      </c>
      <c r="C31">
        <f t="shared" si="0"/>
        <v>0.1</v>
      </c>
      <c r="D31">
        <v>2024</v>
      </c>
      <c r="E31" t="s">
        <v>48</v>
      </c>
    </row>
    <row r="32" spans="1:5" x14ac:dyDescent="0.25">
      <c r="A32">
        <v>0.18</v>
      </c>
      <c r="B32">
        <v>0.22</v>
      </c>
      <c r="C32">
        <f t="shared" si="0"/>
        <v>0.2</v>
      </c>
      <c r="D32">
        <v>2024</v>
      </c>
      <c r="E32" t="s">
        <v>48</v>
      </c>
    </row>
    <row r="33" spans="1:5" x14ac:dyDescent="0.25">
      <c r="A33">
        <v>0.28999999999999998</v>
      </c>
      <c r="B33">
        <v>0.34</v>
      </c>
      <c r="C33">
        <f t="shared" si="0"/>
        <v>0.315</v>
      </c>
      <c r="D33">
        <v>2024</v>
      </c>
      <c r="E33" t="s">
        <v>48</v>
      </c>
    </row>
    <row r="34" spans="1:5" x14ac:dyDescent="0.25">
      <c r="A34">
        <v>0.15</v>
      </c>
      <c r="B34">
        <v>0.18</v>
      </c>
      <c r="C34">
        <f t="shared" si="0"/>
        <v>0.16499999999999998</v>
      </c>
      <c r="D34">
        <v>2024</v>
      </c>
      <c r="E34" t="s">
        <v>48</v>
      </c>
    </row>
    <row r="35" spans="1:5" x14ac:dyDescent="0.25">
      <c r="A35">
        <v>0.16</v>
      </c>
      <c r="B35">
        <v>0.19</v>
      </c>
      <c r="C35">
        <f t="shared" si="0"/>
        <v>0.17499999999999999</v>
      </c>
      <c r="D35">
        <v>2024</v>
      </c>
      <c r="E35" t="s">
        <v>48</v>
      </c>
    </row>
    <row r="36" spans="1:5" x14ac:dyDescent="0.25">
      <c r="A36">
        <v>0.08</v>
      </c>
      <c r="B36">
        <v>0.09</v>
      </c>
      <c r="C36">
        <f t="shared" si="0"/>
        <v>8.4999999999999992E-2</v>
      </c>
      <c r="D36">
        <v>2024</v>
      </c>
      <c r="E36" t="s">
        <v>48</v>
      </c>
    </row>
    <row r="37" spans="1:5" x14ac:dyDescent="0.25">
      <c r="A37">
        <v>0.13</v>
      </c>
      <c r="B37">
        <v>0.16</v>
      </c>
      <c r="C37">
        <f t="shared" si="0"/>
        <v>0.14500000000000002</v>
      </c>
      <c r="D37">
        <v>2024</v>
      </c>
      <c r="E37" t="s">
        <v>48</v>
      </c>
    </row>
    <row r="38" spans="1:5" x14ac:dyDescent="0.25">
      <c r="A38">
        <v>0.49</v>
      </c>
      <c r="B38">
        <v>0.56999999999999995</v>
      </c>
      <c r="C38">
        <f t="shared" si="0"/>
        <v>0.53</v>
      </c>
      <c r="D38">
        <v>2024</v>
      </c>
      <c r="E38" t="s">
        <v>48</v>
      </c>
    </row>
    <row r="39" spans="1:5" x14ac:dyDescent="0.25">
      <c r="A39">
        <v>0.39</v>
      </c>
      <c r="B39">
        <v>0.46</v>
      </c>
      <c r="C39">
        <f t="shared" si="0"/>
        <v>0.42500000000000004</v>
      </c>
      <c r="D39">
        <v>2024</v>
      </c>
      <c r="E39" t="s">
        <v>48</v>
      </c>
    </row>
    <row r="40" spans="1:5" x14ac:dyDescent="0.25">
      <c r="A40">
        <v>0.28999999999999998</v>
      </c>
      <c r="B40">
        <v>0.34</v>
      </c>
      <c r="C40">
        <f t="shared" si="0"/>
        <v>0.315</v>
      </c>
      <c r="D40">
        <v>2024</v>
      </c>
      <c r="E40" t="s">
        <v>48</v>
      </c>
    </row>
    <row r="41" spans="1:5" x14ac:dyDescent="0.25">
      <c r="A41">
        <v>0.13</v>
      </c>
      <c r="B41">
        <v>0.16</v>
      </c>
      <c r="C41">
        <f t="shared" si="0"/>
        <v>0.14500000000000002</v>
      </c>
      <c r="D41">
        <v>2024</v>
      </c>
      <c r="E41" t="s">
        <v>48</v>
      </c>
    </row>
    <row r="42" spans="1:5" x14ac:dyDescent="0.25">
      <c r="A42">
        <v>0.34</v>
      </c>
      <c r="B42">
        <v>0.4</v>
      </c>
      <c r="C42">
        <f t="shared" si="0"/>
        <v>0.37</v>
      </c>
      <c r="D42">
        <v>2024</v>
      </c>
      <c r="E42" t="s">
        <v>48</v>
      </c>
    </row>
    <row r="43" spans="1:5" x14ac:dyDescent="0.25">
      <c r="A43">
        <v>0.22</v>
      </c>
      <c r="B43">
        <v>0.26</v>
      </c>
      <c r="C43">
        <f t="shared" si="0"/>
        <v>0.24</v>
      </c>
      <c r="D43">
        <v>2024</v>
      </c>
      <c r="E43" t="s">
        <v>48</v>
      </c>
    </row>
    <row r="44" spans="1:5" x14ac:dyDescent="0.25">
      <c r="A44">
        <v>0.13</v>
      </c>
      <c r="B44">
        <v>0.15</v>
      </c>
      <c r="C44">
        <f t="shared" si="0"/>
        <v>0.14000000000000001</v>
      </c>
      <c r="D44">
        <v>2024</v>
      </c>
      <c r="E44" t="s">
        <v>48</v>
      </c>
    </row>
    <row r="45" spans="1:5" x14ac:dyDescent="0.25">
      <c r="A45">
        <v>0.19</v>
      </c>
      <c r="B45">
        <v>0.23</v>
      </c>
      <c r="C45">
        <f t="shared" si="0"/>
        <v>0.21000000000000002</v>
      </c>
      <c r="D45">
        <v>2024</v>
      </c>
      <c r="E45" t="s">
        <v>48</v>
      </c>
    </row>
    <row r="46" spans="1:5" x14ac:dyDescent="0.25">
      <c r="A46">
        <v>0.27</v>
      </c>
      <c r="B46">
        <v>0.32</v>
      </c>
      <c r="C46">
        <f t="shared" si="0"/>
        <v>0.29500000000000004</v>
      </c>
      <c r="D46">
        <v>2024</v>
      </c>
      <c r="E46" t="s">
        <v>48</v>
      </c>
    </row>
    <row r="47" spans="1:5" x14ac:dyDescent="0.25">
      <c r="A47">
        <v>0.15</v>
      </c>
      <c r="B47">
        <v>0.17</v>
      </c>
      <c r="C47">
        <f t="shared" si="0"/>
        <v>0.16</v>
      </c>
      <c r="D47">
        <v>2024</v>
      </c>
      <c r="E47" t="s">
        <v>48</v>
      </c>
    </row>
    <row r="48" spans="1:5" x14ac:dyDescent="0.25">
      <c r="A48">
        <v>0.16</v>
      </c>
      <c r="B48">
        <v>0.19</v>
      </c>
      <c r="C48">
        <f t="shared" si="0"/>
        <v>0.17499999999999999</v>
      </c>
      <c r="D48">
        <v>2024</v>
      </c>
      <c r="E48" t="s">
        <v>48</v>
      </c>
    </row>
    <row r="49" spans="1:5" x14ac:dyDescent="0.25">
      <c r="A49">
        <v>0.19</v>
      </c>
      <c r="B49">
        <v>0.23</v>
      </c>
      <c r="C49">
        <f t="shared" si="0"/>
        <v>0.21000000000000002</v>
      </c>
      <c r="D49">
        <v>2024</v>
      </c>
      <c r="E49" t="s">
        <v>48</v>
      </c>
    </row>
    <row r="50" spans="1:5" x14ac:dyDescent="0.25">
      <c r="A50">
        <v>0.32</v>
      </c>
      <c r="B50">
        <v>0.37</v>
      </c>
      <c r="C50">
        <f t="shared" si="0"/>
        <v>0.34499999999999997</v>
      </c>
      <c r="D50">
        <v>2024</v>
      </c>
      <c r="E50" t="s">
        <v>48</v>
      </c>
    </row>
    <row r="51" spans="1:5" x14ac:dyDescent="0.25">
      <c r="A51">
        <v>0.22</v>
      </c>
      <c r="B51">
        <v>0.26</v>
      </c>
      <c r="C51">
        <f t="shared" si="0"/>
        <v>0.24</v>
      </c>
      <c r="D51">
        <v>2024</v>
      </c>
      <c r="E51" t="s">
        <v>48</v>
      </c>
    </row>
    <row r="52" spans="1:5" x14ac:dyDescent="0.25">
      <c r="A52">
        <v>0.86</v>
      </c>
      <c r="B52">
        <v>0.86</v>
      </c>
      <c r="C52">
        <f t="shared" si="0"/>
        <v>0.86</v>
      </c>
      <c r="D52">
        <v>2025</v>
      </c>
      <c r="E52" t="s">
        <v>64</v>
      </c>
    </row>
    <row r="53" spans="1:5" x14ac:dyDescent="0.25">
      <c r="A53">
        <v>4</v>
      </c>
      <c r="B53">
        <v>4</v>
      </c>
      <c r="C53">
        <f t="shared" si="0"/>
        <v>4</v>
      </c>
      <c r="D53">
        <v>2025</v>
      </c>
      <c r="E53" t="s">
        <v>48</v>
      </c>
    </row>
    <row r="54" spans="1:5" x14ac:dyDescent="0.25">
      <c r="A54">
        <v>0.5</v>
      </c>
      <c r="B54">
        <v>0.5</v>
      </c>
      <c r="C54">
        <f t="shared" si="0"/>
        <v>0.5</v>
      </c>
      <c r="D54">
        <v>2025</v>
      </c>
      <c r="E54" t="s">
        <v>48</v>
      </c>
    </row>
    <row r="55" spans="1:5" x14ac:dyDescent="0.25">
      <c r="A55">
        <v>3.1</v>
      </c>
      <c r="B55">
        <v>3.6</v>
      </c>
      <c r="C55">
        <f t="shared" si="0"/>
        <v>3.35</v>
      </c>
      <c r="D55">
        <v>2026</v>
      </c>
      <c r="E55" t="s">
        <v>64</v>
      </c>
    </row>
    <row r="56" spans="1:5" x14ac:dyDescent="0.25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x14ac:dyDescent="0.25">
      <c r="A57">
        <v>1</v>
      </c>
      <c r="B57">
        <v>1.5</v>
      </c>
      <c r="C57">
        <f t="shared" si="0"/>
        <v>1.25</v>
      </c>
      <c r="D57">
        <v>2025</v>
      </c>
      <c r="E57" t="s">
        <v>64</v>
      </c>
    </row>
    <row r="58" spans="1:5" x14ac:dyDescent="0.25">
      <c r="A58">
        <v>1.6</v>
      </c>
      <c r="B58">
        <v>1.8</v>
      </c>
      <c r="C58">
        <f t="shared" si="0"/>
        <v>1.7000000000000002</v>
      </c>
      <c r="D58">
        <v>2025</v>
      </c>
      <c r="E58" t="s">
        <v>64</v>
      </c>
    </row>
    <row r="59" spans="1:5" x14ac:dyDescent="0.25">
      <c r="A59">
        <v>4.3</v>
      </c>
      <c r="B59">
        <v>4.3</v>
      </c>
      <c r="C59">
        <f t="shared" si="0"/>
        <v>4.3</v>
      </c>
      <c r="D59">
        <v>2025</v>
      </c>
      <c r="E59" t="s">
        <v>64</v>
      </c>
    </row>
    <row r="60" spans="1:5" x14ac:dyDescent="0.25">
      <c r="A60">
        <v>5</v>
      </c>
      <c r="B60">
        <v>6</v>
      </c>
      <c r="C60">
        <f t="shared" si="0"/>
        <v>5.5</v>
      </c>
      <c r="D60">
        <v>2025</v>
      </c>
      <c r="E60" t="s">
        <v>64</v>
      </c>
    </row>
    <row r="61" spans="1:5" x14ac:dyDescent="0.25">
      <c r="A61">
        <v>1.4</v>
      </c>
      <c r="B61">
        <v>1.4</v>
      </c>
      <c r="C61">
        <f t="shared" si="0"/>
        <v>1.4</v>
      </c>
      <c r="D61">
        <v>2025</v>
      </c>
      <c r="E61" t="s">
        <v>64</v>
      </c>
    </row>
    <row r="62" spans="1:5" x14ac:dyDescent="0.25">
      <c r="A62">
        <v>0.18</v>
      </c>
      <c r="B62">
        <v>0.18</v>
      </c>
      <c r="C62">
        <f t="shared" si="0"/>
        <v>0.18</v>
      </c>
      <c r="D62">
        <v>2022</v>
      </c>
      <c r="E62" t="s">
        <v>48</v>
      </c>
    </row>
    <row r="63" spans="1:5" x14ac:dyDescent="0.25">
      <c r="A63">
        <v>0.4</v>
      </c>
      <c r="B63">
        <v>0.5</v>
      </c>
      <c r="C63">
        <f t="shared" si="0"/>
        <v>0.45</v>
      </c>
      <c r="D63">
        <v>2025</v>
      </c>
      <c r="E63" t="s">
        <v>48</v>
      </c>
    </row>
    <row r="64" spans="1:5" x14ac:dyDescent="0.25">
      <c r="A64">
        <v>0.18</v>
      </c>
      <c r="B64">
        <v>0.18</v>
      </c>
      <c r="C64">
        <f t="shared" si="0"/>
        <v>0.18</v>
      </c>
      <c r="D64">
        <v>2025</v>
      </c>
      <c r="E64" t="s">
        <v>48</v>
      </c>
    </row>
    <row r="65" spans="1:5" x14ac:dyDescent="0.25">
      <c r="A65">
        <v>0.32</v>
      </c>
      <c r="B65">
        <v>0.32</v>
      </c>
      <c r="C65">
        <f t="shared" si="0"/>
        <v>0.32</v>
      </c>
      <c r="D65">
        <v>2025</v>
      </c>
      <c r="E65" t="s">
        <v>64</v>
      </c>
    </row>
    <row r="66" spans="1:5" ht="30" x14ac:dyDescent="0.25">
      <c r="A66">
        <v>4</v>
      </c>
      <c r="B66">
        <v>4</v>
      </c>
      <c r="C66">
        <f t="shared" si="0"/>
        <v>4</v>
      </c>
      <c r="D66">
        <v>2027</v>
      </c>
      <c r="E66" s="26" t="s">
        <v>61</v>
      </c>
    </row>
    <row r="67" spans="1:5" x14ac:dyDescent="0.25">
      <c r="A67">
        <v>2</v>
      </c>
      <c r="B67">
        <v>6</v>
      </c>
      <c r="C67">
        <f t="shared" si="0"/>
        <v>4</v>
      </c>
      <c r="D67">
        <v>2025</v>
      </c>
      <c r="E67" t="s">
        <v>64</v>
      </c>
    </row>
    <row r="68" spans="1:5" ht="30" x14ac:dyDescent="0.25">
      <c r="A68">
        <v>5</v>
      </c>
      <c r="B68">
        <v>5</v>
      </c>
      <c r="C68">
        <f t="shared" si="0"/>
        <v>5</v>
      </c>
      <c r="D68">
        <v>2025</v>
      </c>
      <c r="E68" s="26" t="s">
        <v>61</v>
      </c>
    </row>
    <row r="69" spans="1:5" x14ac:dyDescent="0.25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64</v>
      </c>
    </row>
    <row r="70" spans="1:5" x14ac:dyDescent="0.25">
      <c r="A70">
        <v>4.0999999999999996</v>
      </c>
      <c r="B70">
        <v>8.1</v>
      </c>
      <c r="C70">
        <f t="shared" si="1"/>
        <v>6.1</v>
      </c>
      <c r="D70">
        <v>2026</v>
      </c>
      <c r="E70" t="s">
        <v>48</v>
      </c>
    </row>
    <row r="71" spans="1:5" x14ac:dyDescent="0.25">
      <c r="A71">
        <v>1</v>
      </c>
      <c r="B71">
        <v>2</v>
      </c>
      <c r="C71">
        <f t="shared" si="1"/>
        <v>1.5</v>
      </c>
      <c r="D71">
        <v>2025</v>
      </c>
      <c r="E71" t="s">
        <v>51</v>
      </c>
    </row>
  </sheetData>
  <autoFilter ref="A3:E71" xr:uid="{F8CF2463-0780-4617-8F18-CB8D4B937827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B51"/>
  <sheetViews>
    <sheetView workbookViewId="0">
      <selection activeCell="A26" sqref="A26"/>
    </sheetView>
  </sheetViews>
  <sheetFormatPr defaultRowHeight="15" x14ac:dyDescent="0.25"/>
  <cols>
    <col min="1" max="1" width="48.28515625" customWidth="1"/>
  </cols>
  <sheetData>
    <row r="25" spans="1:1" x14ac:dyDescent="0.25">
      <c r="A25" t="s">
        <v>83</v>
      </c>
    </row>
    <row r="27" spans="1:1" x14ac:dyDescent="0.25">
      <c r="A27" t="s">
        <v>39</v>
      </c>
    </row>
    <row r="28" spans="1:1" x14ac:dyDescent="0.25">
      <c r="A28" t="s">
        <v>40</v>
      </c>
    </row>
    <row r="29" spans="1:1" x14ac:dyDescent="0.25">
      <c r="A29" t="s">
        <v>41</v>
      </c>
    </row>
    <row r="30" spans="1:1" x14ac:dyDescent="0.25">
      <c r="A30" t="s">
        <v>42</v>
      </c>
    </row>
    <row r="31" spans="1:1" x14ac:dyDescent="0.25">
      <c r="A31" t="s">
        <v>43</v>
      </c>
    </row>
    <row r="32" spans="1:1" x14ac:dyDescent="0.25">
      <c r="A32" t="s">
        <v>44</v>
      </c>
    </row>
    <row r="33" spans="1:2" x14ac:dyDescent="0.25">
      <c r="A33" t="s">
        <v>45</v>
      </c>
    </row>
    <row r="34" spans="1:2" x14ac:dyDescent="0.25">
      <c r="A34" t="s">
        <v>46</v>
      </c>
    </row>
    <row r="35" spans="1:2" x14ac:dyDescent="0.25">
      <c r="A35" t="s">
        <v>47</v>
      </c>
      <c r="B35">
        <v>28</v>
      </c>
    </row>
    <row r="36" spans="1:2" x14ac:dyDescent="0.25">
      <c r="A36" t="s">
        <v>48</v>
      </c>
      <c r="B36">
        <f>19+47</f>
        <v>66</v>
      </c>
    </row>
    <row r="37" spans="1:2" x14ac:dyDescent="0.25">
      <c r="A37" t="s">
        <v>49</v>
      </c>
    </row>
    <row r="38" spans="1:2" x14ac:dyDescent="0.25">
      <c r="A38" t="s">
        <v>50</v>
      </c>
    </row>
    <row r="39" spans="1:2" x14ac:dyDescent="0.25">
      <c r="A39" t="s">
        <v>51</v>
      </c>
      <c r="B39">
        <v>15</v>
      </c>
    </row>
    <row r="40" spans="1:2" x14ac:dyDescent="0.25">
      <c r="A40" t="s">
        <v>52</v>
      </c>
    </row>
    <row r="41" spans="1:2" x14ac:dyDescent="0.25">
      <c r="A41" t="s">
        <v>53</v>
      </c>
    </row>
    <row r="42" spans="1:2" x14ac:dyDescent="0.25">
      <c r="A42" t="s">
        <v>54</v>
      </c>
    </row>
    <row r="43" spans="1:2" x14ac:dyDescent="0.25">
      <c r="A43" t="s">
        <v>55</v>
      </c>
    </row>
    <row r="44" spans="1:2" x14ac:dyDescent="0.25">
      <c r="A44" t="s">
        <v>56</v>
      </c>
    </row>
    <row r="45" spans="1:2" x14ac:dyDescent="0.25">
      <c r="A45" t="s">
        <v>57</v>
      </c>
    </row>
    <row r="46" spans="1:2" x14ac:dyDescent="0.25">
      <c r="A46" t="s">
        <v>58</v>
      </c>
    </row>
    <row r="47" spans="1:2" x14ac:dyDescent="0.25">
      <c r="A47" t="s">
        <v>59</v>
      </c>
    </row>
    <row r="48" spans="1:2" x14ac:dyDescent="0.25">
      <c r="A48" t="s">
        <v>60</v>
      </c>
    </row>
    <row r="49" spans="1:2" x14ac:dyDescent="0.25">
      <c r="A49" t="s">
        <v>61</v>
      </c>
      <c r="B49">
        <v>9</v>
      </c>
    </row>
    <row r="50" spans="1:2" x14ac:dyDescent="0.25">
      <c r="A50" t="s">
        <v>62</v>
      </c>
    </row>
    <row r="51" spans="1:2" x14ac:dyDescent="0.25">
      <c r="A51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05"/>
  <sheetViews>
    <sheetView topLeftCell="A55" workbookViewId="0">
      <selection activeCell="B70" sqref="B70:AF73"/>
    </sheetView>
  </sheetViews>
  <sheetFormatPr defaultRowHeight="15" x14ac:dyDescent="0.25"/>
  <cols>
    <col min="1" max="1" width="53.5703125" customWidth="1"/>
    <col min="2" max="2" width="9.28515625" bestFit="1" customWidth="1"/>
  </cols>
  <sheetData>
    <row r="1" spans="1:34" x14ac:dyDescent="0.25">
      <c r="A1" s="10" t="s">
        <v>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5">
      <c r="A2" s="14"/>
      <c r="B2" s="24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x14ac:dyDescent="0.25">
      <c r="A3" s="19" t="s">
        <v>47</v>
      </c>
      <c r="B3" s="17">
        <f>SUMIFS('Global CCS Database'!$C:$C,'Global CCS Database'!$D:$D,_xlfn.CONCAT("&lt;=",B$2),'Global CCS Database'!$E:$E,$A3)</f>
        <v>0</v>
      </c>
      <c r="C3" s="17">
        <f>SUMIFS('Global CCS Database'!$C:$C,'Global CCS Database'!$D:$D,_xlfn.CONCAT("&lt;=",C$2),'Global CCS Database'!$E:$E,$A3)</f>
        <v>0</v>
      </c>
      <c r="D3" s="17">
        <f>SUMIFS('Global CCS Database'!$C:$C,'Global CCS Database'!$D:$D,_xlfn.CONCAT("&lt;=",D$2),'Global CCS Database'!$E:$E,$A3)</f>
        <v>0</v>
      </c>
      <c r="E3" s="17">
        <f>SUMIFS('Global CCS Database'!$C:$C,'Global CCS Database'!$D:$D,_xlfn.CONCAT("&lt;=",E$2),'Global CCS Database'!$E:$E,$A3)</f>
        <v>0</v>
      </c>
      <c r="F3" s="17">
        <f>SUMIFS('Global CCS Database'!$C:$C,'Global CCS Database'!$D:$D,_xlfn.CONCAT("&lt;=",F$2),'Global CCS Database'!$E:$E,$A3)</f>
        <v>0</v>
      </c>
      <c r="G3" s="17">
        <f>SUMIFS('Global CCS Database'!$C:$C,'Global CCS Database'!$D:$D,_xlfn.CONCAT("&lt;=",G$2),'Global CCS Database'!$E:$E,$A3)</f>
        <v>0</v>
      </c>
      <c r="H3" s="17">
        <f>SUMIFS('Global CCS Database'!$C:$C,'Global CCS Database'!$D:$D,_xlfn.CONCAT("&lt;=",H$2),'Global CCS Database'!$E:$E,$A3)</f>
        <v>0</v>
      </c>
      <c r="I3" s="17">
        <f>SUMIFS('Global CCS Database'!$C:$C,'Global CCS Database'!$D:$D,_xlfn.CONCAT("&lt;=",I$2),'Global CCS Database'!$E:$E,$A3)</f>
        <v>0</v>
      </c>
      <c r="J3" s="17">
        <f>SUMIFS('Global CCS Database'!$C:$C,'Global CCS Database'!$D:$D,_xlfn.CONCAT("&lt;=",J$2),'Global CCS Database'!$E:$E,$A3)</f>
        <v>0</v>
      </c>
      <c r="K3" s="17">
        <f>SUMIFS('Global CCS Database'!$C:$C,'Global CCS Database'!$D:$D,_xlfn.CONCAT("&lt;=",K$2),'Global CCS Database'!$E:$E,$A3)</f>
        <v>0</v>
      </c>
      <c r="L3" s="17"/>
      <c r="M3" s="17"/>
      <c r="N3" s="17"/>
      <c r="O3" s="17"/>
      <c r="P3" s="17"/>
      <c r="Q3" s="17"/>
      <c r="R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</row>
    <row r="4" spans="1:34" s="2" customFormat="1" x14ac:dyDescent="0.25">
      <c r="A4" s="19" t="s">
        <v>48</v>
      </c>
      <c r="B4" s="17">
        <f>SUMIFS('Global CCS Database'!$C:$C,'Global CCS Database'!$D:$D,_xlfn.CONCAT("&lt;=",B$2),'Global CCS Database'!$E:$E,$A4)</f>
        <v>2.4350000000000001</v>
      </c>
      <c r="C4" s="17">
        <f>SUMIFS('Global CCS Database'!$C:$C,'Global CCS Database'!$D:$D,_xlfn.CONCAT("&lt;=",C$2),'Global CCS Database'!$E:$E,$A4)</f>
        <v>2.4350000000000001</v>
      </c>
      <c r="D4" s="17">
        <f>SUMIFS('Global CCS Database'!$C:$C,'Global CCS Database'!$D:$D,_xlfn.CONCAT("&lt;=",D$2),'Global CCS Database'!$E:$E,$A4)</f>
        <v>2.4350000000000001</v>
      </c>
      <c r="E4" s="17">
        <f>SUMIFS('Global CCS Database'!$C:$C,'Global CCS Database'!$D:$D,_xlfn.CONCAT("&lt;=",E$2),'Global CCS Database'!$E:$E,$A4)</f>
        <v>2.4350000000000001</v>
      </c>
      <c r="F4" s="17">
        <f>SUMIFS('Global CCS Database'!$C:$C,'Global CCS Database'!$D:$D,_xlfn.CONCAT("&lt;=",F$2),'Global CCS Database'!$E:$E,$A4)</f>
        <v>4.9049999999999994</v>
      </c>
      <c r="G4" s="17">
        <f>SUMIFS('Global CCS Database'!$C:$C,'Global CCS Database'!$D:$D,_xlfn.CONCAT("&lt;=",G$2),'Global CCS Database'!$E:$E,$A4)</f>
        <v>4.9049999999999994</v>
      </c>
      <c r="H4" s="17">
        <f>SUMIFS('Global CCS Database'!$C:$C,'Global CCS Database'!$D:$D,_xlfn.CONCAT("&lt;=",H$2),'Global CCS Database'!$E:$E,$A4)</f>
        <v>12.255000000000004</v>
      </c>
      <c r="I4" s="17">
        <f>SUMIFS('Global CCS Database'!$C:$C,'Global CCS Database'!$D:$D,_xlfn.CONCAT("&lt;=",I$2),'Global CCS Database'!$E:$E,$A4)</f>
        <v>17.385000000000002</v>
      </c>
      <c r="J4" s="17">
        <f>SUMIFS('Global CCS Database'!$C:$C,'Global CCS Database'!$D:$D,_xlfn.CONCAT("&lt;=",J$2),'Global CCS Database'!$E:$E,$A4)</f>
        <v>23.484999999999999</v>
      </c>
      <c r="K4" s="17">
        <f>SUMIFS('Global CCS Database'!$C:$C,'Global CCS Database'!$D:$D,_xlfn.CONCAT("&lt;=",K$2),'Global CCS Database'!$E:$E,$A4)</f>
        <v>23.484999999999999</v>
      </c>
      <c r="L4" s="17"/>
      <c r="M4" s="17"/>
      <c r="N4" s="17"/>
      <c r="O4" s="17"/>
      <c r="P4" s="17"/>
      <c r="Q4" s="17"/>
      <c r="R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</row>
    <row r="5" spans="1:34" s="2" customFormat="1" x14ac:dyDescent="0.25">
      <c r="A5" s="19" t="s">
        <v>51</v>
      </c>
      <c r="B5" s="17">
        <f>SUMIFS('Global CCS Database'!$C:$C,'Global CCS Database'!$D:$D,_xlfn.CONCAT("&lt;=",B$2),'Global CCS Database'!$E:$E,$A5)</f>
        <v>0</v>
      </c>
      <c r="C5" s="17">
        <f>SUMIFS('Global CCS Database'!$C:$C,'Global CCS Database'!$D:$D,_xlfn.CONCAT("&lt;=",C$2),'Global CCS Database'!$E:$E,$A5)</f>
        <v>0</v>
      </c>
      <c r="D5" s="17">
        <f>SUMIFS('Global CCS Database'!$C:$C,'Global CCS Database'!$D:$D,_xlfn.CONCAT("&lt;=",D$2),'Global CCS Database'!$E:$E,$A5)</f>
        <v>0</v>
      </c>
      <c r="E5" s="17">
        <f>SUMIFS('Global CCS Database'!$C:$C,'Global CCS Database'!$D:$D,_xlfn.CONCAT("&lt;=",E$2),'Global CCS Database'!$E:$E,$A5)</f>
        <v>0</v>
      </c>
      <c r="F5" s="17">
        <f>SUMIFS('Global CCS Database'!$C:$C,'Global CCS Database'!$D:$D,_xlfn.CONCAT("&lt;=",F$2),'Global CCS Database'!$E:$E,$A5)</f>
        <v>0</v>
      </c>
      <c r="G5" s="17">
        <f>SUMIFS('Global CCS Database'!$C:$C,'Global CCS Database'!$D:$D,_xlfn.CONCAT("&lt;=",G$2),'Global CCS Database'!$E:$E,$A5)</f>
        <v>0</v>
      </c>
      <c r="H5" s="17">
        <f>SUMIFS('Global CCS Database'!$C:$C,'Global CCS Database'!$D:$D,_xlfn.CONCAT("&lt;=",H$2),'Global CCS Database'!$E:$E,$A5)</f>
        <v>0</v>
      </c>
      <c r="I5" s="17">
        <f>SUMIFS('Global CCS Database'!$C:$C,'Global CCS Database'!$D:$D,_xlfn.CONCAT("&lt;=",I$2),'Global CCS Database'!$E:$E,$A5)</f>
        <v>1.5</v>
      </c>
      <c r="J5" s="17">
        <f>SUMIFS('Global CCS Database'!$C:$C,'Global CCS Database'!$D:$D,_xlfn.CONCAT("&lt;=",J$2),'Global CCS Database'!$E:$E,$A5)</f>
        <v>1.5</v>
      </c>
      <c r="K5" s="17">
        <f>SUMIFS('Global CCS Database'!$C:$C,'Global CCS Database'!$D:$D,_xlfn.CONCAT("&lt;=",K$2),'Global CCS Database'!$E:$E,$A5)</f>
        <v>1.5</v>
      </c>
      <c r="L5" s="17"/>
      <c r="M5" s="17"/>
      <c r="N5" s="17"/>
      <c r="O5" s="17"/>
      <c r="P5" s="17"/>
      <c r="Q5" s="17"/>
      <c r="R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</row>
    <row r="6" spans="1:34" s="2" customFormat="1" x14ac:dyDescent="0.25">
      <c r="A6" s="19" t="s">
        <v>61</v>
      </c>
      <c r="B6" s="17">
        <f>SUMIFS('Global CCS Database'!$C:$C,'Global CCS Database'!$D:$D,_xlfn.CONCAT("&lt;=",B$2),'Global CCS Database'!$E:$E,$A6)</f>
        <v>14.799999999999999</v>
      </c>
      <c r="C6" s="17">
        <f>SUMIFS('Global CCS Database'!$C:$C,'Global CCS Database'!$D:$D,_xlfn.CONCAT("&lt;=",C$2),'Global CCS Database'!$E:$E,$A6)</f>
        <v>14.799999999999999</v>
      </c>
      <c r="D6" s="17">
        <f>SUMIFS('Global CCS Database'!$C:$C,'Global CCS Database'!$D:$D,_xlfn.CONCAT("&lt;=",D$2),'Global CCS Database'!$E:$E,$A6)</f>
        <v>14.799999999999999</v>
      </c>
      <c r="E6" s="17">
        <f>SUMIFS('Global CCS Database'!$C:$C,'Global CCS Database'!$D:$D,_xlfn.CONCAT("&lt;=",E$2),'Global CCS Database'!$E:$E,$A6)</f>
        <v>14.799999999999999</v>
      </c>
      <c r="F6" s="17">
        <f>SUMIFS('Global CCS Database'!$C:$C,'Global CCS Database'!$D:$D,_xlfn.CONCAT("&lt;=",F$2),'Global CCS Database'!$E:$E,$A6)</f>
        <v>14.799999999999999</v>
      </c>
      <c r="G6" s="17">
        <f>SUMIFS('Global CCS Database'!$C:$C,'Global CCS Database'!$D:$D,_xlfn.CONCAT("&lt;=",G$2),'Global CCS Database'!$E:$E,$A6)</f>
        <v>14.799999999999999</v>
      </c>
      <c r="H6" s="17">
        <f>SUMIFS('Global CCS Database'!$C:$C,'Global CCS Database'!$D:$D,_xlfn.CONCAT("&lt;=",H$2),'Global CCS Database'!$E:$E,$A6)</f>
        <v>14.799999999999999</v>
      </c>
      <c r="I6" s="17">
        <f>SUMIFS('Global CCS Database'!$C:$C,'Global CCS Database'!$D:$D,_xlfn.CONCAT("&lt;=",I$2),'Global CCS Database'!$E:$E,$A6)</f>
        <v>19.799999999999997</v>
      </c>
      <c r="J6" s="17">
        <f>SUMIFS('Global CCS Database'!$C:$C,'Global CCS Database'!$D:$D,_xlfn.CONCAT("&lt;=",J$2),'Global CCS Database'!$E:$E,$A6)</f>
        <v>19.799999999999997</v>
      </c>
      <c r="K6" s="17">
        <f>SUMIFS('Global CCS Database'!$C:$C,'Global CCS Database'!$D:$D,_xlfn.CONCAT("&lt;=",K$2),'Global CCS Database'!$E:$E,$A6)</f>
        <v>23.799999999999997</v>
      </c>
      <c r="L6" s="17"/>
      <c r="M6" s="17"/>
      <c r="N6" s="17"/>
      <c r="O6" s="17"/>
      <c r="P6" s="17"/>
      <c r="Q6" s="17"/>
      <c r="R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</row>
    <row r="7" spans="1:34" s="2" customFormat="1" x14ac:dyDescent="0.25">
      <c r="A7"/>
    </row>
    <row r="8" spans="1:34" s="2" customFormat="1" x14ac:dyDescent="0.25"/>
    <row r="9" spans="1:34" s="2" customFormat="1" x14ac:dyDescent="0.25"/>
    <row r="10" spans="1:34" s="2" customFormat="1" x14ac:dyDescent="0.25"/>
    <row r="11" spans="1:34" s="2" customFormat="1" x14ac:dyDescent="0.25"/>
    <row r="12" spans="1:34" s="2" customFormat="1" x14ac:dyDescent="0.25"/>
    <row r="13" spans="1:34" s="2" customFormat="1" x14ac:dyDescent="0.25"/>
    <row r="14" spans="1:34" s="2" customFormat="1" x14ac:dyDescent="0.25"/>
    <row r="15" spans="1:34" s="2" customFormat="1" x14ac:dyDescent="0.25">
      <c r="A15" s="13"/>
    </row>
    <row r="16" spans="1:34" s="2" customFormat="1" x14ac:dyDescent="0.25">
      <c r="A16" s="13"/>
    </row>
    <row r="17" spans="1:1" s="2" customFormat="1" x14ac:dyDescent="0.25"/>
    <row r="18" spans="1:1" s="2" customFormat="1" x14ac:dyDescent="0.25"/>
    <row r="19" spans="1:1" s="2" customFormat="1" x14ac:dyDescent="0.25"/>
    <row r="20" spans="1:1" s="2" customFormat="1" x14ac:dyDescent="0.25"/>
    <row r="21" spans="1:1" s="2" customFormat="1" x14ac:dyDescent="0.25"/>
    <row r="22" spans="1:1" s="2" customFormat="1" x14ac:dyDescent="0.25"/>
    <row r="23" spans="1:1" s="2" customFormat="1" x14ac:dyDescent="0.25">
      <c r="A23" t="s">
        <v>65</v>
      </c>
    </row>
    <row r="24" spans="1:1" s="2" customFormat="1" x14ac:dyDescent="0.25">
      <c r="A24" t="s">
        <v>66</v>
      </c>
    </row>
    <row r="25" spans="1:1" s="2" customFormat="1" x14ac:dyDescent="0.25">
      <c r="A25" s="13" t="s">
        <v>10</v>
      </c>
    </row>
    <row r="26" spans="1:1" s="2" customFormat="1" x14ac:dyDescent="0.25">
      <c r="A26" t="s">
        <v>11</v>
      </c>
    </row>
    <row r="27" spans="1:1" s="2" customFormat="1" x14ac:dyDescent="0.25">
      <c r="A27" t="s">
        <v>68</v>
      </c>
    </row>
    <row r="28" spans="1:1" s="2" customFormat="1" x14ac:dyDescent="0.25">
      <c r="A28" s="13"/>
    </row>
    <row r="29" spans="1:1" s="2" customFormat="1" x14ac:dyDescent="0.25">
      <c r="A29" s="13" t="s">
        <v>67</v>
      </c>
    </row>
    <row r="30" spans="1:1" s="2" customFormat="1" x14ac:dyDescent="0.25">
      <c r="A30" s="13" t="s">
        <v>69</v>
      </c>
    </row>
    <row r="31" spans="1:1" s="2" customFormat="1" x14ac:dyDescent="0.25">
      <c r="A31" s="13" t="s">
        <v>70</v>
      </c>
    </row>
    <row r="32" spans="1:1" s="2" customFormat="1" x14ac:dyDescent="0.25">
      <c r="A32" s="13"/>
    </row>
    <row r="33" spans="1:34" s="2" customFormat="1" x14ac:dyDescent="0.25">
      <c r="A33" s="2">
        <v>2027</v>
      </c>
      <c r="B33" s="2">
        <v>2035</v>
      </c>
    </row>
    <row r="34" spans="1:34" s="2" customFormat="1" x14ac:dyDescent="0.25">
      <c r="A34" s="17">
        <f>K4</f>
        <v>23.484999999999999</v>
      </c>
      <c r="B34" s="27">
        <f>INDEX(Rhodium!$B$27:$B$51,MATCH(A4,Rhodium!$A$27:$A$51,0))</f>
        <v>66</v>
      </c>
    </row>
    <row r="35" spans="1:34" s="2" customFormat="1" x14ac:dyDescent="0.25">
      <c r="A35" s="17">
        <f>K6</f>
        <v>23.799999999999997</v>
      </c>
      <c r="B35" s="27">
        <f>R6</f>
        <v>0</v>
      </c>
    </row>
    <row r="36" spans="1:34" s="2" customFormat="1" x14ac:dyDescent="0.25">
      <c r="A36" s="17">
        <f>K5</f>
        <v>1.5</v>
      </c>
      <c r="B36" s="27">
        <f>INDEX(Rhodium!$B$27:$B$51,MATCH(A5,Rhodium!$A$27:$A$51,0))</f>
        <v>15</v>
      </c>
    </row>
    <row r="37" spans="1:34" s="2" customFormat="1" x14ac:dyDescent="0.25">
      <c r="A37" s="17">
        <f>K3</f>
        <v>0</v>
      </c>
      <c r="B37" s="27">
        <f>INDEX(Rhodium!$B$27:$B$51,MATCH(A3,Rhodium!$A$27:$A$51,0))</f>
        <v>28</v>
      </c>
    </row>
    <row r="38" spans="1:34" s="2" customFormat="1" x14ac:dyDescent="0.25">
      <c r="A38" s="13"/>
    </row>
    <row r="39" spans="1:34" s="2" customFormat="1" x14ac:dyDescent="0.25">
      <c r="A39" s="13"/>
      <c r="B39" s="24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x14ac:dyDescent="0.25">
      <c r="A40" s="19" t="s">
        <v>47</v>
      </c>
      <c r="B40" s="17">
        <f>MAX(0,TREND($B3:$J3,$B$2:$J$2,B$39))</f>
        <v>0</v>
      </c>
      <c r="C40" s="17">
        <f>MAX(0,TREND($B3:$J3,$B$2:$J$2,C$39))</f>
        <v>0</v>
      </c>
      <c r="D40" s="17">
        <f>MAX(0,TREND($B3:$J3,$B$2:$J$2,D$39))</f>
        <v>0</v>
      </c>
      <c r="E40" s="17">
        <f>MAX(0,TREND($B3:$J3,$B$2:$J$2,E$39))</f>
        <v>0</v>
      </c>
      <c r="F40" s="17">
        <f>MAX(0,TREND($B3:$J3,$B$2:$J$2,F$39))</f>
        <v>0</v>
      </c>
      <c r="G40" s="17">
        <f>MAX(0,TREND($B3:$J3,$B$2:$J$2,G$39))</f>
        <v>0</v>
      </c>
      <c r="H40" s="17">
        <f>MAX(0,TREND($B3:$J3,$B$2:$J$2,H$39))</f>
        <v>0</v>
      </c>
      <c r="I40" s="17">
        <f>MAX(0,TREND($B3:$J3,$B$2:$J$2,I$39))</f>
        <v>0</v>
      </c>
      <c r="J40" s="17">
        <f>MAX(0,TREND($B3:$J3,$B$2:$J$2,J$39))</f>
        <v>0</v>
      </c>
      <c r="K40" s="17">
        <f>MAX(0,TREND($A37:$B37,$A$33:$B$33,K$39))</f>
        <v>0</v>
      </c>
      <c r="L40" s="17">
        <f>MAX(0,TREND($A37:$B37,$A$33:$B$33,L$39))</f>
        <v>3.5</v>
      </c>
      <c r="M40" s="17">
        <f>MAX(0,TREND($A37:$B37,$A$33:$B$33,M$39))</f>
        <v>7</v>
      </c>
      <c r="N40" s="17">
        <f>MAX(0,TREND($A37:$B37,$A$33:$B$33,N$39))</f>
        <v>10.5</v>
      </c>
      <c r="O40" s="17">
        <f>MAX(0,TREND($A37:$B37,$A$33:$B$33,O$39))</f>
        <v>14</v>
      </c>
      <c r="P40" s="17">
        <f>MAX(0,TREND($A37:$B37,$A$33:$B$33,P$39))</f>
        <v>17.5</v>
      </c>
      <c r="Q40" s="17">
        <f>MAX(0,TREND($A37:$B37,$A$33:$B$33,Q$39))</f>
        <v>21</v>
      </c>
      <c r="R40" s="17">
        <f>MAX(0,TREND($A37:$B37,$A$33:$B$33,R$39))</f>
        <v>24.5</v>
      </c>
      <c r="S40" s="17">
        <f>MAX(0,TREND($A37:$B37,$A$33:$B$33,S$39))</f>
        <v>28</v>
      </c>
      <c r="T40" s="17">
        <f>S40</f>
        <v>28</v>
      </c>
      <c r="U40" s="17">
        <f>T40</f>
        <v>28</v>
      </c>
      <c r="V40" s="17">
        <f>U40</f>
        <v>28</v>
      </c>
      <c r="W40" s="17">
        <f>V40</f>
        <v>28</v>
      </c>
      <c r="X40" s="17">
        <f>W40</f>
        <v>28</v>
      </c>
      <c r="Y40" s="17">
        <f>X40</f>
        <v>28</v>
      </c>
      <c r="Z40" s="17">
        <f>Y40</f>
        <v>28</v>
      </c>
      <c r="AA40" s="17">
        <f>Z40</f>
        <v>28</v>
      </c>
      <c r="AB40" s="17">
        <f>AA40</f>
        <v>28</v>
      </c>
      <c r="AC40" s="17">
        <f>AB40</f>
        <v>28</v>
      </c>
      <c r="AD40" s="17">
        <f>AC40</f>
        <v>28</v>
      </c>
      <c r="AE40" s="17">
        <f>AD40</f>
        <v>28</v>
      </c>
      <c r="AF40" s="17">
        <f>AE40</f>
        <v>28</v>
      </c>
      <c r="AG40" s="17">
        <f>AF40</f>
        <v>28</v>
      </c>
      <c r="AH40" s="17">
        <f>AG40</f>
        <v>28</v>
      </c>
    </row>
    <row r="41" spans="1:34" s="2" customFormat="1" x14ac:dyDescent="0.25">
      <c r="A41" s="19" t="s">
        <v>48</v>
      </c>
      <c r="B41" s="17">
        <f>MAX(0,TREND($B4:$J4,$B$2:$J$2,B$39))</f>
        <v>0</v>
      </c>
      <c r="C41" s="17">
        <f>MAX(0,TREND($B4:$J4,$B$2:$J$2,C$39))</f>
        <v>0.51699999999982538</v>
      </c>
      <c r="D41" s="17">
        <f>MAX(0,TREND($B4:$J4,$B$2:$J$2,D$39))</f>
        <v>3.03633333333255</v>
      </c>
      <c r="E41" s="17">
        <f>MAX(0,TREND($B4:$J4,$B$2:$J$2,E$39))</f>
        <v>5.555666666666184</v>
      </c>
      <c r="F41" s="17">
        <f>MAX(0,TREND($B4:$J4,$B$2:$J$2,F$39))</f>
        <v>8.0749999999998181</v>
      </c>
      <c r="G41" s="17">
        <f>MAX(0,TREND($B4:$J4,$B$2:$J$2,G$39))</f>
        <v>10.594333333332543</v>
      </c>
      <c r="H41" s="17">
        <f>MAX(0,TREND($B4:$J4,$B$2:$J$2,H$39))</f>
        <v>13.113666666666177</v>
      </c>
      <c r="I41" s="17">
        <f>MAX(0,TREND($B4:$J4,$B$2:$J$2,I$39))</f>
        <v>15.632999999999811</v>
      </c>
      <c r="J41" s="17">
        <f>MAX(0,TREND($B4:$J4,$B$2:$J$2,J$39))</f>
        <v>18.152333333332535</v>
      </c>
      <c r="K41" s="17">
        <f>MAX(0,TREND($A34:$B34,$A$33:$B$33,K$39))</f>
        <v>23.485000000000582</v>
      </c>
      <c r="L41" s="17">
        <f>MAX(0,TREND($A34:$B34,$A$33:$B$33,L$39))</f>
        <v>28.799375000000509</v>
      </c>
      <c r="M41" s="17">
        <f>MAX(0,TREND($A34:$B34,$A$33:$B$33,M$39))</f>
        <v>34.113750000000437</v>
      </c>
      <c r="N41" s="17">
        <f>MAX(0,TREND($A34:$B34,$A$33:$B$33,N$39))</f>
        <v>39.428125000000364</v>
      </c>
      <c r="O41" s="17">
        <f>MAX(0,TREND($A34:$B34,$A$33:$B$33,O$39))</f>
        <v>44.742500000000291</v>
      </c>
      <c r="P41" s="17">
        <f>MAX(0,TREND($A34:$B34,$A$33:$B$33,P$39))</f>
        <v>50.056875000000218</v>
      </c>
      <c r="Q41" s="17">
        <f>MAX(0,TREND($A34:$B34,$A$33:$B$33,Q$39))</f>
        <v>55.371250000000146</v>
      </c>
      <c r="R41" s="17">
        <f>MAX(0,TREND($A34:$B34,$A$33:$B$33,R$39))</f>
        <v>60.685625000000073</v>
      </c>
      <c r="S41" s="17">
        <f>MAX(0,TREND($A34:$B34,$A$33:$B$33,S$39))</f>
        <v>66</v>
      </c>
      <c r="T41" s="17">
        <f>S41</f>
        <v>66</v>
      </c>
      <c r="U41" s="17">
        <f t="shared" ref="U41:AH41" si="0">T41</f>
        <v>66</v>
      </c>
      <c r="V41" s="17">
        <f t="shared" si="0"/>
        <v>66</v>
      </c>
      <c r="W41" s="17">
        <f t="shared" si="0"/>
        <v>66</v>
      </c>
      <c r="X41" s="17">
        <f t="shared" si="0"/>
        <v>66</v>
      </c>
      <c r="Y41" s="17">
        <f t="shared" si="0"/>
        <v>66</v>
      </c>
      <c r="Z41" s="17">
        <f t="shared" si="0"/>
        <v>66</v>
      </c>
      <c r="AA41" s="17">
        <f t="shared" si="0"/>
        <v>66</v>
      </c>
      <c r="AB41" s="17">
        <f t="shared" si="0"/>
        <v>66</v>
      </c>
      <c r="AC41" s="17">
        <f t="shared" si="0"/>
        <v>66</v>
      </c>
      <c r="AD41" s="17">
        <f t="shared" si="0"/>
        <v>66</v>
      </c>
      <c r="AE41" s="17">
        <f t="shared" si="0"/>
        <v>66</v>
      </c>
      <c r="AF41" s="17">
        <f t="shared" si="0"/>
        <v>66</v>
      </c>
      <c r="AG41" s="17">
        <f t="shared" si="0"/>
        <v>66</v>
      </c>
      <c r="AH41" s="17">
        <f t="shared" si="0"/>
        <v>66</v>
      </c>
    </row>
    <row r="42" spans="1:34" s="2" customFormat="1" x14ac:dyDescent="0.25">
      <c r="A42" s="19" t="s">
        <v>51</v>
      </c>
      <c r="B42" s="17">
        <f>MAX(0,TREND($B5:$J5,$B$2:$J$2,B$39))</f>
        <v>0</v>
      </c>
      <c r="C42" s="17">
        <f>MAX(0,TREND($B5:$J5,$B$2:$J$2,C$39))</f>
        <v>0</v>
      </c>
      <c r="D42" s="17">
        <f>MAX(0,TREND($B5:$J5,$B$2:$J$2,D$39))</f>
        <v>0</v>
      </c>
      <c r="E42" s="17">
        <f>MAX(0,TREND($B5:$J5,$B$2:$J$2,E$39))</f>
        <v>0.15833333333330302</v>
      </c>
      <c r="F42" s="17">
        <f>MAX(0,TREND($B5:$J5,$B$2:$J$2,F$39))</f>
        <v>0.33333333333331439</v>
      </c>
      <c r="G42" s="17">
        <f>MAX(0,TREND($B5:$J5,$B$2:$J$2,G$39))</f>
        <v>0.50833333333332575</v>
      </c>
      <c r="H42" s="17">
        <f>MAX(0,TREND($B5:$J5,$B$2:$J$2,H$39))</f>
        <v>0.68333333333333712</v>
      </c>
      <c r="I42" s="17">
        <f>MAX(0,TREND($B5:$J5,$B$2:$J$2,I$39))</f>
        <v>0.85833333333334849</v>
      </c>
      <c r="J42" s="17">
        <f>MAX(0,TREND($B5:$J5,$B$2:$J$2,J$39))</f>
        <v>1.033333333333303</v>
      </c>
      <c r="K42" s="17">
        <f>MAX(0,TREND($A36:$B36,$A$33:$B$33,K$39))</f>
        <v>1.5</v>
      </c>
      <c r="L42" s="17">
        <f>MAX(0,TREND($A36:$B36,$A$33:$B$33,L$39))</f>
        <v>3.1875</v>
      </c>
      <c r="M42" s="17">
        <f>MAX(0,TREND($A36:$B36,$A$33:$B$33,M$39))</f>
        <v>4.875</v>
      </c>
      <c r="N42" s="17">
        <f>MAX(0,TREND($A36:$B36,$A$33:$B$33,N$39))</f>
        <v>6.5625</v>
      </c>
      <c r="O42" s="17">
        <f>MAX(0,TREND($A36:$B36,$A$33:$B$33,O$39))</f>
        <v>8.25</v>
      </c>
      <c r="P42" s="17">
        <f>MAX(0,TREND($A36:$B36,$A$33:$B$33,P$39))</f>
        <v>9.9375</v>
      </c>
      <c r="Q42" s="17">
        <f>MAX(0,TREND($A36:$B36,$A$33:$B$33,Q$39))</f>
        <v>11.625</v>
      </c>
      <c r="R42" s="17">
        <f>MAX(0,TREND($A36:$B36,$A$33:$B$33,R$39))</f>
        <v>13.3125</v>
      </c>
      <c r="S42" s="17">
        <f>MAX(0,TREND($A36:$B36,$A$33:$B$33,S$39))</f>
        <v>15</v>
      </c>
      <c r="T42" s="17">
        <f>S42</f>
        <v>15</v>
      </c>
      <c r="U42" s="17">
        <f>T42</f>
        <v>15</v>
      </c>
      <c r="V42" s="17">
        <f>U42</f>
        <v>15</v>
      </c>
      <c r="W42" s="17">
        <f>V42</f>
        <v>15</v>
      </c>
      <c r="X42" s="17">
        <f>W42</f>
        <v>15</v>
      </c>
      <c r="Y42" s="17">
        <f>X42</f>
        <v>15</v>
      </c>
      <c r="Z42" s="17">
        <f>Y42</f>
        <v>15</v>
      </c>
      <c r="AA42" s="17">
        <f>Z42</f>
        <v>15</v>
      </c>
      <c r="AB42" s="17">
        <f>AA42</f>
        <v>15</v>
      </c>
      <c r="AC42" s="17">
        <f>AB42</f>
        <v>15</v>
      </c>
      <c r="AD42" s="17">
        <f>AC42</f>
        <v>15</v>
      </c>
      <c r="AE42" s="17">
        <f>AD42</f>
        <v>15</v>
      </c>
      <c r="AF42" s="17">
        <f>AE42</f>
        <v>15</v>
      </c>
      <c r="AG42" s="17">
        <f>AF42</f>
        <v>15</v>
      </c>
      <c r="AH42" s="17">
        <f>AG42</f>
        <v>15</v>
      </c>
    </row>
    <row r="43" spans="1:34" s="2" customFormat="1" x14ac:dyDescent="0.25">
      <c r="A43" s="19" t="s">
        <v>61</v>
      </c>
      <c r="B43" s="17">
        <f>MAX(0,TREND($B6:$J6,$B$2:$J$2,B$39))</f>
        <v>13.577777777777783</v>
      </c>
      <c r="C43" s="17">
        <f>MAX(0,TREND($B6:$J6,$B$2:$J$2,C$39))</f>
        <v>14.16111111111104</v>
      </c>
      <c r="D43" s="17">
        <f>MAX(0,TREND($B6:$J6,$B$2:$J$2,D$39))</f>
        <v>14.744444444444525</v>
      </c>
      <c r="E43" s="17">
        <f>MAX(0,TREND($B6:$J6,$B$2:$J$2,E$39))</f>
        <v>15.327777777777783</v>
      </c>
      <c r="F43" s="17">
        <f>MAX(0,TREND($B6:$J6,$B$2:$J$2,F$39))</f>
        <v>15.91111111111104</v>
      </c>
      <c r="G43" s="17">
        <f>MAX(0,TREND($B6:$J6,$B$2:$J$2,G$39))</f>
        <v>16.494444444444525</v>
      </c>
      <c r="H43" s="17">
        <f>MAX(0,TREND($B6:$J6,$B$2:$J$2,H$39))</f>
        <v>17.077777777777783</v>
      </c>
      <c r="I43" s="17">
        <f>MAX(0,TREND($B6:$J6,$B$2:$J$2,I$39))</f>
        <v>17.66111111111104</v>
      </c>
      <c r="J43" s="17">
        <f>MAX(0,TREND($B6:$J6,$B$2:$J$2,J$39))</f>
        <v>18.244444444444525</v>
      </c>
      <c r="K43" s="17">
        <f>MAX(0,TREND($B6:$J6,$B$2:$J$2,K$39))</f>
        <v>18.827777777777783</v>
      </c>
      <c r="L43" s="17">
        <f>MAX(0,TREND($B6:$J6,$B$2:$J$2,L$39))</f>
        <v>19.41111111111104</v>
      </c>
      <c r="M43" s="17">
        <f>MAX(0,TREND($B6:$J6,$B$2:$J$2,M$39))</f>
        <v>19.994444444444525</v>
      </c>
      <c r="N43" s="17">
        <f>MAX(0,TREND($B6:$J6,$B$2:$J$2,N$39))</f>
        <v>20.577777777777783</v>
      </c>
      <c r="O43" s="17">
        <f>MAX(0,TREND($B6:$J6,$B$2:$J$2,O$39))</f>
        <v>21.16111111111104</v>
      </c>
      <c r="P43" s="17">
        <f>MAX(0,TREND($B6:$J6,$B$2:$J$2,P$39))</f>
        <v>21.744444444444525</v>
      </c>
      <c r="Q43" s="17">
        <f>MAX(0,TREND($B6:$J6,$B$2:$J$2,Q$39))</f>
        <v>22.327777777777783</v>
      </c>
      <c r="R43" s="17">
        <f>MAX(0,TREND($B6:$J6,$B$2:$J$2,R$39))</f>
        <v>22.91111111111104</v>
      </c>
      <c r="S43" s="17">
        <f>MAX(0,TREND($B6:$J6,$B$2:$J$2,S$39))</f>
        <v>23.494444444444525</v>
      </c>
      <c r="T43" s="17">
        <f t="shared" ref="T43:AH43" si="1">S43</f>
        <v>23.494444444444525</v>
      </c>
      <c r="U43" s="17">
        <f t="shared" si="1"/>
        <v>23.494444444444525</v>
      </c>
      <c r="V43" s="17">
        <f t="shared" si="1"/>
        <v>23.494444444444525</v>
      </c>
      <c r="W43" s="17">
        <f t="shared" si="1"/>
        <v>23.494444444444525</v>
      </c>
      <c r="X43" s="17">
        <f t="shared" si="1"/>
        <v>23.494444444444525</v>
      </c>
      <c r="Y43" s="17">
        <f t="shared" si="1"/>
        <v>23.494444444444525</v>
      </c>
      <c r="Z43" s="17">
        <f t="shared" si="1"/>
        <v>23.494444444444525</v>
      </c>
      <c r="AA43" s="17">
        <f t="shared" si="1"/>
        <v>23.494444444444525</v>
      </c>
      <c r="AB43" s="17">
        <f t="shared" si="1"/>
        <v>23.494444444444525</v>
      </c>
      <c r="AC43" s="17">
        <f t="shared" si="1"/>
        <v>23.494444444444525</v>
      </c>
      <c r="AD43" s="17">
        <f t="shared" si="1"/>
        <v>23.494444444444525</v>
      </c>
      <c r="AE43" s="17">
        <f t="shared" si="1"/>
        <v>23.494444444444525</v>
      </c>
      <c r="AF43" s="17">
        <f t="shared" si="1"/>
        <v>23.494444444444525</v>
      </c>
      <c r="AG43" s="17">
        <f t="shared" si="1"/>
        <v>23.494444444444525</v>
      </c>
      <c r="AH43" s="17">
        <f t="shared" si="1"/>
        <v>23.494444444444525</v>
      </c>
    </row>
    <row r="44" spans="1:34" s="2" customFormat="1" x14ac:dyDescent="0.25">
      <c r="A44" s="13"/>
    </row>
    <row r="45" spans="1:34" s="2" customFormat="1" x14ac:dyDescent="0.25">
      <c r="A45" s="13"/>
      <c r="N45" s="17"/>
      <c r="S45" s="17"/>
      <c r="AH45" s="17"/>
    </row>
    <row r="46" spans="1:34" s="2" customFormat="1" x14ac:dyDescent="0.25">
      <c r="A46" s="13"/>
    </row>
    <row r="47" spans="1:34" s="2" customFormat="1" x14ac:dyDescent="0.25">
      <c r="A47" s="13"/>
    </row>
    <row r="48" spans="1:34" s="2" customFormat="1" x14ac:dyDescent="0.25">
      <c r="A48" s="13"/>
    </row>
    <row r="49" spans="1:34" s="2" customFormat="1" x14ac:dyDescent="0.25">
      <c r="A49" s="13"/>
    </row>
    <row r="50" spans="1:34" s="2" customFormat="1" x14ac:dyDescent="0.25">
      <c r="A50" s="13"/>
    </row>
    <row r="51" spans="1:34" s="2" customFormat="1" x14ac:dyDescent="0.25">
      <c r="A51" s="13"/>
    </row>
    <row r="52" spans="1:34" s="2" customFormat="1" x14ac:dyDescent="0.25">
      <c r="A52" s="13"/>
    </row>
    <row r="53" spans="1:34" s="2" customFormat="1" x14ac:dyDescent="0.25">
      <c r="A53" s="13"/>
    </row>
    <row r="54" spans="1:34" s="2" customFormat="1" x14ac:dyDescent="0.25">
      <c r="A54" s="13"/>
    </row>
    <row r="55" spans="1:34" s="2" customFormat="1" x14ac:dyDescent="0.25">
      <c r="A55" s="13"/>
    </row>
    <row r="56" spans="1:34" s="2" customFormat="1" x14ac:dyDescent="0.25">
      <c r="A56" s="13"/>
    </row>
    <row r="57" spans="1:34" s="2" customFormat="1" x14ac:dyDescent="0.25">
      <c r="A57" s="13"/>
    </row>
    <row r="58" spans="1:34" s="2" customFormat="1" x14ac:dyDescent="0.25">
      <c r="A58" s="13"/>
    </row>
    <row r="60" spans="1:34" x14ac:dyDescent="0.25">
      <c r="A60" s="11" t="s">
        <v>36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5">
      <c r="A61" s="3" t="s">
        <v>17</v>
      </c>
    </row>
    <row r="62" spans="1:34" s="8" customFormat="1" x14ac:dyDescent="0.25">
      <c r="A62" s="8" t="s">
        <v>71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5">
      <c r="A63" s="8" t="s">
        <v>72</v>
      </c>
      <c r="B63" s="18">
        <v>41620000000000</v>
      </c>
      <c r="C63" s="18">
        <v>41980000000000</v>
      </c>
      <c r="D63" s="18">
        <v>43320000000000</v>
      </c>
      <c r="E63" s="18">
        <v>46370000000000</v>
      </c>
      <c r="F63" s="18">
        <v>49370000000000</v>
      </c>
      <c r="G63" s="18">
        <v>51350000000000</v>
      </c>
      <c r="H63" s="18">
        <v>51370000000000</v>
      </c>
      <c r="I63" s="18">
        <v>51610000000000</v>
      </c>
      <c r="J63" s="18">
        <v>51560000000000</v>
      </c>
      <c r="K63" s="18">
        <v>52210000000000</v>
      </c>
      <c r="L63" s="18">
        <v>52750000000000</v>
      </c>
      <c r="M63" s="18">
        <v>52740000000000</v>
      </c>
      <c r="N63" s="18">
        <v>52750000000000</v>
      </c>
      <c r="O63" s="18">
        <v>52560000000000</v>
      </c>
      <c r="P63" s="18">
        <v>52540000000000</v>
      </c>
      <c r="Q63" s="18">
        <v>52410000000000</v>
      </c>
      <c r="R63" s="18">
        <v>52300000000000</v>
      </c>
      <c r="S63" s="18">
        <v>52820000000000</v>
      </c>
      <c r="T63" s="18">
        <v>52980000000000</v>
      </c>
      <c r="U63" s="18">
        <v>53290000000000</v>
      </c>
      <c r="V63" s="18">
        <v>53510000000000</v>
      </c>
      <c r="W63" s="18">
        <v>53470000000000</v>
      </c>
      <c r="X63" s="18">
        <v>53390000000000</v>
      </c>
      <c r="Y63" s="18">
        <v>53570000000000</v>
      </c>
      <c r="Z63" s="18">
        <v>53770000000000</v>
      </c>
      <c r="AA63" s="18">
        <v>53820000000000</v>
      </c>
      <c r="AB63" s="18">
        <v>53440000000000</v>
      </c>
      <c r="AC63" s="18">
        <v>53230000000000</v>
      </c>
      <c r="AD63" s="18">
        <v>53070000000000</v>
      </c>
      <c r="AE63" s="18">
        <v>52710000000000</v>
      </c>
      <c r="AF63" s="18">
        <v>52460000000000</v>
      </c>
      <c r="AG63" s="18">
        <v>455116000000000</v>
      </c>
    </row>
    <row r="64" spans="1:34" s="8" customFormat="1" x14ac:dyDescent="0.25">
      <c r="A64" s="8" t="s">
        <v>73</v>
      </c>
      <c r="B64" s="18">
        <v>58770000000000</v>
      </c>
      <c r="C64" s="18">
        <v>59120000000000</v>
      </c>
      <c r="D64" s="18">
        <v>61290000000000</v>
      </c>
      <c r="E64" s="18">
        <v>61750000000000</v>
      </c>
      <c r="F64" s="18">
        <v>63790000000000</v>
      </c>
      <c r="G64" s="18">
        <v>65670000000000</v>
      </c>
      <c r="H64" s="18">
        <v>66870000000000</v>
      </c>
      <c r="I64" s="18">
        <v>68060000000000</v>
      </c>
      <c r="J64" s="18">
        <v>69260000000000</v>
      </c>
      <c r="K64" s="18">
        <v>70460000000000</v>
      </c>
      <c r="L64" s="18">
        <v>71650000000000</v>
      </c>
      <c r="M64" s="18">
        <v>72850000000000</v>
      </c>
      <c r="N64" s="18">
        <v>74040000000000</v>
      </c>
      <c r="O64" s="18">
        <v>75240000000000</v>
      </c>
      <c r="P64" s="18">
        <v>76430000000000</v>
      </c>
      <c r="Q64" s="18">
        <v>77630000000000</v>
      </c>
      <c r="R64" s="18">
        <v>78820000000000</v>
      </c>
      <c r="S64" s="18">
        <v>80020000000000</v>
      </c>
      <c r="T64" s="18">
        <v>81220000000000</v>
      </c>
      <c r="U64" s="18">
        <v>82410000000000</v>
      </c>
      <c r="V64" s="18">
        <v>83610000000000</v>
      </c>
      <c r="W64" s="18">
        <v>84800000000000</v>
      </c>
      <c r="X64" s="18">
        <v>86000000000000</v>
      </c>
      <c r="Y64" s="18">
        <v>87190000000000</v>
      </c>
      <c r="Z64" s="18">
        <v>88390000000000</v>
      </c>
      <c r="AA64" s="18">
        <v>89580000000000</v>
      </c>
      <c r="AB64" s="18">
        <v>90780000000000</v>
      </c>
      <c r="AC64" s="18">
        <v>91970000000000</v>
      </c>
      <c r="AD64" s="18">
        <v>93170000000000</v>
      </c>
      <c r="AE64" s="18">
        <v>94370000000000</v>
      </c>
      <c r="AF64" s="18">
        <v>95560000000000</v>
      </c>
      <c r="AG64" s="18">
        <v>400057000000000</v>
      </c>
    </row>
    <row r="65" spans="1:34" s="8" customFormat="1" x14ac:dyDescent="0.25">
      <c r="A65" s="8" t="s">
        <v>74</v>
      </c>
      <c r="B65" s="18">
        <v>61560000000000</v>
      </c>
      <c r="C65" s="18">
        <v>60890000000000</v>
      </c>
      <c r="D65" s="18">
        <v>63300000000000</v>
      </c>
      <c r="E65" s="18">
        <v>64660000000000</v>
      </c>
      <c r="F65" s="18">
        <v>66100000000000</v>
      </c>
      <c r="G65" s="18">
        <v>67680000000000</v>
      </c>
      <c r="H65" s="18">
        <v>68670000000000</v>
      </c>
      <c r="I65" s="18">
        <v>69670000000000</v>
      </c>
      <c r="J65" s="18">
        <v>70660000000000</v>
      </c>
      <c r="K65" s="18">
        <v>71660000000000</v>
      </c>
      <c r="L65" s="18">
        <v>72660000000000</v>
      </c>
      <c r="M65" s="18">
        <v>73650000000000</v>
      </c>
      <c r="N65" s="18">
        <v>74650000000000</v>
      </c>
      <c r="O65" s="18">
        <v>75640000000000</v>
      </c>
      <c r="P65" s="18">
        <v>76640000000000</v>
      </c>
      <c r="Q65" s="18">
        <v>77640000000000</v>
      </c>
      <c r="R65" s="18">
        <v>78630000000000</v>
      </c>
      <c r="S65" s="18">
        <v>79630000000000</v>
      </c>
      <c r="T65" s="18">
        <v>80620000000000</v>
      </c>
      <c r="U65" s="18">
        <v>81620000000000</v>
      </c>
      <c r="V65" s="18">
        <v>82620000000000</v>
      </c>
      <c r="W65" s="18">
        <v>83610000000000</v>
      </c>
      <c r="X65" s="18">
        <v>84610000000000</v>
      </c>
      <c r="Y65" s="18">
        <v>85600000000000</v>
      </c>
      <c r="Z65" s="18">
        <v>86600000000000</v>
      </c>
      <c r="AA65" s="18">
        <v>87600000000000</v>
      </c>
      <c r="AB65" s="18">
        <v>88590000000000</v>
      </c>
      <c r="AC65" s="18">
        <v>89590000000000</v>
      </c>
      <c r="AD65" s="18">
        <v>90580000000000</v>
      </c>
      <c r="AE65" s="18">
        <v>91580000000000</v>
      </c>
      <c r="AF65" s="18">
        <v>92580000000000</v>
      </c>
      <c r="AG65" s="18"/>
    </row>
    <row r="66" spans="1:34" s="8" customFormat="1" x14ac:dyDescent="0.25">
      <c r="A66" s="8" t="s">
        <v>75</v>
      </c>
      <c r="B66" s="18">
        <v>79670000000000</v>
      </c>
      <c r="C66" s="18">
        <v>65790000000000</v>
      </c>
      <c r="D66" s="18">
        <v>68370000000000</v>
      </c>
      <c r="E66" s="18">
        <v>75620000000000</v>
      </c>
      <c r="F66" s="18">
        <v>81550000000000</v>
      </c>
      <c r="G66" s="18">
        <v>85410000000000</v>
      </c>
      <c r="H66" s="18">
        <v>85210000000000</v>
      </c>
      <c r="I66" s="18">
        <v>85740000000000</v>
      </c>
      <c r="J66" s="18">
        <v>85320000000000</v>
      </c>
      <c r="K66" s="18">
        <v>87210000000000</v>
      </c>
      <c r="L66" s="18">
        <v>88740000000000</v>
      </c>
      <c r="M66" s="18">
        <v>88860000000000</v>
      </c>
      <c r="N66" s="18">
        <v>89050000000000</v>
      </c>
      <c r="O66" s="18">
        <v>88580000000000</v>
      </c>
      <c r="P66" s="18">
        <v>88640000000000</v>
      </c>
      <c r="Q66" s="18">
        <v>88360000000000</v>
      </c>
      <c r="R66" s="18">
        <v>87720000000000</v>
      </c>
      <c r="S66" s="18">
        <v>89170000000000</v>
      </c>
      <c r="T66" s="18">
        <v>89420000000000</v>
      </c>
      <c r="U66" s="18">
        <v>90170000000000</v>
      </c>
      <c r="V66" s="18">
        <v>90660000000000</v>
      </c>
      <c r="W66" s="18">
        <v>90540000000000</v>
      </c>
      <c r="X66" s="18">
        <v>90320000000000</v>
      </c>
      <c r="Y66" s="18">
        <v>90940000000000</v>
      </c>
      <c r="Z66" s="18">
        <v>91670000000000</v>
      </c>
      <c r="AA66" s="18">
        <v>91850000000000</v>
      </c>
      <c r="AB66" s="18">
        <v>90740000000000</v>
      </c>
      <c r="AC66" s="18">
        <v>90230000000000</v>
      </c>
      <c r="AD66" s="18">
        <v>89830000000000</v>
      </c>
      <c r="AE66" s="18">
        <v>88810000000000</v>
      </c>
      <c r="AF66" s="18">
        <v>88140000000000</v>
      </c>
      <c r="AG66" s="18"/>
    </row>
    <row r="68" spans="1:34" x14ac:dyDescent="0.25">
      <c r="A68" s="10" t="s">
        <v>9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s="8" customFormat="1" x14ac:dyDescent="0.25">
      <c r="A69" s="14"/>
      <c r="B69">
        <v>2020</v>
      </c>
      <c r="C69">
        <v>2021</v>
      </c>
      <c r="D69">
        <v>2022</v>
      </c>
      <c r="E69">
        <v>2023</v>
      </c>
      <c r="F69">
        <v>2024</v>
      </c>
      <c r="G69">
        <v>2025</v>
      </c>
      <c r="H69">
        <v>2026</v>
      </c>
      <c r="I69">
        <v>2027</v>
      </c>
      <c r="J69">
        <v>2028</v>
      </c>
      <c r="K69">
        <v>2029</v>
      </c>
      <c r="L69">
        <v>2030</v>
      </c>
      <c r="M69">
        <v>2031</v>
      </c>
      <c r="N69">
        <v>2032</v>
      </c>
      <c r="O69">
        <v>2033</v>
      </c>
      <c r="P69">
        <v>2034</v>
      </c>
      <c r="Q69">
        <v>2035</v>
      </c>
      <c r="R69">
        <v>2036</v>
      </c>
      <c r="S69">
        <v>2037</v>
      </c>
      <c r="T69">
        <v>2038</v>
      </c>
      <c r="U69">
        <v>2039</v>
      </c>
      <c r="V69">
        <v>2040</v>
      </c>
      <c r="W69">
        <v>2041</v>
      </c>
      <c r="X69">
        <v>2042</v>
      </c>
      <c r="Y69">
        <v>2043</v>
      </c>
      <c r="Z69">
        <v>2044</v>
      </c>
      <c r="AA69">
        <v>2045</v>
      </c>
      <c r="AB69">
        <v>2046</v>
      </c>
      <c r="AC69">
        <v>2047</v>
      </c>
      <c r="AD69">
        <v>2048</v>
      </c>
      <c r="AE69">
        <v>2049</v>
      </c>
      <c r="AF69">
        <v>2050</v>
      </c>
    </row>
    <row r="70" spans="1:34" s="8" customFormat="1" x14ac:dyDescent="0.25">
      <c r="A70" s="19" t="s">
        <v>47</v>
      </c>
      <c r="B70" s="20">
        <f>D40*10^12/B63</f>
        <v>0</v>
      </c>
      <c r="C70" s="20">
        <f t="shared" ref="C70:AF73" si="2">E40*10^12/C63</f>
        <v>0</v>
      </c>
      <c r="D70" s="20">
        <f t="shared" si="2"/>
        <v>0</v>
      </c>
      <c r="E70" s="20">
        <f t="shared" si="2"/>
        <v>0</v>
      </c>
      <c r="F70" s="20">
        <f t="shared" si="2"/>
        <v>0</v>
      </c>
      <c r="G70" s="20">
        <f t="shared" si="2"/>
        <v>0</v>
      </c>
      <c r="H70" s="20">
        <f t="shared" si="2"/>
        <v>0</v>
      </c>
      <c r="I70" s="20">
        <f t="shared" si="2"/>
        <v>0</v>
      </c>
      <c r="J70" s="20">
        <f t="shared" si="2"/>
        <v>6.7882079131109385E-2</v>
      </c>
      <c r="K70" s="20">
        <f t="shared" si="2"/>
        <v>0.13407393219689714</v>
      </c>
      <c r="L70" s="20">
        <f t="shared" si="2"/>
        <v>0.1990521327014218</v>
      </c>
      <c r="M70" s="20">
        <f t="shared" si="2"/>
        <v>0.26545316647705725</v>
      </c>
      <c r="N70" s="20">
        <f t="shared" si="2"/>
        <v>0.33175355450236965</v>
      </c>
      <c r="O70" s="20">
        <f t="shared" si="2"/>
        <v>0.3995433789954338</v>
      </c>
      <c r="P70" s="20">
        <f t="shared" si="2"/>
        <v>0.46631138180433956</v>
      </c>
      <c r="Q70" s="20">
        <f t="shared" si="2"/>
        <v>0.53424918908605223</v>
      </c>
      <c r="R70" s="20">
        <f t="shared" si="2"/>
        <v>0.53537284894837478</v>
      </c>
      <c r="S70" s="20">
        <f t="shared" si="2"/>
        <v>0.53010223400227185</v>
      </c>
      <c r="T70" s="20">
        <f t="shared" si="2"/>
        <v>0.52850132125330318</v>
      </c>
      <c r="U70" s="20">
        <f t="shared" si="2"/>
        <v>0.52542690936385816</v>
      </c>
      <c r="V70" s="20">
        <f t="shared" si="2"/>
        <v>0.52326667912539715</v>
      </c>
      <c r="W70" s="20">
        <f t="shared" si="2"/>
        <v>0.5236581260519918</v>
      </c>
      <c r="X70" s="20">
        <f t="shared" si="2"/>
        <v>0.52444277954673157</v>
      </c>
      <c r="Y70" s="20">
        <f t="shared" si="2"/>
        <v>0.52268060481612844</v>
      </c>
      <c r="Z70" s="20">
        <f t="shared" si="2"/>
        <v>0.52073647015064162</v>
      </c>
      <c r="AA70" s="20">
        <f t="shared" si="2"/>
        <v>0.52025269416573761</v>
      </c>
      <c r="AB70" s="20">
        <f t="shared" si="2"/>
        <v>0.5239520958083832</v>
      </c>
      <c r="AC70" s="20">
        <f t="shared" si="2"/>
        <v>0.52601916212662037</v>
      </c>
      <c r="AD70" s="20">
        <f t="shared" si="2"/>
        <v>0.52760504993404933</v>
      </c>
      <c r="AE70" s="20">
        <f t="shared" si="2"/>
        <v>0.53120849933598935</v>
      </c>
      <c r="AF70" s="20">
        <f t="shared" si="2"/>
        <v>0.53373999237514291</v>
      </c>
    </row>
    <row r="71" spans="1:34" s="8" customFormat="1" x14ac:dyDescent="0.25">
      <c r="A71" s="19" t="s">
        <v>48</v>
      </c>
      <c r="B71" s="20">
        <f t="shared" ref="B71:B73" si="3">D41*10^12/B64</f>
        <v>5.1664681526842775E-2</v>
      </c>
      <c r="C71" s="20">
        <f t="shared" si="2"/>
        <v>9.3972710870537615E-2</v>
      </c>
      <c r="D71" s="20">
        <f t="shared" si="2"/>
        <v>0.13175069342469928</v>
      </c>
      <c r="E71" s="20">
        <f t="shared" si="2"/>
        <v>0.17156815114708571</v>
      </c>
      <c r="F71" s="20">
        <f t="shared" si="2"/>
        <v>0.2055755865600592</v>
      </c>
      <c r="G71" s="20">
        <f t="shared" si="2"/>
        <v>0.23805390589309899</v>
      </c>
      <c r="H71" s="20">
        <f t="shared" si="2"/>
        <v>0.27145705597925129</v>
      </c>
      <c r="I71" s="20">
        <f t="shared" si="2"/>
        <v>0.34506317954746668</v>
      </c>
      <c r="J71" s="20">
        <f t="shared" si="2"/>
        <v>0.41581540571759323</v>
      </c>
      <c r="K71" s="20">
        <f t="shared" si="2"/>
        <v>0.4841576781152489</v>
      </c>
      <c r="L71" s="20">
        <f t="shared" si="2"/>
        <v>0.55028785764131705</v>
      </c>
      <c r="M71" s="20">
        <f t="shared" si="2"/>
        <v>0.61417295813315431</v>
      </c>
      <c r="N71" s="20">
        <f t="shared" si="2"/>
        <v>0.67607880875202886</v>
      </c>
      <c r="O71" s="20">
        <f t="shared" si="2"/>
        <v>0.73592836257310135</v>
      </c>
      <c r="P71" s="20">
        <f t="shared" si="2"/>
        <v>0.79400268219285708</v>
      </c>
      <c r="Q71" s="20">
        <f t="shared" si="2"/>
        <v>0.85018678346000254</v>
      </c>
      <c r="R71" s="20">
        <f t="shared" si="2"/>
        <v>0.83735092616087292</v>
      </c>
      <c r="S71" s="20">
        <f t="shared" si="2"/>
        <v>0.82479380154961257</v>
      </c>
      <c r="T71" s="20">
        <f t="shared" si="2"/>
        <v>0.81260773208569315</v>
      </c>
      <c r="U71" s="20">
        <f t="shared" si="2"/>
        <v>0.80087368037859485</v>
      </c>
      <c r="V71" s="20">
        <f t="shared" si="2"/>
        <v>0.78937926085396481</v>
      </c>
      <c r="W71" s="20">
        <f t="shared" si="2"/>
        <v>0.77830188679245282</v>
      </c>
      <c r="X71" s="20">
        <f t="shared" si="2"/>
        <v>0.76744186046511631</v>
      </c>
      <c r="Y71" s="20">
        <f t="shared" si="2"/>
        <v>0.75696754214932904</v>
      </c>
      <c r="Z71" s="20">
        <f t="shared" si="2"/>
        <v>0.74669080212693739</v>
      </c>
      <c r="AA71" s="20">
        <f t="shared" si="2"/>
        <v>0.73677160080375081</v>
      </c>
      <c r="AB71" s="20">
        <f t="shared" si="2"/>
        <v>0.72703238598810316</v>
      </c>
      <c r="AC71" s="20">
        <f t="shared" si="2"/>
        <v>0.71762531260193541</v>
      </c>
      <c r="AD71" s="20">
        <f t="shared" si="2"/>
        <v>0.70838252656434475</v>
      </c>
      <c r="AE71" s="20">
        <f t="shared" si="2"/>
        <v>0.69937480131397689</v>
      </c>
      <c r="AF71" s="20">
        <f t="shared" si="2"/>
        <v>0.69066555043951439</v>
      </c>
    </row>
    <row r="72" spans="1:34" s="8" customFormat="1" x14ac:dyDescent="0.25">
      <c r="A72" s="19" t="s">
        <v>51</v>
      </c>
      <c r="B72" s="20">
        <f t="shared" si="3"/>
        <v>0</v>
      </c>
      <c r="C72" s="20">
        <f t="shared" si="2"/>
        <v>2.6003175124536542E-3</v>
      </c>
      <c r="D72" s="20">
        <f t="shared" si="2"/>
        <v>5.2659294365452513E-3</v>
      </c>
      <c r="E72" s="20">
        <f t="shared" si="2"/>
        <v>7.8616352201256682E-3</v>
      </c>
      <c r="F72" s="20">
        <f t="shared" si="2"/>
        <v>1.0337871911245645E-2</v>
      </c>
      <c r="G72" s="20">
        <f t="shared" si="2"/>
        <v>1.2682230102443093E-2</v>
      </c>
      <c r="H72" s="20">
        <f t="shared" si="2"/>
        <v>1.5047813212950385E-2</v>
      </c>
      <c r="I72" s="20">
        <f t="shared" si="2"/>
        <v>2.1530070331563084E-2</v>
      </c>
      <c r="J72" s="20">
        <f t="shared" si="2"/>
        <v>4.5110387772431364E-2</v>
      </c>
      <c r="K72" s="20">
        <f t="shared" si="2"/>
        <v>6.8029584147362543E-2</v>
      </c>
      <c r="L72" s="20">
        <f t="shared" si="2"/>
        <v>9.0317919075144512E-2</v>
      </c>
      <c r="M72" s="20">
        <f t="shared" si="2"/>
        <v>0.11201629327902241</v>
      </c>
      <c r="N72" s="20">
        <f t="shared" si="2"/>
        <v>0.13312123241795043</v>
      </c>
      <c r="O72" s="20">
        <f t="shared" si="2"/>
        <v>0.15368852459016394</v>
      </c>
      <c r="P72" s="20">
        <f t="shared" si="2"/>
        <v>0.17370172233820461</v>
      </c>
      <c r="Q72" s="20">
        <f t="shared" si="2"/>
        <v>0.19319938176197837</v>
      </c>
      <c r="R72" s="20">
        <f t="shared" si="2"/>
        <v>0.19076688286913393</v>
      </c>
      <c r="S72" s="20">
        <f t="shared" si="2"/>
        <v>0.18837121687806102</v>
      </c>
      <c r="T72" s="20">
        <f t="shared" si="2"/>
        <v>0.18605805011163484</v>
      </c>
      <c r="U72" s="20">
        <f t="shared" si="2"/>
        <v>0.18377848566527813</v>
      </c>
      <c r="V72" s="20">
        <f t="shared" si="2"/>
        <v>0.18155410312273057</v>
      </c>
      <c r="W72" s="20">
        <f t="shared" si="2"/>
        <v>0.17940437746681018</v>
      </c>
      <c r="X72" s="20">
        <f t="shared" si="2"/>
        <v>0.1772840089823898</v>
      </c>
      <c r="Y72" s="20">
        <f t="shared" si="2"/>
        <v>0.17523364485981308</v>
      </c>
      <c r="Z72" s="20">
        <f t="shared" si="2"/>
        <v>0.17321016166281755</v>
      </c>
      <c r="AA72" s="20">
        <f t="shared" si="2"/>
        <v>0.17123287671232876</v>
      </c>
      <c r="AB72" s="20">
        <f t="shared" si="2"/>
        <v>0.16931933626820184</v>
      </c>
      <c r="AC72" s="20">
        <f t="shared" si="2"/>
        <v>0.16742940060274583</v>
      </c>
      <c r="AD72" s="20">
        <f t="shared" si="2"/>
        <v>0.16559947008169573</v>
      </c>
      <c r="AE72" s="20">
        <f t="shared" si="2"/>
        <v>0.16379122079056563</v>
      </c>
      <c r="AF72" s="20">
        <f t="shared" si="2"/>
        <v>0.16202203499675957</v>
      </c>
    </row>
    <row r="73" spans="1:34" s="8" customFormat="1" x14ac:dyDescent="0.25">
      <c r="A73" s="19" t="s">
        <v>61</v>
      </c>
      <c r="B73" s="20">
        <f t="shared" si="3"/>
        <v>0.18506896503633144</v>
      </c>
      <c r="C73" s="20">
        <f t="shared" si="2"/>
        <v>0.23298035837935527</v>
      </c>
      <c r="D73" s="20">
        <f t="shared" si="2"/>
        <v>0.23272065395803776</v>
      </c>
      <c r="E73" s="20">
        <f t="shared" si="2"/>
        <v>0.21812277763084534</v>
      </c>
      <c r="F73" s="20">
        <f t="shared" si="2"/>
        <v>0.20941481027317943</v>
      </c>
      <c r="G73" s="20">
        <f t="shared" si="2"/>
        <v>0.20678036659771734</v>
      </c>
      <c r="H73" s="20">
        <f t="shared" si="2"/>
        <v>0.21411154142054364</v>
      </c>
      <c r="I73" s="20">
        <f t="shared" si="2"/>
        <v>0.21959152994842293</v>
      </c>
      <c r="J73" s="20">
        <f t="shared" si="2"/>
        <v>0.22750950669375339</v>
      </c>
      <c r="K73" s="20">
        <f t="shared" si="2"/>
        <v>0.22926779548726664</v>
      </c>
      <c r="L73" s="20">
        <f t="shared" si="2"/>
        <v>0.23188841309192901</v>
      </c>
      <c r="M73" s="20">
        <f t="shared" si="2"/>
        <v>0.23813989546602565</v>
      </c>
      <c r="N73" s="20">
        <f t="shared" si="2"/>
        <v>0.24418241936490201</v>
      </c>
      <c r="O73" s="20">
        <f t="shared" si="2"/>
        <v>0.25206342038584084</v>
      </c>
      <c r="P73" s="20">
        <f t="shared" si="2"/>
        <v>0.25847372643401445</v>
      </c>
      <c r="Q73" s="20">
        <f t="shared" si="2"/>
        <v>0.26589457270761119</v>
      </c>
      <c r="R73" s="20">
        <f t="shared" si="2"/>
        <v>0.26783452399047564</v>
      </c>
      <c r="S73" s="20">
        <f t="shared" si="2"/>
        <v>0.26347924688173741</v>
      </c>
      <c r="T73" s="20">
        <f t="shared" si="2"/>
        <v>0.26274261288799511</v>
      </c>
      <c r="U73" s="20">
        <f t="shared" si="2"/>
        <v>0.26055721908001023</v>
      </c>
      <c r="V73" s="20">
        <f t="shared" si="2"/>
        <v>0.25914895703115515</v>
      </c>
      <c r="W73" s="20">
        <f t="shared" si="2"/>
        <v>0.25949242814716728</v>
      </c>
      <c r="X73" s="20">
        <f t="shared" si="2"/>
        <v>0.26012449562051065</v>
      </c>
      <c r="Y73" s="20">
        <f t="shared" si="2"/>
        <v>0.25835104953204885</v>
      </c>
      <c r="Z73" s="20">
        <f t="shared" si="2"/>
        <v>0.25629371053173911</v>
      </c>
      <c r="AA73" s="20">
        <f t="shared" si="2"/>
        <v>0.25579144740821474</v>
      </c>
      <c r="AB73" s="20">
        <f t="shared" si="2"/>
        <v>0.25892048098351911</v>
      </c>
      <c r="AC73" s="20">
        <f t="shared" si="2"/>
        <v>0.26038395704803863</v>
      </c>
      <c r="AD73" s="20">
        <f t="shared" si="2"/>
        <v>0.26154340915556634</v>
      </c>
      <c r="AE73" s="20">
        <f t="shared" si="2"/>
        <v>0.26454728571607389</v>
      </c>
      <c r="AF73" s="20">
        <f t="shared" si="2"/>
        <v>0.26655825328391791</v>
      </c>
    </row>
    <row r="74" spans="1:34" s="8" customFormat="1" x14ac:dyDescent="0.25">
      <c r="A74" s="14"/>
    </row>
    <row r="75" spans="1:34" s="8" customFormat="1" x14ac:dyDescent="0.25">
      <c r="A75" s="14"/>
    </row>
    <row r="76" spans="1:34" s="8" customFormat="1" x14ac:dyDescent="0.25">
      <c r="A76" s="14"/>
    </row>
    <row r="77" spans="1:34" s="8" customFormat="1" x14ac:dyDescent="0.25">
      <c r="A77" s="14"/>
    </row>
    <row r="78" spans="1:34" s="8" customFormat="1" x14ac:dyDescent="0.25">
      <c r="A78" s="14"/>
    </row>
    <row r="79" spans="1:34" s="8" customFormat="1" x14ac:dyDescent="0.25">
      <c r="A79" s="14"/>
    </row>
    <row r="80" spans="1:34" s="8" customFormat="1" x14ac:dyDescent="0.25">
      <c r="A80" s="14"/>
    </row>
    <row r="81" spans="1:1" s="8" customFormat="1" x14ac:dyDescent="0.25">
      <c r="A81" s="14"/>
    </row>
    <row r="82" spans="1:1" s="8" customFormat="1" x14ac:dyDescent="0.25">
      <c r="A82" s="14"/>
    </row>
    <row r="83" spans="1:1" s="8" customFormat="1" x14ac:dyDescent="0.25">
      <c r="A83" s="14"/>
    </row>
    <row r="84" spans="1:1" s="8" customFormat="1" x14ac:dyDescent="0.25">
      <c r="A84" s="14"/>
    </row>
    <row r="85" spans="1:1" s="8" customFormat="1" x14ac:dyDescent="0.25">
      <c r="A85" s="14"/>
    </row>
    <row r="86" spans="1:1" s="8" customFormat="1" x14ac:dyDescent="0.25">
      <c r="A86" s="14"/>
    </row>
    <row r="87" spans="1:1" s="8" customFormat="1" x14ac:dyDescent="0.25">
      <c r="A87" s="14"/>
    </row>
    <row r="88" spans="1:1" s="8" customFormat="1" x14ac:dyDescent="0.25">
      <c r="A88" s="14"/>
    </row>
    <row r="89" spans="1:1" s="8" customFormat="1" x14ac:dyDescent="0.25">
      <c r="A89" s="14"/>
    </row>
    <row r="90" spans="1:1" s="8" customFormat="1" x14ac:dyDescent="0.25">
      <c r="A90" s="14"/>
    </row>
    <row r="91" spans="1:1" s="8" customFormat="1" x14ac:dyDescent="0.25">
      <c r="A91" s="14"/>
    </row>
    <row r="92" spans="1:1" s="8" customFormat="1" x14ac:dyDescent="0.25">
      <c r="A92" s="14"/>
    </row>
    <row r="93" spans="1:1" s="8" customFormat="1" x14ac:dyDescent="0.25">
      <c r="A93" s="14"/>
    </row>
    <row r="94" spans="1:1" s="8" customFormat="1" x14ac:dyDescent="0.25">
      <c r="A94" s="14"/>
    </row>
    <row r="95" spans="1:1" s="8" customFormat="1" x14ac:dyDescent="0.25">
      <c r="A95" s="14"/>
    </row>
    <row r="96" spans="1:1" s="8" customFormat="1" x14ac:dyDescent="0.25">
      <c r="A96" t="s">
        <v>12</v>
      </c>
    </row>
    <row r="97" spans="1:4" s="8" customFormat="1" x14ac:dyDescent="0.25">
      <c r="A97" t="s">
        <v>13</v>
      </c>
    </row>
    <row r="98" spans="1:4" s="8" customFormat="1" x14ac:dyDescent="0.25">
      <c r="A98" t="s">
        <v>14</v>
      </c>
    </row>
    <row r="99" spans="1:4" s="8" customFormat="1" x14ac:dyDescent="0.25">
      <c r="A99" t="s">
        <v>15</v>
      </c>
    </row>
    <row r="101" spans="1:4" x14ac:dyDescent="0.25">
      <c r="A101" s="11" t="s">
        <v>16</v>
      </c>
      <c r="B101" s="7"/>
      <c r="C101" s="7"/>
    </row>
    <row r="102" spans="1:4" x14ac:dyDescent="0.25">
      <c r="B102">
        <v>2019</v>
      </c>
      <c r="C102">
        <v>2050</v>
      </c>
    </row>
    <row r="103" spans="1:4" x14ac:dyDescent="0.25">
      <c r="A103" s="19" t="s">
        <v>47</v>
      </c>
      <c r="B103" s="21" t="e">
        <f>#REF!</f>
        <v>#REF!</v>
      </c>
      <c r="C103" s="21" t="e">
        <f>MAX(AF70,B103)</f>
        <v>#REF!</v>
      </c>
      <c r="D103" t="s">
        <v>37</v>
      </c>
    </row>
    <row r="104" spans="1:4" x14ac:dyDescent="0.25">
      <c r="A104" s="19" t="s">
        <v>48</v>
      </c>
      <c r="B104" s="21" t="e">
        <f>#REF!</f>
        <v>#REF!</v>
      </c>
      <c r="C104" s="21" t="e">
        <f>MAX(AF71,B104)</f>
        <v>#REF!</v>
      </c>
    </row>
    <row r="105" spans="1:4" x14ac:dyDescent="0.25">
      <c r="A105" s="19" t="s">
        <v>61</v>
      </c>
      <c r="B105" s="21" t="e">
        <f>#REF!</f>
        <v>#REF!</v>
      </c>
      <c r="C105" s="21" t="e">
        <f>MAX(AF72,B105)</f>
        <v>#REF!</v>
      </c>
      <c r="D105" t="s">
        <v>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>
      <selection activeCell="B1" sqref="B1:B1048576"/>
    </sheetView>
  </sheetViews>
  <sheetFormatPr defaultRowHeight="15" x14ac:dyDescent="0.25"/>
  <cols>
    <col min="1" max="1" width="44.85546875" customWidth="1"/>
  </cols>
  <sheetData>
    <row r="1" spans="1:32" x14ac:dyDescent="0.25">
      <c r="A1" s="6" t="s">
        <v>18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5">
      <c r="A2" s="8" t="s">
        <v>19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5">
      <c r="A3" s="8" t="s">
        <v>20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5">
      <c r="A4" s="12" t="s">
        <v>28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5">
      <c r="A5" s="12" t="s">
        <v>29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5">
      <c r="A6" s="12" t="s">
        <v>30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5">
      <c r="A7" s="12" t="s">
        <v>31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5">
      <c r="A8" s="12" t="s">
        <v>32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5">
      <c r="A9" s="8" t="s">
        <v>21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5">
      <c r="A10" s="12" t="s">
        <v>33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5">
      <c r="A11" s="8" t="s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5">
      <c r="A12" s="8" t="s">
        <v>23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5">
      <c r="A13" s="8" t="s">
        <v>24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5">
      <c r="A14" s="12" t="s">
        <v>34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5">
      <c r="A15" s="8" t="s">
        <v>25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5">
      <c r="A16" s="8" t="s">
        <v>26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5">
      <c r="A17" s="8" t="s">
        <v>27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workbookViewId="0">
      <selection activeCell="B2" sqref="B2:AF26"/>
    </sheetView>
  </sheetViews>
  <sheetFormatPr defaultRowHeight="15" x14ac:dyDescent="0.25"/>
  <cols>
    <col min="1" max="1" width="44.85546875" customWidth="1"/>
  </cols>
  <sheetData>
    <row r="1" spans="1:32" x14ac:dyDescent="0.25">
      <c r="A1" s="6" t="s">
        <v>18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t="s">
        <v>39</v>
      </c>
      <c r="B2">
        <f>IFERROR(INDEX('BAU Calculations'!B$70:B$73,MATCH($A2,'BAU Calculations'!$A$70:$A$73,0)),0)</f>
        <v>0</v>
      </c>
      <c r="C2">
        <f>IFERROR(INDEX('BAU Calculations'!C$70:C$73,MATCH($A2,'BAU Calculations'!$A$70:$A$73,0)),0)</f>
        <v>0</v>
      </c>
      <c r="D2">
        <f>IFERROR(INDEX('BAU Calculations'!D$70:D$73,MATCH($A2,'BAU Calculations'!$A$70:$A$73,0)),0)</f>
        <v>0</v>
      </c>
      <c r="E2">
        <f>IFERROR(INDEX('BAU Calculations'!E$70:E$73,MATCH($A2,'BAU Calculations'!$A$70:$A$73,0)),0)</f>
        <v>0</v>
      </c>
      <c r="F2">
        <f>IFERROR(INDEX('BAU Calculations'!F$70:F$73,MATCH($A2,'BAU Calculations'!$A$70:$A$73,0)),0)</f>
        <v>0</v>
      </c>
      <c r="G2">
        <f>IFERROR(INDEX('BAU Calculations'!G$70:G$73,MATCH($A2,'BAU Calculations'!$A$70:$A$73,0)),0)</f>
        <v>0</v>
      </c>
      <c r="H2">
        <f>IFERROR(INDEX('BAU Calculations'!H$70:H$73,MATCH($A2,'BAU Calculations'!$A$70:$A$73,0)),0)</f>
        <v>0</v>
      </c>
      <c r="I2">
        <f>IFERROR(INDEX('BAU Calculations'!I$70:I$73,MATCH($A2,'BAU Calculations'!$A$70:$A$73,0)),0)</f>
        <v>0</v>
      </c>
      <c r="J2">
        <f>IFERROR(INDEX('BAU Calculations'!J$70:J$73,MATCH($A2,'BAU Calculations'!$A$70:$A$73,0)),0)</f>
        <v>0</v>
      </c>
      <c r="K2">
        <f>IFERROR(INDEX('BAU Calculations'!K$70:K$73,MATCH($A2,'BAU Calculations'!$A$70:$A$73,0)),0)</f>
        <v>0</v>
      </c>
      <c r="L2">
        <f>IFERROR(INDEX('BAU Calculations'!L$70:L$73,MATCH($A2,'BAU Calculations'!$A$70:$A$73,0)),0)</f>
        <v>0</v>
      </c>
      <c r="M2">
        <f>IFERROR(INDEX('BAU Calculations'!M$70:M$73,MATCH($A2,'BAU Calculations'!$A$70:$A$73,0)),0)</f>
        <v>0</v>
      </c>
      <c r="N2">
        <f>IFERROR(INDEX('BAU Calculations'!N$70:N$73,MATCH($A2,'BAU Calculations'!$A$70:$A$73,0)),0)</f>
        <v>0</v>
      </c>
      <c r="O2">
        <f>IFERROR(INDEX('BAU Calculations'!O$70:O$73,MATCH($A2,'BAU Calculations'!$A$70:$A$73,0)),0)</f>
        <v>0</v>
      </c>
      <c r="P2">
        <f>IFERROR(INDEX('BAU Calculations'!P$70:P$73,MATCH($A2,'BAU Calculations'!$A$70:$A$73,0)),0)</f>
        <v>0</v>
      </c>
      <c r="Q2">
        <f>IFERROR(INDEX('BAU Calculations'!Q$70:Q$73,MATCH($A2,'BAU Calculations'!$A$70:$A$73,0)),0)</f>
        <v>0</v>
      </c>
      <c r="R2">
        <f>IFERROR(INDEX('BAU Calculations'!R$70:R$73,MATCH($A2,'BAU Calculations'!$A$70:$A$73,0)),0)</f>
        <v>0</v>
      </c>
      <c r="S2">
        <f>IFERROR(INDEX('BAU Calculations'!S$70:S$73,MATCH($A2,'BAU Calculations'!$A$70:$A$73,0)),0)</f>
        <v>0</v>
      </c>
      <c r="T2">
        <f>IFERROR(INDEX('BAU Calculations'!T$70:T$73,MATCH($A2,'BAU Calculations'!$A$70:$A$73,0)),0)</f>
        <v>0</v>
      </c>
      <c r="U2">
        <f>IFERROR(INDEX('BAU Calculations'!U$70:U$73,MATCH($A2,'BAU Calculations'!$A$70:$A$73,0)),0)</f>
        <v>0</v>
      </c>
      <c r="V2">
        <f>IFERROR(INDEX('BAU Calculations'!V$70:V$73,MATCH($A2,'BAU Calculations'!$A$70:$A$73,0)),0)</f>
        <v>0</v>
      </c>
      <c r="W2">
        <f>IFERROR(INDEX('BAU Calculations'!W$70:W$73,MATCH($A2,'BAU Calculations'!$A$70:$A$73,0)),0)</f>
        <v>0</v>
      </c>
      <c r="X2">
        <f>IFERROR(INDEX('BAU Calculations'!X$70:X$73,MATCH($A2,'BAU Calculations'!$A$70:$A$73,0)),0)</f>
        <v>0</v>
      </c>
      <c r="Y2">
        <f>IFERROR(INDEX('BAU Calculations'!Y$70:Y$73,MATCH($A2,'BAU Calculations'!$A$70:$A$73,0)),0)</f>
        <v>0</v>
      </c>
      <c r="Z2">
        <f>IFERROR(INDEX('BAU Calculations'!Z$70:Z$73,MATCH($A2,'BAU Calculations'!$A$70:$A$73,0)),0)</f>
        <v>0</v>
      </c>
      <c r="AA2">
        <f>IFERROR(INDEX('BAU Calculations'!AA$70:AA$73,MATCH($A2,'BAU Calculations'!$A$70:$A$73,0)),0)</f>
        <v>0</v>
      </c>
      <c r="AB2">
        <f>IFERROR(INDEX('BAU Calculations'!AB$70:AB$73,MATCH($A2,'BAU Calculations'!$A$70:$A$73,0)),0)</f>
        <v>0</v>
      </c>
      <c r="AC2">
        <f>IFERROR(INDEX('BAU Calculations'!AC$70:AC$73,MATCH($A2,'BAU Calculations'!$A$70:$A$73,0)),0)</f>
        <v>0</v>
      </c>
      <c r="AD2">
        <f>IFERROR(INDEX('BAU Calculations'!AD$70:AD$73,MATCH($A2,'BAU Calculations'!$A$70:$A$73,0)),0)</f>
        <v>0</v>
      </c>
      <c r="AE2">
        <f>IFERROR(INDEX('BAU Calculations'!AE$70:AE$73,MATCH($A2,'BAU Calculations'!$A$70:$A$73,0)),0)</f>
        <v>0</v>
      </c>
      <c r="AF2">
        <f>IFERROR(INDEX('BAU Calculations'!AF$70:AF$73,MATCH($A2,'BAU Calculations'!$A$70:$A$73,0)),0)</f>
        <v>0</v>
      </c>
    </row>
    <row r="3" spans="1:32" x14ac:dyDescent="0.25">
      <c r="A3" t="s">
        <v>40</v>
      </c>
      <c r="B3">
        <f>IFERROR(INDEX('BAU Calculations'!B$70:B$73,MATCH($A3,'BAU Calculations'!$A$70:$A$73,0)),0)</f>
        <v>0</v>
      </c>
      <c r="C3">
        <f>IFERROR(INDEX('BAU Calculations'!C$70:C$73,MATCH($A3,'BAU Calculations'!$A$70:$A$73,0)),0)</f>
        <v>0</v>
      </c>
      <c r="D3">
        <f>IFERROR(INDEX('BAU Calculations'!D$70:D$73,MATCH($A3,'BAU Calculations'!$A$70:$A$73,0)),0)</f>
        <v>0</v>
      </c>
      <c r="E3">
        <f>IFERROR(INDEX('BAU Calculations'!E$70:E$73,MATCH($A3,'BAU Calculations'!$A$70:$A$73,0)),0)</f>
        <v>0</v>
      </c>
      <c r="F3">
        <f>IFERROR(INDEX('BAU Calculations'!F$70:F$73,MATCH($A3,'BAU Calculations'!$A$70:$A$73,0)),0)</f>
        <v>0</v>
      </c>
      <c r="G3">
        <f>IFERROR(INDEX('BAU Calculations'!G$70:G$73,MATCH($A3,'BAU Calculations'!$A$70:$A$73,0)),0)</f>
        <v>0</v>
      </c>
      <c r="H3">
        <f>IFERROR(INDEX('BAU Calculations'!H$70:H$73,MATCH($A3,'BAU Calculations'!$A$70:$A$73,0)),0)</f>
        <v>0</v>
      </c>
      <c r="I3">
        <f>IFERROR(INDEX('BAU Calculations'!I$70:I$73,MATCH($A3,'BAU Calculations'!$A$70:$A$73,0)),0)</f>
        <v>0</v>
      </c>
      <c r="J3">
        <f>IFERROR(INDEX('BAU Calculations'!J$70:J$73,MATCH($A3,'BAU Calculations'!$A$70:$A$73,0)),0)</f>
        <v>0</v>
      </c>
      <c r="K3">
        <f>IFERROR(INDEX('BAU Calculations'!K$70:K$73,MATCH($A3,'BAU Calculations'!$A$70:$A$73,0)),0)</f>
        <v>0</v>
      </c>
      <c r="L3">
        <f>IFERROR(INDEX('BAU Calculations'!L$70:L$73,MATCH($A3,'BAU Calculations'!$A$70:$A$73,0)),0)</f>
        <v>0</v>
      </c>
      <c r="M3">
        <f>IFERROR(INDEX('BAU Calculations'!M$70:M$73,MATCH($A3,'BAU Calculations'!$A$70:$A$73,0)),0)</f>
        <v>0</v>
      </c>
      <c r="N3">
        <f>IFERROR(INDEX('BAU Calculations'!N$70:N$73,MATCH($A3,'BAU Calculations'!$A$70:$A$73,0)),0)</f>
        <v>0</v>
      </c>
      <c r="O3">
        <f>IFERROR(INDEX('BAU Calculations'!O$70:O$73,MATCH($A3,'BAU Calculations'!$A$70:$A$73,0)),0)</f>
        <v>0</v>
      </c>
      <c r="P3">
        <f>IFERROR(INDEX('BAU Calculations'!P$70:P$73,MATCH($A3,'BAU Calculations'!$A$70:$A$73,0)),0)</f>
        <v>0</v>
      </c>
      <c r="Q3">
        <f>IFERROR(INDEX('BAU Calculations'!Q$70:Q$73,MATCH($A3,'BAU Calculations'!$A$70:$A$73,0)),0)</f>
        <v>0</v>
      </c>
      <c r="R3">
        <f>IFERROR(INDEX('BAU Calculations'!R$70:R$73,MATCH($A3,'BAU Calculations'!$A$70:$A$73,0)),0)</f>
        <v>0</v>
      </c>
      <c r="S3">
        <f>IFERROR(INDEX('BAU Calculations'!S$70:S$73,MATCH($A3,'BAU Calculations'!$A$70:$A$73,0)),0)</f>
        <v>0</v>
      </c>
      <c r="T3">
        <f>IFERROR(INDEX('BAU Calculations'!T$70:T$73,MATCH($A3,'BAU Calculations'!$A$70:$A$73,0)),0)</f>
        <v>0</v>
      </c>
      <c r="U3">
        <f>IFERROR(INDEX('BAU Calculations'!U$70:U$73,MATCH($A3,'BAU Calculations'!$A$70:$A$73,0)),0)</f>
        <v>0</v>
      </c>
      <c r="V3">
        <f>IFERROR(INDEX('BAU Calculations'!V$70:V$73,MATCH($A3,'BAU Calculations'!$A$70:$A$73,0)),0)</f>
        <v>0</v>
      </c>
      <c r="W3">
        <f>IFERROR(INDEX('BAU Calculations'!W$70:W$73,MATCH($A3,'BAU Calculations'!$A$70:$A$73,0)),0)</f>
        <v>0</v>
      </c>
      <c r="X3">
        <f>IFERROR(INDEX('BAU Calculations'!X$70:X$73,MATCH($A3,'BAU Calculations'!$A$70:$A$73,0)),0)</f>
        <v>0</v>
      </c>
      <c r="Y3">
        <f>IFERROR(INDEX('BAU Calculations'!Y$70:Y$73,MATCH($A3,'BAU Calculations'!$A$70:$A$73,0)),0)</f>
        <v>0</v>
      </c>
      <c r="Z3">
        <f>IFERROR(INDEX('BAU Calculations'!Z$70:Z$73,MATCH($A3,'BAU Calculations'!$A$70:$A$73,0)),0)</f>
        <v>0</v>
      </c>
      <c r="AA3">
        <f>IFERROR(INDEX('BAU Calculations'!AA$70:AA$73,MATCH($A3,'BAU Calculations'!$A$70:$A$73,0)),0)</f>
        <v>0</v>
      </c>
      <c r="AB3">
        <f>IFERROR(INDEX('BAU Calculations'!AB$70:AB$73,MATCH($A3,'BAU Calculations'!$A$70:$A$73,0)),0)</f>
        <v>0</v>
      </c>
      <c r="AC3">
        <f>IFERROR(INDEX('BAU Calculations'!AC$70:AC$73,MATCH($A3,'BAU Calculations'!$A$70:$A$73,0)),0)</f>
        <v>0</v>
      </c>
      <c r="AD3">
        <f>IFERROR(INDEX('BAU Calculations'!AD$70:AD$73,MATCH($A3,'BAU Calculations'!$A$70:$A$73,0)),0)</f>
        <v>0</v>
      </c>
      <c r="AE3">
        <f>IFERROR(INDEX('BAU Calculations'!AE$70:AE$73,MATCH($A3,'BAU Calculations'!$A$70:$A$73,0)),0)</f>
        <v>0</v>
      </c>
      <c r="AF3">
        <f>IFERROR(INDEX('BAU Calculations'!AF$70:AF$73,MATCH($A3,'BAU Calculations'!$A$70:$A$73,0)),0)</f>
        <v>0</v>
      </c>
    </row>
    <row r="4" spans="1:32" x14ac:dyDescent="0.25">
      <c r="A4" t="s">
        <v>41</v>
      </c>
      <c r="B4">
        <f>IFERROR(INDEX('BAU Calculations'!B$70:B$73,MATCH($A4,'BAU Calculations'!$A$70:$A$73,0)),0)</f>
        <v>0</v>
      </c>
      <c r="C4">
        <f>IFERROR(INDEX('BAU Calculations'!C$70:C$73,MATCH($A4,'BAU Calculations'!$A$70:$A$73,0)),0)</f>
        <v>0</v>
      </c>
      <c r="D4">
        <f>IFERROR(INDEX('BAU Calculations'!D$70:D$73,MATCH($A4,'BAU Calculations'!$A$70:$A$73,0)),0)</f>
        <v>0</v>
      </c>
      <c r="E4">
        <f>IFERROR(INDEX('BAU Calculations'!E$70:E$73,MATCH($A4,'BAU Calculations'!$A$70:$A$73,0)),0)</f>
        <v>0</v>
      </c>
      <c r="F4">
        <f>IFERROR(INDEX('BAU Calculations'!F$70:F$73,MATCH($A4,'BAU Calculations'!$A$70:$A$73,0)),0)</f>
        <v>0</v>
      </c>
      <c r="G4">
        <f>IFERROR(INDEX('BAU Calculations'!G$70:G$73,MATCH($A4,'BAU Calculations'!$A$70:$A$73,0)),0)</f>
        <v>0</v>
      </c>
      <c r="H4">
        <f>IFERROR(INDEX('BAU Calculations'!H$70:H$73,MATCH($A4,'BAU Calculations'!$A$70:$A$73,0)),0)</f>
        <v>0</v>
      </c>
      <c r="I4">
        <f>IFERROR(INDEX('BAU Calculations'!I$70:I$73,MATCH($A4,'BAU Calculations'!$A$70:$A$73,0)),0)</f>
        <v>0</v>
      </c>
      <c r="J4">
        <f>IFERROR(INDEX('BAU Calculations'!J$70:J$73,MATCH($A4,'BAU Calculations'!$A$70:$A$73,0)),0)</f>
        <v>0</v>
      </c>
      <c r="K4">
        <f>IFERROR(INDEX('BAU Calculations'!K$70:K$73,MATCH($A4,'BAU Calculations'!$A$70:$A$73,0)),0)</f>
        <v>0</v>
      </c>
      <c r="L4">
        <f>IFERROR(INDEX('BAU Calculations'!L$70:L$73,MATCH($A4,'BAU Calculations'!$A$70:$A$73,0)),0)</f>
        <v>0</v>
      </c>
      <c r="M4">
        <f>IFERROR(INDEX('BAU Calculations'!M$70:M$73,MATCH($A4,'BAU Calculations'!$A$70:$A$73,0)),0)</f>
        <v>0</v>
      </c>
      <c r="N4">
        <f>IFERROR(INDEX('BAU Calculations'!N$70:N$73,MATCH($A4,'BAU Calculations'!$A$70:$A$73,0)),0)</f>
        <v>0</v>
      </c>
      <c r="O4">
        <f>IFERROR(INDEX('BAU Calculations'!O$70:O$73,MATCH($A4,'BAU Calculations'!$A$70:$A$73,0)),0)</f>
        <v>0</v>
      </c>
      <c r="P4">
        <f>IFERROR(INDEX('BAU Calculations'!P$70:P$73,MATCH($A4,'BAU Calculations'!$A$70:$A$73,0)),0)</f>
        <v>0</v>
      </c>
      <c r="Q4">
        <f>IFERROR(INDEX('BAU Calculations'!Q$70:Q$73,MATCH($A4,'BAU Calculations'!$A$70:$A$73,0)),0)</f>
        <v>0</v>
      </c>
      <c r="R4">
        <f>IFERROR(INDEX('BAU Calculations'!R$70:R$73,MATCH($A4,'BAU Calculations'!$A$70:$A$73,0)),0)</f>
        <v>0</v>
      </c>
      <c r="S4">
        <f>IFERROR(INDEX('BAU Calculations'!S$70:S$73,MATCH($A4,'BAU Calculations'!$A$70:$A$73,0)),0)</f>
        <v>0</v>
      </c>
      <c r="T4">
        <f>IFERROR(INDEX('BAU Calculations'!T$70:T$73,MATCH($A4,'BAU Calculations'!$A$70:$A$73,0)),0)</f>
        <v>0</v>
      </c>
      <c r="U4">
        <f>IFERROR(INDEX('BAU Calculations'!U$70:U$73,MATCH($A4,'BAU Calculations'!$A$70:$A$73,0)),0)</f>
        <v>0</v>
      </c>
      <c r="V4">
        <f>IFERROR(INDEX('BAU Calculations'!V$70:V$73,MATCH($A4,'BAU Calculations'!$A$70:$A$73,0)),0)</f>
        <v>0</v>
      </c>
      <c r="W4">
        <f>IFERROR(INDEX('BAU Calculations'!W$70:W$73,MATCH($A4,'BAU Calculations'!$A$70:$A$73,0)),0)</f>
        <v>0</v>
      </c>
      <c r="X4">
        <f>IFERROR(INDEX('BAU Calculations'!X$70:X$73,MATCH($A4,'BAU Calculations'!$A$70:$A$73,0)),0)</f>
        <v>0</v>
      </c>
      <c r="Y4">
        <f>IFERROR(INDEX('BAU Calculations'!Y$70:Y$73,MATCH($A4,'BAU Calculations'!$A$70:$A$73,0)),0)</f>
        <v>0</v>
      </c>
      <c r="Z4">
        <f>IFERROR(INDEX('BAU Calculations'!Z$70:Z$73,MATCH($A4,'BAU Calculations'!$A$70:$A$73,0)),0)</f>
        <v>0</v>
      </c>
      <c r="AA4">
        <f>IFERROR(INDEX('BAU Calculations'!AA$70:AA$73,MATCH($A4,'BAU Calculations'!$A$70:$A$73,0)),0)</f>
        <v>0</v>
      </c>
      <c r="AB4">
        <f>IFERROR(INDEX('BAU Calculations'!AB$70:AB$73,MATCH($A4,'BAU Calculations'!$A$70:$A$73,0)),0)</f>
        <v>0</v>
      </c>
      <c r="AC4">
        <f>IFERROR(INDEX('BAU Calculations'!AC$70:AC$73,MATCH($A4,'BAU Calculations'!$A$70:$A$73,0)),0)</f>
        <v>0</v>
      </c>
      <c r="AD4">
        <f>IFERROR(INDEX('BAU Calculations'!AD$70:AD$73,MATCH($A4,'BAU Calculations'!$A$70:$A$73,0)),0)</f>
        <v>0</v>
      </c>
      <c r="AE4">
        <f>IFERROR(INDEX('BAU Calculations'!AE$70:AE$73,MATCH($A4,'BAU Calculations'!$A$70:$A$73,0)),0)</f>
        <v>0</v>
      </c>
      <c r="AF4">
        <f>IFERROR(INDEX('BAU Calculations'!AF$70:AF$73,MATCH($A4,'BAU Calculations'!$A$70:$A$73,0)),0)</f>
        <v>0</v>
      </c>
    </row>
    <row r="5" spans="1:32" x14ac:dyDescent="0.25">
      <c r="A5" t="s">
        <v>42</v>
      </c>
      <c r="B5">
        <f>IFERROR(INDEX('BAU Calculations'!B$70:B$73,MATCH($A5,'BAU Calculations'!$A$70:$A$73,0)),0)</f>
        <v>0</v>
      </c>
      <c r="C5">
        <f>IFERROR(INDEX('BAU Calculations'!C$70:C$73,MATCH($A5,'BAU Calculations'!$A$70:$A$73,0)),0)</f>
        <v>0</v>
      </c>
      <c r="D5">
        <f>IFERROR(INDEX('BAU Calculations'!D$70:D$73,MATCH($A5,'BAU Calculations'!$A$70:$A$73,0)),0)</f>
        <v>0</v>
      </c>
      <c r="E5">
        <f>IFERROR(INDEX('BAU Calculations'!E$70:E$73,MATCH($A5,'BAU Calculations'!$A$70:$A$73,0)),0)</f>
        <v>0</v>
      </c>
      <c r="F5">
        <f>IFERROR(INDEX('BAU Calculations'!F$70:F$73,MATCH($A5,'BAU Calculations'!$A$70:$A$73,0)),0)</f>
        <v>0</v>
      </c>
      <c r="G5">
        <f>IFERROR(INDEX('BAU Calculations'!G$70:G$73,MATCH($A5,'BAU Calculations'!$A$70:$A$73,0)),0)</f>
        <v>0</v>
      </c>
      <c r="H5">
        <f>IFERROR(INDEX('BAU Calculations'!H$70:H$73,MATCH($A5,'BAU Calculations'!$A$70:$A$73,0)),0)</f>
        <v>0</v>
      </c>
      <c r="I5">
        <f>IFERROR(INDEX('BAU Calculations'!I$70:I$73,MATCH($A5,'BAU Calculations'!$A$70:$A$73,0)),0)</f>
        <v>0</v>
      </c>
      <c r="J5">
        <f>IFERROR(INDEX('BAU Calculations'!J$70:J$73,MATCH($A5,'BAU Calculations'!$A$70:$A$73,0)),0)</f>
        <v>0</v>
      </c>
      <c r="K5">
        <f>IFERROR(INDEX('BAU Calculations'!K$70:K$73,MATCH($A5,'BAU Calculations'!$A$70:$A$73,0)),0)</f>
        <v>0</v>
      </c>
      <c r="L5">
        <f>IFERROR(INDEX('BAU Calculations'!L$70:L$73,MATCH($A5,'BAU Calculations'!$A$70:$A$73,0)),0)</f>
        <v>0</v>
      </c>
      <c r="M5">
        <f>IFERROR(INDEX('BAU Calculations'!M$70:M$73,MATCH($A5,'BAU Calculations'!$A$70:$A$73,0)),0)</f>
        <v>0</v>
      </c>
      <c r="N5">
        <f>IFERROR(INDEX('BAU Calculations'!N$70:N$73,MATCH($A5,'BAU Calculations'!$A$70:$A$73,0)),0)</f>
        <v>0</v>
      </c>
      <c r="O5">
        <f>IFERROR(INDEX('BAU Calculations'!O$70:O$73,MATCH($A5,'BAU Calculations'!$A$70:$A$73,0)),0)</f>
        <v>0</v>
      </c>
      <c r="P5">
        <f>IFERROR(INDEX('BAU Calculations'!P$70:P$73,MATCH($A5,'BAU Calculations'!$A$70:$A$73,0)),0)</f>
        <v>0</v>
      </c>
      <c r="Q5">
        <f>IFERROR(INDEX('BAU Calculations'!Q$70:Q$73,MATCH($A5,'BAU Calculations'!$A$70:$A$73,0)),0)</f>
        <v>0</v>
      </c>
      <c r="R5">
        <f>IFERROR(INDEX('BAU Calculations'!R$70:R$73,MATCH($A5,'BAU Calculations'!$A$70:$A$73,0)),0)</f>
        <v>0</v>
      </c>
      <c r="S5">
        <f>IFERROR(INDEX('BAU Calculations'!S$70:S$73,MATCH($A5,'BAU Calculations'!$A$70:$A$73,0)),0)</f>
        <v>0</v>
      </c>
      <c r="T5">
        <f>IFERROR(INDEX('BAU Calculations'!T$70:T$73,MATCH($A5,'BAU Calculations'!$A$70:$A$73,0)),0)</f>
        <v>0</v>
      </c>
      <c r="U5">
        <f>IFERROR(INDEX('BAU Calculations'!U$70:U$73,MATCH($A5,'BAU Calculations'!$A$70:$A$73,0)),0)</f>
        <v>0</v>
      </c>
      <c r="V5">
        <f>IFERROR(INDEX('BAU Calculations'!V$70:V$73,MATCH($A5,'BAU Calculations'!$A$70:$A$73,0)),0)</f>
        <v>0</v>
      </c>
      <c r="W5">
        <f>IFERROR(INDEX('BAU Calculations'!W$70:W$73,MATCH($A5,'BAU Calculations'!$A$70:$A$73,0)),0)</f>
        <v>0</v>
      </c>
      <c r="X5">
        <f>IFERROR(INDEX('BAU Calculations'!X$70:X$73,MATCH($A5,'BAU Calculations'!$A$70:$A$73,0)),0)</f>
        <v>0</v>
      </c>
      <c r="Y5">
        <f>IFERROR(INDEX('BAU Calculations'!Y$70:Y$73,MATCH($A5,'BAU Calculations'!$A$70:$A$73,0)),0)</f>
        <v>0</v>
      </c>
      <c r="Z5">
        <f>IFERROR(INDEX('BAU Calculations'!Z$70:Z$73,MATCH($A5,'BAU Calculations'!$A$70:$A$73,0)),0)</f>
        <v>0</v>
      </c>
      <c r="AA5">
        <f>IFERROR(INDEX('BAU Calculations'!AA$70:AA$73,MATCH($A5,'BAU Calculations'!$A$70:$A$73,0)),0)</f>
        <v>0</v>
      </c>
      <c r="AB5">
        <f>IFERROR(INDEX('BAU Calculations'!AB$70:AB$73,MATCH($A5,'BAU Calculations'!$A$70:$A$73,0)),0)</f>
        <v>0</v>
      </c>
      <c r="AC5">
        <f>IFERROR(INDEX('BAU Calculations'!AC$70:AC$73,MATCH($A5,'BAU Calculations'!$A$70:$A$73,0)),0)</f>
        <v>0</v>
      </c>
      <c r="AD5">
        <f>IFERROR(INDEX('BAU Calculations'!AD$70:AD$73,MATCH($A5,'BAU Calculations'!$A$70:$A$73,0)),0)</f>
        <v>0</v>
      </c>
      <c r="AE5">
        <f>IFERROR(INDEX('BAU Calculations'!AE$70:AE$73,MATCH($A5,'BAU Calculations'!$A$70:$A$73,0)),0)</f>
        <v>0</v>
      </c>
      <c r="AF5">
        <f>IFERROR(INDEX('BAU Calculations'!AF$70:AF$73,MATCH($A5,'BAU Calculations'!$A$70:$A$73,0)),0)</f>
        <v>0</v>
      </c>
    </row>
    <row r="6" spans="1:32" x14ac:dyDescent="0.25">
      <c r="A6" t="s">
        <v>43</v>
      </c>
      <c r="B6">
        <f>IFERROR(INDEX('BAU Calculations'!B$70:B$73,MATCH($A6,'BAU Calculations'!$A$70:$A$73,0)),0)</f>
        <v>0</v>
      </c>
      <c r="C6">
        <f>IFERROR(INDEX('BAU Calculations'!C$70:C$73,MATCH($A6,'BAU Calculations'!$A$70:$A$73,0)),0)</f>
        <v>0</v>
      </c>
      <c r="D6">
        <f>IFERROR(INDEX('BAU Calculations'!D$70:D$73,MATCH($A6,'BAU Calculations'!$A$70:$A$73,0)),0)</f>
        <v>0</v>
      </c>
      <c r="E6">
        <f>IFERROR(INDEX('BAU Calculations'!E$70:E$73,MATCH($A6,'BAU Calculations'!$A$70:$A$73,0)),0)</f>
        <v>0</v>
      </c>
      <c r="F6">
        <f>IFERROR(INDEX('BAU Calculations'!F$70:F$73,MATCH($A6,'BAU Calculations'!$A$70:$A$73,0)),0)</f>
        <v>0</v>
      </c>
      <c r="G6">
        <f>IFERROR(INDEX('BAU Calculations'!G$70:G$73,MATCH($A6,'BAU Calculations'!$A$70:$A$73,0)),0)</f>
        <v>0</v>
      </c>
      <c r="H6">
        <f>IFERROR(INDEX('BAU Calculations'!H$70:H$73,MATCH($A6,'BAU Calculations'!$A$70:$A$73,0)),0)</f>
        <v>0</v>
      </c>
      <c r="I6">
        <f>IFERROR(INDEX('BAU Calculations'!I$70:I$73,MATCH($A6,'BAU Calculations'!$A$70:$A$73,0)),0)</f>
        <v>0</v>
      </c>
      <c r="J6">
        <f>IFERROR(INDEX('BAU Calculations'!J$70:J$73,MATCH($A6,'BAU Calculations'!$A$70:$A$73,0)),0)</f>
        <v>0</v>
      </c>
      <c r="K6">
        <f>IFERROR(INDEX('BAU Calculations'!K$70:K$73,MATCH($A6,'BAU Calculations'!$A$70:$A$73,0)),0)</f>
        <v>0</v>
      </c>
      <c r="L6">
        <f>IFERROR(INDEX('BAU Calculations'!L$70:L$73,MATCH($A6,'BAU Calculations'!$A$70:$A$73,0)),0)</f>
        <v>0</v>
      </c>
      <c r="M6">
        <f>IFERROR(INDEX('BAU Calculations'!M$70:M$73,MATCH($A6,'BAU Calculations'!$A$70:$A$73,0)),0)</f>
        <v>0</v>
      </c>
      <c r="N6">
        <f>IFERROR(INDEX('BAU Calculations'!N$70:N$73,MATCH($A6,'BAU Calculations'!$A$70:$A$73,0)),0)</f>
        <v>0</v>
      </c>
      <c r="O6">
        <f>IFERROR(INDEX('BAU Calculations'!O$70:O$73,MATCH($A6,'BAU Calculations'!$A$70:$A$73,0)),0)</f>
        <v>0</v>
      </c>
      <c r="P6">
        <f>IFERROR(INDEX('BAU Calculations'!P$70:P$73,MATCH($A6,'BAU Calculations'!$A$70:$A$73,0)),0)</f>
        <v>0</v>
      </c>
      <c r="Q6">
        <f>IFERROR(INDEX('BAU Calculations'!Q$70:Q$73,MATCH($A6,'BAU Calculations'!$A$70:$A$73,0)),0)</f>
        <v>0</v>
      </c>
      <c r="R6">
        <f>IFERROR(INDEX('BAU Calculations'!R$70:R$73,MATCH($A6,'BAU Calculations'!$A$70:$A$73,0)),0)</f>
        <v>0</v>
      </c>
      <c r="S6">
        <f>IFERROR(INDEX('BAU Calculations'!S$70:S$73,MATCH($A6,'BAU Calculations'!$A$70:$A$73,0)),0)</f>
        <v>0</v>
      </c>
      <c r="T6">
        <f>IFERROR(INDEX('BAU Calculations'!T$70:T$73,MATCH($A6,'BAU Calculations'!$A$70:$A$73,0)),0)</f>
        <v>0</v>
      </c>
      <c r="U6">
        <f>IFERROR(INDEX('BAU Calculations'!U$70:U$73,MATCH($A6,'BAU Calculations'!$A$70:$A$73,0)),0)</f>
        <v>0</v>
      </c>
      <c r="V6">
        <f>IFERROR(INDEX('BAU Calculations'!V$70:V$73,MATCH($A6,'BAU Calculations'!$A$70:$A$73,0)),0)</f>
        <v>0</v>
      </c>
      <c r="W6">
        <f>IFERROR(INDEX('BAU Calculations'!W$70:W$73,MATCH($A6,'BAU Calculations'!$A$70:$A$73,0)),0)</f>
        <v>0</v>
      </c>
      <c r="X6">
        <f>IFERROR(INDEX('BAU Calculations'!X$70:X$73,MATCH($A6,'BAU Calculations'!$A$70:$A$73,0)),0)</f>
        <v>0</v>
      </c>
      <c r="Y6">
        <f>IFERROR(INDEX('BAU Calculations'!Y$70:Y$73,MATCH($A6,'BAU Calculations'!$A$70:$A$73,0)),0)</f>
        <v>0</v>
      </c>
      <c r="Z6">
        <f>IFERROR(INDEX('BAU Calculations'!Z$70:Z$73,MATCH($A6,'BAU Calculations'!$A$70:$A$73,0)),0)</f>
        <v>0</v>
      </c>
      <c r="AA6">
        <f>IFERROR(INDEX('BAU Calculations'!AA$70:AA$73,MATCH($A6,'BAU Calculations'!$A$70:$A$73,0)),0)</f>
        <v>0</v>
      </c>
      <c r="AB6">
        <f>IFERROR(INDEX('BAU Calculations'!AB$70:AB$73,MATCH($A6,'BAU Calculations'!$A$70:$A$73,0)),0)</f>
        <v>0</v>
      </c>
      <c r="AC6">
        <f>IFERROR(INDEX('BAU Calculations'!AC$70:AC$73,MATCH($A6,'BAU Calculations'!$A$70:$A$73,0)),0)</f>
        <v>0</v>
      </c>
      <c r="AD6">
        <f>IFERROR(INDEX('BAU Calculations'!AD$70:AD$73,MATCH($A6,'BAU Calculations'!$A$70:$A$73,0)),0)</f>
        <v>0</v>
      </c>
      <c r="AE6">
        <f>IFERROR(INDEX('BAU Calculations'!AE$70:AE$73,MATCH($A6,'BAU Calculations'!$A$70:$A$73,0)),0)</f>
        <v>0</v>
      </c>
      <c r="AF6">
        <f>IFERROR(INDEX('BAU Calculations'!AF$70:AF$73,MATCH($A6,'BAU Calculations'!$A$70:$A$73,0)),0)</f>
        <v>0</v>
      </c>
    </row>
    <row r="7" spans="1:32" x14ac:dyDescent="0.25">
      <c r="A7" t="s">
        <v>44</v>
      </c>
      <c r="B7">
        <f>IFERROR(INDEX('BAU Calculations'!B$70:B$73,MATCH($A7,'BAU Calculations'!$A$70:$A$73,0)),0)</f>
        <v>0</v>
      </c>
      <c r="C7">
        <f>IFERROR(INDEX('BAU Calculations'!C$70:C$73,MATCH($A7,'BAU Calculations'!$A$70:$A$73,0)),0)</f>
        <v>0</v>
      </c>
      <c r="D7">
        <f>IFERROR(INDEX('BAU Calculations'!D$70:D$73,MATCH($A7,'BAU Calculations'!$A$70:$A$73,0)),0)</f>
        <v>0</v>
      </c>
      <c r="E7">
        <f>IFERROR(INDEX('BAU Calculations'!E$70:E$73,MATCH($A7,'BAU Calculations'!$A$70:$A$73,0)),0)</f>
        <v>0</v>
      </c>
      <c r="F7">
        <f>IFERROR(INDEX('BAU Calculations'!F$70:F$73,MATCH($A7,'BAU Calculations'!$A$70:$A$73,0)),0)</f>
        <v>0</v>
      </c>
      <c r="G7">
        <f>IFERROR(INDEX('BAU Calculations'!G$70:G$73,MATCH($A7,'BAU Calculations'!$A$70:$A$73,0)),0)</f>
        <v>0</v>
      </c>
      <c r="H7">
        <f>IFERROR(INDEX('BAU Calculations'!H$70:H$73,MATCH($A7,'BAU Calculations'!$A$70:$A$73,0)),0)</f>
        <v>0</v>
      </c>
      <c r="I7">
        <f>IFERROR(INDEX('BAU Calculations'!I$70:I$73,MATCH($A7,'BAU Calculations'!$A$70:$A$73,0)),0)</f>
        <v>0</v>
      </c>
      <c r="J7">
        <f>IFERROR(INDEX('BAU Calculations'!J$70:J$73,MATCH($A7,'BAU Calculations'!$A$70:$A$73,0)),0)</f>
        <v>0</v>
      </c>
      <c r="K7">
        <f>IFERROR(INDEX('BAU Calculations'!K$70:K$73,MATCH($A7,'BAU Calculations'!$A$70:$A$73,0)),0)</f>
        <v>0</v>
      </c>
      <c r="L7">
        <f>IFERROR(INDEX('BAU Calculations'!L$70:L$73,MATCH($A7,'BAU Calculations'!$A$70:$A$73,0)),0)</f>
        <v>0</v>
      </c>
      <c r="M7">
        <f>IFERROR(INDEX('BAU Calculations'!M$70:M$73,MATCH($A7,'BAU Calculations'!$A$70:$A$73,0)),0)</f>
        <v>0</v>
      </c>
      <c r="N7">
        <f>IFERROR(INDEX('BAU Calculations'!N$70:N$73,MATCH($A7,'BAU Calculations'!$A$70:$A$73,0)),0)</f>
        <v>0</v>
      </c>
      <c r="O7">
        <f>IFERROR(INDEX('BAU Calculations'!O$70:O$73,MATCH($A7,'BAU Calculations'!$A$70:$A$73,0)),0)</f>
        <v>0</v>
      </c>
      <c r="P7">
        <f>IFERROR(INDEX('BAU Calculations'!P$70:P$73,MATCH($A7,'BAU Calculations'!$A$70:$A$73,0)),0)</f>
        <v>0</v>
      </c>
      <c r="Q7">
        <f>IFERROR(INDEX('BAU Calculations'!Q$70:Q$73,MATCH($A7,'BAU Calculations'!$A$70:$A$73,0)),0)</f>
        <v>0</v>
      </c>
      <c r="R7">
        <f>IFERROR(INDEX('BAU Calculations'!R$70:R$73,MATCH($A7,'BAU Calculations'!$A$70:$A$73,0)),0)</f>
        <v>0</v>
      </c>
      <c r="S7">
        <f>IFERROR(INDEX('BAU Calculations'!S$70:S$73,MATCH($A7,'BAU Calculations'!$A$70:$A$73,0)),0)</f>
        <v>0</v>
      </c>
      <c r="T7">
        <f>IFERROR(INDEX('BAU Calculations'!T$70:T$73,MATCH($A7,'BAU Calculations'!$A$70:$A$73,0)),0)</f>
        <v>0</v>
      </c>
      <c r="U7">
        <f>IFERROR(INDEX('BAU Calculations'!U$70:U$73,MATCH($A7,'BAU Calculations'!$A$70:$A$73,0)),0)</f>
        <v>0</v>
      </c>
      <c r="V7">
        <f>IFERROR(INDEX('BAU Calculations'!V$70:V$73,MATCH($A7,'BAU Calculations'!$A$70:$A$73,0)),0)</f>
        <v>0</v>
      </c>
      <c r="W7">
        <f>IFERROR(INDEX('BAU Calculations'!W$70:W$73,MATCH($A7,'BAU Calculations'!$A$70:$A$73,0)),0)</f>
        <v>0</v>
      </c>
      <c r="X7">
        <f>IFERROR(INDEX('BAU Calculations'!X$70:X$73,MATCH($A7,'BAU Calculations'!$A$70:$A$73,0)),0)</f>
        <v>0</v>
      </c>
      <c r="Y7">
        <f>IFERROR(INDEX('BAU Calculations'!Y$70:Y$73,MATCH($A7,'BAU Calculations'!$A$70:$A$73,0)),0)</f>
        <v>0</v>
      </c>
      <c r="Z7">
        <f>IFERROR(INDEX('BAU Calculations'!Z$70:Z$73,MATCH($A7,'BAU Calculations'!$A$70:$A$73,0)),0)</f>
        <v>0</v>
      </c>
      <c r="AA7">
        <f>IFERROR(INDEX('BAU Calculations'!AA$70:AA$73,MATCH($A7,'BAU Calculations'!$A$70:$A$73,0)),0)</f>
        <v>0</v>
      </c>
      <c r="AB7">
        <f>IFERROR(INDEX('BAU Calculations'!AB$70:AB$73,MATCH($A7,'BAU Calculations'!$A$70:$A$73,0)),0)</f>
        <v>0</v>
      </c>
      <c r="AC7">
        <f>IFERROR(INDEX('BAU Calculations'!AC$70:AC$73,MATCH($A7,'BAU Calculations'!$A$70:$A$73,0)),0)</f>
        <v>0</v>
      </c>
      <c r="AD7">
        <f>IFERROR(INDEX('BAU Calculations'!AD$70:AD$73,MATCH($A7,'BAU Calculations'!$A$70:$A$73,0)),0)</f>
        <v>0</v>
      </c>
      <c r="AE7">
        <f>IFERROR(INDEX('BAU Calculations'!AE$70:AE$73,MATCH($A7,'BAU Calculations'!$A$70:$A$73,0)),0)</f>
        <v>0</v>
      </c>
      <c r="AF7">
        <f>IFERROR(INDEX('BAU Calculations'!AF$70:AF$73,MATCH($A7,'BAU Calculations'!$A$70:$A$73,0)),0)</f>
        <v>0</v>
      </c>
    </row>
    <row r="8" spans="1:32" x14ac:dyDescent="0.25">
      <c r="A8" t="s">
        <v>45</v>
      </c>
      <c r="B8">
        <f>IFERROR(INDEX('BAU Calculations'!B$70:B$73,MATCH($A8,'BAU Calculations'!$A$70:$A$73,0)),0)</f>
        <v>0</v>
      </c>
      <c r="C8">
        <f>IFERROR(INDEX('BAU Calculations'!C$70:C$73,MATCH($A8,'BAU Calculations'!$A$70:$A$73,0)),0)</f>
        <v>0</v>
      </c>
      <c r="D8">
        <f>IFERROR(INDEX('BAU Calculations'!D$70:D$73,MATCH($A8,'BAU Calculations'!$A$70:$A$73,0)),0)</f>
        <v>0</v>
      </c>
      <c r="E8">
        <f>IFERROR(INDEX('BAU Calculations'!E$70:E$73,MATCH($A8,'BAU Calculations'!$A$70:$A$73,0)),0)</f>
        <v>0</v>
      </c>
      <c r="F8">
        <f>IFERROR(INDEX('BAU Calculations'!F$70:F$73,MATCH($A8,'BAU Calculations'!$A$70:$A$73,0)),0)</f>
        <v>0</v>
      </c>
      <c r="G8">
        <f>IFERROR(INDEX('BAU Calculations'!G$70:G$73,MATCH($A8,'BAU Calculations'!$A$70:$A$73,0)),0)</f>
        <v>0</v>
      </c>
      <c r="H8">
        <f>IFERROR(INDEX('BAU Calculations'!H$70:H$73,MATCH($A8,'BAU Calculations'!$A$70:$A$73,0)),0)</f>
        <v>0</v>
      </c>
      <c r="I8">
        <f>IFERROR(INDEX('BAU Calculations'!I$70:I$73,MATCH($A8,'BAU Calculations'!$A$70:$A$73,0)),0)</f>
        <v>0</v>
      </c>
      <c r="J8">
        <f>IFERROR(INDEX('BAU Calculations'!J$70:J$73,MATCH($A8,'BAU Calculations'!$A$70:$A$73,0)),0)</f>
        <v>0</v>
      </c>
      <c r="K8">
        <f>IFERROR(INDEX('BAU Calculations'!K$70:K$73,MATCH($A8,'BAU Calculations'!$A$70:$A$73,0)),0)</f>
        <v>0</v>
      </c>
      <c r="L8">
        <f>IFERROR(INDEX('BAU Calculations'!L$70:L$73,MATCH($A8,'BAU Calculations'!$A$70:$A$73,0)),0)</f>
        <v>0</v>
      </c>
      <c r="M8">
        <f>IFERROR(INDEX('BAU Calculations'!M$70:M$73,MATCH($A8,'BAU Calculations'!$A$70:$A$73,0)),0)</f>
        <v>0</v>
      </c>
      <c r="N8">
        <f>IFERROR(INDEX('BAU Calculations'!N$70:N$73,MATCH($A8,'BAU Calculations'!$A$70:$A$73,0)),0)</f>
        <v>0</v>
      </c>
      <c r="O8">
        <f>IFERROR(INDEX('BAU Calculations'!O$70:O$73,MATCH($A8,'BAU Calculations'!$A$70:$A$73,0)),0)</f>
        <v>0</v>
      </c>
      <c r="P8">
        <f>IFERROR(INDEX('BAU Calculations'!P$70:P$73,MATCH($A8,'BAU Calculations'!$A$70:$A$73,0)),0)</f>
        <v>0</v>
      </c>
      <c r="Q8">
        <f>IFERROR(INDEX('BAU Calculations'!Q$70:Q$73,MATCH($A8,'BAU Calculations'!$A$70:$A$73,0)),0)</f>
        <v>0</v>
      </c>
      <c r="R8">
        <f>IFERROR(INDEX('BAU Calculations'!R$70:R$73,MATCH($A8,'BAU Calculations'!$A$70:$A$73,0)),0)</f>
        <v>0</v>
      </c>
      <c r="S8">
        <f>IFERROR(INDEX('BAU Calculations'!S$70:S$73,MATCH($A8,'BAU Calculations'!$A$70:$A$73,0)),0)</f>
        <v>0</v>
      </c>
      <c r="T8">
        <f>IFERROR(INDEX('BAU Calculations'!T$70:T$73,MATCH($A8,'BAU Calculations'!$A$70:$A$73,0)),0)</f>
        <v>0</v>
      </c>
      <c r="U8">
        <f>IFERROR(INDEX('BAU Calculations'!U$70:U$73,MATCH($A8,'BAU Calculations'!$A$70:$A$73,0)),0)</f>
        <v>0</v>
      </c>
      <c r="V8">
        <f>IFERROR(INDEX('BAU Calculations'!V$70:V$73,MATCH($A8,'BAU Calculations'!$A$70:$A$73,0)),0)</f>
        <v>0</v>
      </c>
      <c r="W8">
        <f>IFERROR(INDEX('BAU Calculations'!W$70:W$73,MATCH($A8,'BAU Calculations'!$A$70:$A$73,0)),0)</f>
        <v>0</v>
      </c>
      <c r="X8">
        <f>IFERROR(INDEX('BAU Calculations'!X$70:X$73,MATCH($A8,'BAU Calculations'!$A$70:$A$73,0)),0)</f>
        <v>0</v>
      </c>
      <c r="Y8">
        <f>IFERROR(INDEX('BAU Calculations'!Y$70:Y$73,MATCH($A8,'BAU Calculations'!$A$70:$A$73,0)),0)</f>
        <v>0</v>
      </c>
      <c r="Z8">
        <f>IFERROR(INDEX('BAU Calculations'!Z$70:Z$73,MATCH($A8,'BAU Calculations'!$A$70:$A$73,0)),0)</f>
        <v>0</v>
      </c>
      <c r="AA8">
        <f>IFERROR(INDEX('BAU Calculations'!AA$70:AA$73,MATCH($A8,'BAU Calculations'!$A$70:$A$73,0)),0)</f>
        <v>0</v>
      </c>
      <c r="AB8">
        <f>IFERROR(INDEX('BAU Calculations'!AB$70:AB$73,MATCH($A8,'BAU Calculations'!$A$70:$A$73,0)),0)</f>
        <v>0</v>
      </c>
      <c r="AC8">
        <f>IFERROR(INDEX('BAU Calculations'!AC$70:AC$73,MATCH($A8,'BAU Calculations'!$A$70:$A$73,0)),0)</f>
        <v>0</v>
      </c>
      <c r="AD8">
        <f>IFERROR(INDEX('BAU Calculations'!AD$70:AD$73,MATCH($A8,'BAU Calculations'!$A$70:$A$73,0)),0)</f>
        <v>0</v>
      </c>
      <c r="AE8">
        <f>IFERROR(INDEX('BAU Calculations'!AE$70:AE$73,MATCH($A8,'BAU Calculations'!$A$70:$A$73,0)),0)</f>
        <v>0</v>
      </c>
      <c r="AF8">
        <f>IFERROR(INDEX('BAU Calculations'!AF$70:AF$73,MATCH($A8,'BAU Calculations'!$A$70:$A$73,0)),0)</f>
        <v>0</v>
      </c>
    </row>
    <row r="9" spans="1:32" x14ac:dyDescent="0.25">
      <c r="A9" t="s">
        <v>46</v>
      </c>
      <c r="B9">
        <f>IFERROR(INDEX('BAU Calculations'!B$70:B$73,MATCH($A9,'BAU Calculations'!$A$70:$A$73,0)),0)</f>
        <v>0</v>
      </c>
      <c r="C9">
        <f>IFERROR(INDEX('BAU Calculations'!C$70:C$73,MATCH($A9,'BAU Calculations'!$A$70:$A$73,0)),0)</f>
        <v>0</v>
      </c>
      <c r="D9">
        <f>IFERROR(INDEX('BAU Calculations'!D$70:D$73,MATCH($A9,'BAU Calculations'!$A$70:$A$73,0)),0)</f>
        <v>0</v>
      </c>
      <c r="E9">
        <f>IFERROR(INDEX('BAU Calculations'!E$70:E$73,MATCH($A9,'BAU Calculations'!$A$70:$A$73,0)),0)</f>
        <v>0</v>
      </c>
      <c r="F9">
        <f>IFERROR(INDEX('BAU Calculations'!F$70:F$73,MATCH($A9,'BAU Calculations'!$A$70:$A$73,0)),0)</f>
        <v>0</v>
      </c>
      <c r="G9">
        <f>IFERROR(INDEX('BAU Calculations'!G$70:G$73,MATCH($A9,'BAU Calculations'!$A$70:$A$73,0)),0)</f>
        <v>0</v>
      </c>
      <c r="H9">
        <f>IFERROR(INDEX('BAU Calculations'!H$70:H$73,MATCH($A9,'BAU Calculations'!$A$70:$A$73,0)),0)</f>
        <v>0</v>
      </c>
      <c r="I9">
        <f>IFERROR(INDEX('BAU Calculations'!I$70:I$73,MATCH($A9,'BAU Calculations'!$A$70:$A$73,0)),0)</f>
        <v>0</v>
      </c>
      <c r="J9">
        <f>IFERROR(INDEX('BAU Calculations'!J$70:J$73,MATCH($A9,'BAU Calculations'!$A$70:$A$73,0)),0)</f>
        <v>0</v>
      </c>
      <c r="K9">
        <f>IFERROR(INDEX('BAU Calculations'!K$70:K$73,MATCH($A9,'BAU Calculations'!$A$70:$A$73,0)),0)</f>
        <v>0</v>
      </c>
      <c r="L9">
        <f>IFERROR(INDEX('BAU Calculations'!L$70:L$73,MATCH($A9,'BAU Calculations'!$A$70:$A$73,0)),0)</f>
        <v>0</v>
      </c>
      <c r="M9">
        <f>IFERROR(INDEX('BAU Calculations'!M$70:M$73,MATCH($A9,'BAU Calculations'!$A$70:$A$73,0)),0)</f>
        <v>0</v>
      </c>
      <c r="N9">
        <f>IFERROR(INDEX('BAU Calculations'!N$70:N$73,MATCH($A9,'BAU Calculations'!$A$70:$A$73,0)),0)</f>
        <v>0</v>
      </c>
      <c r="O9">
        <f>IFERROR(INDEX('BAU Calculations'!O$70:O$73,MATCH($A9,'BAU Calculations'!$A$70:$A$73,0)),0)</f>
        <v>0</v>
      </c>
      <c r="P9">
        <f>IFERROR(INDEX('BAU Calculations'!P$70:P$73,MATCH($A9,'BAU Calculations'!$A$70:$A$73,0)),0)</f>
        <v>0</v>
      </c>
      <c r="Q9">
        <f>IFERROR(INDEX('BAU Calculations'!Q$70:Q$73,MATCH($A9,'BAU Calculations'!$A$70:$A$73,0)),0)</f>
        <v>0</v>
      </c>
      <c r="R9">
        <f>IFERROR(INDEX('BAU Calculations'!R$70:R$73,MATCH($A9,'BAU Calculations'!$A$70:$A$73,0)),0)</f>
        <v>0</v>
      </c>
      <c r="S9">
        <f>IFERROR(INDEX('BAU Calculations'!S$70:S$73,MATCH($A9,'BAU Calculations'!$A$70:$A$73,0)),0)</f>
        <v>0</v>
      </c>
      <c r="T9">
        <f>IFERROR(INDEX('BAU Calculations'!T$70:T$73,MATCH($A9,'BAU Calculations'!$A$70:$A$73,0)),0)</f>
        <v>0</v>
      </c>
      <c r="U9">
        <f>IFERROR(INDEX('BAU Calculations'!U$70:U$73,MATCH($A9,'BAU Calculations'!$A$70:$A$73,0)),0)</f>
        <v>0</v>
      </c>
      <c r="V9">
        <f>IFERROR(INDEX('BAU Calculations'!V$70:V$73,MATCH($A9,'BAU Calculations'!$A$70:$A$73,0)),0)</f>
        <v>0</v>
      </c>
      <c r="W9">
        <f>IFERROR(INDEX('BAU Calculations'!W$70:W$73,MATCH($A9,'BAU Calculations'!$A$70:$A$73,0)),0)</f>
        <v>0</v>
      </c>
      <c r="X9">
        <f>IFERROR(INDEX('BAU Calculations'!X$70:X$73,MATCH($A9,'BAU Calculations'!$A$70:$A$73,0)),0)</f>
        <v>0</v>
      </c>
      <c r="Y9">
        <f>IFERROR(INDEX('BAU Calculations'!Y$70:Y$73,MATCH($A9,'BAU Calculations'!$A$70:$A$73,0)),0)</f>
        <v>0</v>
      </c>
      <c r="Z9">
        <f>IFERROR(INDEX('BAU Calculations'!Z$70:Z$73,MATCH($A9,'BAU Calculations'!$A$70:$A$73,0)),0)</f>
        <v>0</v>
      </c>
      <c r="AA9">
        <f>IFERROR(INDEX('BAU Calculations'!AA$70:AA$73,MATCH($A9,'BAU Calculations'!$A$70:$A$73,0)),0)</f>
        <v>0</v>
      </c>
      <c r="AB9">
        <f>IFERROR(INDEX('BAU Calculations'!AB$70:AB$73,MATCH($A9,'BAU Calculations'!$A$70:$A$73,0)),0)</f>
        <v>0</v>
      </c>
      <c r="AC9">
        <f>IFERROR(INDEX('BAU Calculations'!AC$70:AC$73,MATCH($A9,'BAU Calculations'!$A$70:$A$73,0)),0)</f>
        <v>0</v>
      </c>
      <c r="AD9">
        <f>IFERROR(INDEX('BAU Calculations'!AD$70:AD$73,MATCH($A9,'BAU Calculations'!$A$70:$A$73,0)),0)</f>
        <v>0</v>
      </c>
      <c r="AE9">
        <f>IFERROR(INDEX('BAU Calculations'!AE$70:AE$73,MATCH($A9,'BAU Calculations'!$A$70:$A$73,0)),0)</f>
        <v>0</v>
      </c>
      <c r="AF9">
        <f>IFERROR(INDEX('BAU Calculations'!AF$70:AF$73,MATCH($A9,'BAU Calculations'!$A$70:$A$73,0)),0)</f>
        <v>0</v>
      </c>
    </row>
    <row r="10" spans="1:32" x14ac:dyDescent="0.25">
      <c r="A10" t="s">
        <v>47</v>
      </c>
      <c r="B10">
        <f>IFERROR(INDEX('BAU Calculations'!B$70:B$73,MATCH($A10,'BAU Calculations'!$A$70:$A$73,0)),0)</f>
        <v>0</v>
      </c>
      <c r="C10">
        <f>IFERROR(INDEX('BAU Calculations'!C$70:C$73,MATCH($A10,'BAU Calculations'!$A$70:$A$73,0)),0)</f>
        <v>0</v>
      </c>
      <c r="D10">
        <f>IFERROR(INDEX('BAU Calculations'!D$70:D$73,MATCH($A10,'BAU Calculations'!$A$70:$A$73,0)),0)</f>
        <v>0</v>
      </c>
      <c r="E10">
        <f>IFERROR(INDEX('BAU Calculations'!E$70:E$73,MATCH($A10,'BAU Calculations'!$A$70:$A$73,0)),0)</f>
        <v>0</v>
      </c>
      <c r="F10">
        <f>IFERROR(INDEX('BAU Calculations'!F$70:F$73,MATCH($A10,'BAU Calculations'!$A$70:$A$73,0)),0)</f>
        <v>0</v>
      </c>
      <c r="G10">
        <f>IFERROR(INDEX('BAU Calculations'!G$70:G$73,MATCH($A10,'BAU Calculations'!$A$70:$A$73,0)),0)</f>
        <v>0</v>
      </c>
      <c r="H10">
        <f>IFERROR(INDEX('BAU Calculations'!H$70:H$73,MATCH($A10,'BAU Calculations'!$A$70:$A$73,0)),0)</f>
        <v>0</v>
      </c>
      <c r="I10">
        <f>IFERROR(INDEX('BAU Calculations'!I$70:I$73,MATCH($A10,'BAU Calculations'!$A$70:$A$73,0)),0)</f>
        <v>0</v>
      </c>
      <c r="J10">
        <f>IFERROR(INDEX('BAU Calculations'!J$70:J$73,MATCH($A10,'BAU Calculations'!$A$70:$A$73,0)),0)</f>
        <v>6.7882079131109385E-2</v>
      </c>
      <c r="K10">
        <f>IFERROR(INDEX('BAU Calculations'!K$70:K$73,MATCH($A10,'BAU Calculations'!$A$70:$A$73,0)),0)</f>
        <v>0.13407393219689714</v>
      </c>
      <c r="L10">
        <f>IFERROR(INDEX('BAU Calculations'!L$70:L$73,MATCH($A10,'BAU Calculations'!$A$70:$A$73,0)),0)</f>
        <v>0.1990521327014218</v>
      </c>
      <c r="M10">
        <f>IFERROR(INDEX('BAU Calculations'!M$70:M$73,MATCH($A10,'BAU Calculations'!$A$70:$A$73,0)),0)</f>
        <v>0.26545316647705725</v>
      </c>
      <c r="N10">
        <f>IFERROR(INDEX('BAU Calculations'!N$70:N$73,MATCH($A10,'BAU Calculations'!$A$70:$A$73,0)),0)</f>
        <v>0.33175355450236965</v>
      </c>
      <c r="O10">
        <f>IFERROR(INDEX('BAU Calculations'!O$70:O$73,MATCH($A10,'BAU Calculations'!$A$70:$A$73,0)),0)</f>
        <v>0.3995433789954338</v>
      </c>
      <c r="P10">
        <f>IFERROR(INDEX('BAU Calculations'!P$70:P$73,MATCH($A10,'BAU Calculations'!$A$70:$A$73,0)),0)</f>
        <v>0.46631138180433956</v>
      </c>
      <c r="Q10">
        <f>IFERROR(INDEX('BAU Calculations'!Q$70:Q$73,MATCH($A10,'BAU Calculations'!$A$70:$A$73,0)),0)</f>
        <v>0.53424918908605223</v>
      </c>
      <c r="R10">
        <f>IFERROR(INDEX('BAU Calculations'!R$70:R$73,MATCH($A10,'BAU Calculations'!$A$70:$A$73,0)),0)</f>
        <v>0.53537284894837478</v>
      </c>
      <c r="S10">
        <f>IFERROR(INDEX('BAU Calculations'!S$70:S$73,MATCH($A10,'BAU Calculations'!$A$70:$A$73,0)),0)</f>
        <v>0.53010223400227185</v>
      </c>
      <c r="T10">
        <f>IFERROR(INDEX('BAU Calculations'!T$70:T$73,MATCH($A10,'BAU Calculations'!$A$70:$A$73,0)),0)</f>
        <v>0.52850132125330318</v>
      </c>
      <c r="U10">
        <f>IFERROR(INDEX('BAU Calculations'!U$70:U$73,MATCH($A10,'BAU Calculations'!$A$70:$A$73,0)),0)</f>
        <v>0.52542690936385816</v>
      </c>
      <c r="V10">
        <f>IFERROR(INDEX('BAU Calculations'!V$70:V$73,MATCH($A10,'BAU Calculations'!$A$70:$A$73,0)),0)</f>
        <v>0.52326667912539715</v>
      </c>
      <c r="W10">
        <f>IFERROR(INDEX('BAU Calculations'!W$70:W$73,MATCH($A10,'BAU Calculations'!$A$70:$A$73,0)),0)</f>
        <v>0.5236581260519918</v>
      </c>
      <c r="X10">
        <f>IFERROR(INDEX('BAU Calculations'!X$70:X$73,MATCH($A10,'BAU Calculations'!$A$70:$A$73,0)),0)</f>
        <v>0.52444277954673157</v>
      </c>
      <c r="Y10">
        <f>IFERROR(INDEX('BAU Calculations'!Y$70:Y$73,MATCH($A10,'BAU Calculations'!$A$70:$A$73,0)),0)</f>
        <v>0.52268060481612844</v>
      </c>
      <c r="Z10">
        <f>IFERROR(INDEX('BAU Calculations'!Z$70:Z$73,MATCH($A10,'BAU Calculations'!$A$70:$A$73,0)),0)</f>
        <v>0.52073647015064162</v>
      </c>
      <c r="AA10">
        <f>IFERROR(INDEX('BAU Calculations'!AA$70:AA$73,MATCH($A10,'BAU Calculations'!$A$70:$A$73,0)),0)</f>
        <v>0.52025269416573761</v>
      </c>
      <c r="AB10">
        <f>IFERROR(INDEX('BAU Calculations'!AB$70:AB$73,MATCH($A10,'BAU Calculations'!$A$70:$A$73,0)),0)</f>
        <v>0.5239520958083832</v>
      </c>
      <c r="AC10">
        <f>IFERROR(INDEX('BAU Calculations'!AC$70:AC$73,MATCH($A10,'BAU Calculations'!$A$70:$A$73,0)),0)</f>
        <v>0.52601916212662037</v>
      </c>
      <c r="AD10">
        <f>IFERROR(INDEX('BAU Calculations'!AD$70:AD$73,MATCH($A10,'BAU Calculations'!$A$70:$A$73,0)),0)</f>
        <v>0.52760504993404933</v>
      </c>
      <c r="AE10">
        <f>IFERROR(INDEX('BAU Calculations'!AE$70:AE$73,MATCH($A10,'BAU Calculations'!$A$70:$A$73,0)),0)</f>
        <v>0.53120849933598935</v>
      </c>
      <c r="AF10">
        <f>IFERROR(INDEX('BAU Calculations'!AF$70:AF$73,MATCH($A10,'BAU Calculations'!$A$70:$A$73,0)),0)</f>
        <v>0.53373999237514291</v>
      </c>
    </row>
    <row r="11" spans="1:32" x14ac:dyDescent="0.25">
      <c r="A11" t="s">
        <v>48</v>
      </c>
      <c r="B11">
        <f>IFERROR(INDEX('BAU Calculations'!B$70:B$73,MATCH($A11,'BAU Calculations'!$A$70:$A$73,0)),0)</f>
        <v>5.1664681526842775E-2</v>
      </c>
      <c r="C11">
        <f>IFERROR(INDEX('BAU Calculations'!C$70:C$73,MATCH($A11,'BAU Calculations'!$A$70:$A$73,0)),0)</f>
        <v>9.3972710870537615E-2</v>
      </c>
      <c r="D11">
        <f>IFERROR(INDEX('BAU Calculations'!D$70:D$73,MATCH($A11,'BAU Calculations'!$A$70:$A$73,0)),0)</f>
        <v>0.13175069342469928</v>
      </c>
      <c r="E11">
        <f>IFERROR(INDEX('BAU Calculations'!E$70:E$73,MATCH($A11,'BAU Calculations'!$A$70:$A$73,0)),0)</f>
        <v>0.17156815114708571</v>
      </c>
      <c r="F11">
        <f>IFERROR(INDEX('BAU Calculations'!F$70:F$73,MATCH($A11,'BAU Calculations'!$A$70:$A$73,0)),0)</f>
        <v>0.2055755865600592</v>
      </c>
      <c r="G11">
        <f>IFERROR(INDEX('BAU Calculations'!G$70:G$73,MATCH($A11,'BAU Calculations'!$A$70:$A$73,0)),0)</f>
        <v>0.23805390589309899</v>
      </c>
      <c r="H11">
        <f>IFERROR(INDEX('BAU Calculations'!H$70:H$73,MATCH($A11,'BAU Calculations'!$A$70:$A$73,0)),0)</f>
        <v>0.27145705597925129</v>
      </c>
      <c r="I11">
        <f>IFERROR(INDEX('BAU Calculations'!I$70:I$73,MATCH($A11,'BAU Calculations'!$A$70:$A$73,0)),0)</f>
        <v>0.34506317954746668</v>
      </c>
      <c r="J11">
        <f>IFERROR(INDEX('BAU Calculations'!J$70:J$73,MATCH($A11,'BAU Calculations'!$A$70:$A$73,0)),0)</f>
        <v>0.41581540571759323</v>
      </c>
      <c r="K11">
        <f>IFERROR(INDEX('BAU Calculations'!K$70:K$73,MATCH($A11,'BAU Calculations'!$A$70:$A$73,0)),0)</f>
        <v>0.4841576781152489</v>
      </c>
      <c r="L11">
        <f>IFERROR(INDEX('BAU Calculations'!L$70:L$73,MATCH($A11,'BAU Calculations'!$A$70:$A$73,0)),0)</f>
        <v>0.55028785764131705</v>
      </c>
      <c r="M11">
        <f>IFERROR(INDEX('BAU Calculations'!M$70:M$73,MATCH($A11,'BAU Calculations'!$A$70:$A$73,0)),0)</f>
        <v>0.61417295813315431</v>
      </c>
      <c r="N11">
        <f>IFERROR(INDEX('BAU Calculations'!N$70:N$73,MATCH($A11,'BAU Calculations'!$A$70:$A$73,0)),0)</f>
        <v>0.67607880875202886</v>
      </c>
      <c r="O11">
        <f>IFERROR(INDEX('BAU Calculations'!O$70:O$73,MATCH($A11,'BAU Calculations'!$A$70:$A$73,0)),0)</f>
        <v>0.73592836257310135</v>
      </c>
      <c r="P11">
        <f>IFERROR(INDEX('BAU Calculations'!P$70:P$73,MATCH($A11,'BAU Calculations'!$A$70:$A$73,0)),0)</f>
        <v>0.79400268219285708</v>
      </c>
      <c r="Q11">
        <f>IFERROR(INDEX('BAU Calculations'!Q$70:Q$73,MATCH($A11,'BAU Calculations'!$A$70:$A$73,0)),0)</f>
        <v>0.85018678346000254</v>
      </c>
      <c r="R11">
        <f>IFERROR(INDEX('BAU Calculations'!R$70:R$73,MATCH($A11,'BAU Calculations'!$A$70:$A$73,0)),0)</f>
        <v>0.83735092616087292</v>
      </c>
      <c r="S11">
        <f>IFERROR(INDEX('BAU Calculations'!S$70:S$73,MATCH($A11,'BAU Calculations'!$A$70:$A$73,0)),0)</f>
        <v>0.82479380154961257</v>
      </c>
      <c r="T11">
        <f>IFERROR(INDEX('BAU Calculations'!T$70:T$73,MATCH($A11,'BAU Calculations'!$A$70:$A$73,0)),0)</f>
        <v>0.81260773208569315</v>
      </c>
      <c r="U11">
        <f>IFERROR(INDEX('BAU Calculations'!U$70:U$73,MATCH($A11,'BAU Calculations'!$A$70:$A$73,0)),0)</f>
        <v>0.80087368037859485</v>
      </c>
      <c r="V11">
        <f>IFERROR(INDEX('BAU Calculations'!V$70:V$73,MATCH($A11,'BAU Calculations'!$A$70:$A$73,0)),0)</f>
        <v>0.78937926085396481</v>
      </c>
      <c r="W11">
        <f>IFERROR(INDEX('BAU Calculations'!W$70:W$73,MATCH($A11,'BAU Calculations'!$A$70:$A$73,0)),0)</f>
        <v>0.77830188679245282</v>
      </c>
      <c r="X11">
        <f>IFERROR(INDEX('BAU Calculations'!X$70:X$73,MATCH($A11,'BAU Calculations'!$A$70:$A$73,0)),0)</f>
        <v>0.76744186046511631</v>
      </c>
      <c r="Y11">
        <f>IFERROR(INDEX('BAU Calculations'!Y$70:Y$73,MATCH($A11,'BAU Calculations'!$A$70:$A$73,0)),0)</f>
        <v>0.75696754214932904</v>
      </c>
      <c r="Z11">
        <f>IFERROR(INDEX('BAU Calculations'!Z$70:Z$73,MATCH($A11,'BAU Calculations'!$A$70:$A$73,0)),0)</f>
        <v>0.74669080212693739</v>
      </c>
      <c r="AA11">
        <f>IFERROR(INDEX('BAU Calculations'!AA$70:AA$73,MATCH($A11,'BAU Calculations'!$A$70:$A$73,0)),0)</f>
        <v>0.73677160080375081</v>
      </c>
      <c r="AB11">
        <f>IFERROR(INDEX('BAU Calculations'!AB$70:AB$73,MATCH($A11,'BAU Calculations'!$A$70:$A$73,0)),0)</f>
        <v>0.72703238598810316</v>
      </c>
      <c r="AC11">
        <f>IFERROR(INDEX('BAU Calculations'!AC$70:AC$73,MATCH($A11,'BAU Calculations'!$A$70:$A$73,0)),0)</f>
        <v>0.71762531260193541</v>
      </c>
      <c r="AD11">
        <f>IFERROR(INDEX('BAU Calculations'!AD$70:AD$73,MATCH($A11,'BAU Calculations'!$A$70:$A$73,0)),0)</f>
        <v>0.70838252656434475</v>
      </c>
      <c r="AE11">
        <f>IFERROR(INDEX('BAU Calculations'!AE$70:AE$73,MATCH($A11,'BAU Calculations'!$A$70:$A$73,0)),0)</f>
        <v>0.69937480131397689</v>
      </c>
      <c r="AF11">
        <f>IFERROR(INDEX('BAU Calculations'!AF$70:AF$73,MATCH($A11,'BAU Calculations'!$A$70:$A$73,0)),0)</f>
        <v>0.69066555043951439</v>
      </c>
    </row>
    <row r="12" spans="1:32" x14ac:dyDescent="0.25">
      <c r="A12" t="s">
        <v>49</v>
      </c>
      <c r="B12">
        <f>IFERROR(INDEX('BAU Calculations'!B$70:B$73,MATCH($A12,'BAU Calculations'!$A$70:$A$73,0)),0)</f>
        <v>0</v>
      </c>
      <c r="C12">
        <f>IFERROR(INDEX('BAU Calculations'!C$70:C$73,MATCH($A12,'BAU Calculations'!$A$70:$A$73,0)),0)</f>
        <v>0</v>
      </c>
      <c r="D12">
        <f>IFERROR(INDEX('BAU Calculations'!D$70:D$73,MATCH($A12,'BAU Calculations'!$A$70:$A$73,0)),0)</f>
        <v>0</v>
      </c>
      <c r="E12">
        <f>IFERROR(INDEX('BAU Calculations'!E$70:E$73,MATCH($A12,'BAU Calculations'!$A$70:$A$73,0)),0)</f>
        <v>0</v>
      </c>
      <c r="F12">
        <f>IFERROR(INDEX('BAU Calculations'!F$70:F$73,MATCH($A12,'BAU Calculations'!$A$70:$A$73,0)),0)</f>
        <v>0</v>
      </c>
      <c r="G12">
        <f>IFERROR(INDEX('BAU Calculations'!G$70:G$73,MATCH($A12,'BAU Calculations'!$A$70:$A$73,0)),0)</f>
        <v>0</v>
      </c>
      <c r="H12">
        <f>IFERROR(INDEX('BAU Calculations'!H$70:H$73,MATCH($A12,'BAU Calculations'!$A$70:$A$73,0)),0)</f>
        <v>0</v>
      </c>
      <c r="I12">
        <f>IFERROR(INDEX('BAU Calculations'!I$70:I$73,MATCH($A12,'BAU Calculations'!$A$70:$A$73,0)),0)</f>
        <v>0</v>
      </c>
      <c r="J12">
        <f>IFERROR(INDEX('BAU Calculations'!J$70:J$73,MATCH($A12,'BAU Calculations'!$A$70:$A$73,0)),0)</f>
        <v>0</v>
      </c>
      <c r="K12">
        <f>IFERROR(INDEX('BAU Calculations'!K$70:K$73,MATCH($A12,'BAU Calculations'!$A$70:$A$73,0)),0)</f>
        <v>0</v>
      </c>
      <c r="L12">
        <f>IFERROR(INDEX('BAU Calculations'!L$70:L$73,MATCH($A12,'BAU Calculations'!$A$70:$A$73,0)),0)</f>
        <v>0</v>
      </c>
      <c r="M12">
        <f>IFERROR(INDEX('BAU Calculations'!M$70:M$73,MATCH($A12,'BAU Calculations'!$A$70:$A$73,0)),0)</f>
        <v>0</v>
      </c>
      <c r="N12">
        <f>IFERROR(INDEX('BAU Calculations'!N$70:N$73,MATCH($A12,'BAU Calculations'!$A$70:$A$73,0)),0)</f>
        <v>0</v>
      </c>
      <c r="O12">
        <f>IFERROR(INDEX('BAU Calculations'!O$70:O$73,MATCH($A12,'BAU Calculations'!$A$70:$A$73,0)),0)</f>
        <v>0</v>
      </c>
      <c r="P12">
        <f>IFERROR(INDEX('BAU Calculations'!P$70:P$73,MATCH($A12,'BAU Calculations'!$A$70:$A$73,0)),0)</f>
        <v>0</v>
      </c>
      <c r="Q12">
        <f>IFERROR(INDEX('BAU Calculations'!Q$70:Q$73,MATCH($A12,'BAU Calculations'!$A$70:$A$73,0)),0)</f>
        <v>0</v>
      </c>
      <c r="R12">
        <f>IFERROR(INDEX('BAU Calculations'!R$70:R$73,MATCH($A12,'BAU Calculations'!$A$70:$A$73,0)),0)</f>
        <v>0</v>
      </c>
      <c r="S12">
        <f>IFERROR(INDEX('BAU Calculations'!S$70:S$73,MATCH($A12,'BAU Calculations'!$A$70:$A$73,0)),0)</f>
        <v>0</v>
      </c>
      <c r="T12">
        <f>IFERROR(INDEX('BAU Calculations'!T$70:T$73,MATCH($A12,'BAU Calculations'!$A$70:$A$73,0)),0)</f>
        <v>0</v>
      </c>
      <c r="U12">
        <f>IFERROR(INDEX('BAU Calculations'!U$70:U$73,MATCH($A12,'BAU Calculations'!$A$70:$A$73,0)),0)</f>
        <v>0</v>
      </c>
      <c r="V12">
        <f>IFERROR(INDEX('BAU Calculations'!V$70:V$73,MATCH($A12,'BAU Calculations'!$A$70:$A$73,0)),0)</f>
        <v>0</v>
      </c>
      <c r="W12">
        <f>IFERROR(INDEX('BAU Calculations'!W$70:W$73,MATCH($A12,'BAU Calculations'!$A$70:$A$73,0)),0)</f>
        <v>0</v>
      </c>
      <c r="X12">
        <f>IFERROR(INDEX('BAU Calculations'!X$70:X$73,MATCH($A12,'BAU Calculations'!$A$70:$A$73,0)),0)</f>
        <v>0</v>
      </c>
      <c r="Y12">
        <f>IFERROR(INDEX('BAU Calculations'!Y$70:Y$73,MATCH($A12,'BAU Calculations'!$A$70:$A$73,0)),0)</f>
        <v>0</v>
      </c>
      <c r="Z12">
        <f>IFERROR(INDEX('BAU Calculations'!Z$70:Z$73,MATCH($A12,'BAU Calculations'!$A$70:$A$73,0)),0)</f>
        <v>0</v>
      </c>
      <c r="AA12">
        <f>IFERROR(INDEX('BAU Calculations'!AA$70:AA$73,MATCH($A12,'BAU Calculations'!$A$70:$A$73,0)),0)</f>
        <v>0</v>
      </c>
      <c r="AB12">
        <f>IFERROR(INDEX('BAU Calculations'!AB$70:AB$73,MATCH($A12,'BAU Calculations'!$A$70:$A$73,0)),0)</f>
        <v>0</v>
      </c>
      <c r="AC12">
        <f>IFERROR(INDEX('BAU Calculations'!AC$70:AC$73,MATCH($A12,'BAU Calculations'!$A$70:$A$73,0)),0)</f>
        <v>0</v>
      </c>
      <c r="AD12">
        <f>IFERROR(INDEX('BAU Calculations'!AD$70:AD$73,MATCH($A12,'BAU Calculations'!$A$70:$A$73,0)),0)</f>
        <v>0</v>
      </c>
      <c r="AE12">
        <f>IFERROR(INDEX('BAU Calculations'!AE$70:AE$73,MATCH($A12,'BAU Calculations'!$A$70:$A$73,0)),0)</f>
        <v>0</v>
      </c>
      <c r="AF12">
        <f>IFERROR(INDEX('BAU Calculations'!AF$70:AF$73,MATCH($A12,'BAU Calculations'!$A$70:$A$73,0)),0)</f>
        <v>0</v>
      </c>
    </row>
    <row r="13" spans="1:32" x14ac:dyDescent="0.25">
      <c r="A13" t="s">
        <v>50</v>
      </c>
      <c r="B13">
        <f>IFERROR(INDEX('BAU Calculations'!B$70:B$73,MATCH($A13,'BAU Calculations'!$A$70:$A$73,0)),0)</f>
        <v>0</v>
      </c>
      <c r="C13">
        <f>IFERROR(INDEX('BAU Calculations'!C$70:C$73,MATCH($A13,'BAU Calculations'!$A$70:$A$73,0)),0)</f>
        <v>0</v>
      </c>
      <c r="D13">
        <f>IFERROR(INDEX('BAU Calculations'!D$70:D$73,MATCH($A13,'BAU Calculations'!$A$70:$A$73,0)),0)</f>
        <v>0</v>
      </c>
      <c r="E13">
        <f>IFERROR(INDEX('BAU Calculations'!E$70:E$73,MATCH($A13,'BAU Calculations'!$A$70:$A$73,0)),0)</f>
        <v>0</v>
      </c>
      <c r="F13">
        <f>IFERROR(INDEX('BAU Calculations'!F$70:F$73,MATCH($A13,'BAU Calculations'!$A$70:$A$73,0)),0)</f>
        <v>0</v>
      </c>
      <c r="G13">
        <f>IFERROR(INDEX('BAU Calculations'!G$70:G$73,MATCH($A13,'BAU Calculations'!$A$70:$A$73,0)),0)</f>
        <v>0</v>
      </c>
      <c r="H13">
        <f>IFERROR(INDEX('BAU Calculations'!H$70:H$73,MATCH($A13,'BAU Calculations'!$A$70:$A$73,0)),0)</f>
        <v>0</v>
      </c>
      <c r="I13">
        <f>IFERROR(INDEX('BAU Calculations'!I$70:I$73,MATCH($A13,'BAU Calculations'!$A$70:$A$73,0)),0)</f>
        <v>0</v>
      </c>
      <c r="J13">
        <f>IFERROR(INDEX('BAU Calculations'!J$70:J$73,MATCH($A13,'BAU Calculations'!$A$70:$A$73,0)),0)</f>
        <v>0</v>
      </c>
      <c r="K13">
        <f>IFERROR(INDEX('BAU Calculations'!K$70:K$73,MATCH($A13,'BAU Calculations'!$A$70:$A$73,0)),0)</f>
        <v>0</v>
      </c>
      <c r="L13">
        <f>IFERROR(INDEX('BAU Calculations'!L$70:L$73,MATCH($A13,'BAU Calculations'!$A$70:$A$73,0)),0)</f>
        <v>0</v>
      </c>
      <c r="M13">
        <f>IFERROR(INDEX('BAU Calculations'!M$70:M$73,MATCH($A13,'BAU Calculations'!$A$70:$A$73,0)),0)</f>
        <v>0</v>
      </c>
      <c r="N13">
        <f>IFERROR(INDEX('BAU Calculations'!N$70:N$73,MATCH($A13,'BAU Calculations'!$A$70:$A$73,0)),0)</f>
        <v>0</v>
      </c>
      <c r="O13">
        <f>IFERROR(INDEX('BAU Calculations'!O$70:O$73,MATCH($A13,'BAU Calculations'!$A$70:$A$73,0)),0)</f>
        <v>0</v>
      </c>
      <c r="P13">
        <f>IFERROR(INDEX('BAU Calculations'!P$70:P$73,MATCH($A13,'BAU Calculations'!$A$70:$A$73,0)),0)</f>
        <v>0</v>
      </c>
      <c r="Q13">
        <f>IFERROR(INDEX('BAU Calculations'!Q$70:Q$73,MATCH($A13,'BAU Calculations'!$A$70:$A$73,0)),0)</f>
        <v>0</v>
      </c>
      <c r="R13">
        <f>IFERROR(INDEX('BAU Calculations'!R$70:R$73,MATCH($A13,'BAU Calculations'!$A$70:$A$73,0)),0)</f>
        <v>0</v>
      </c>
      <c r="S13">
        <f>IFERROR(INDEX('BAU Calculations'!S$70:S$73,MATCH($A13,'BAU Calculations'!$A$70:$A$73,0)),0)</f>
        <v>0</v>
      </c>
      <c r="T13">
        <f>IFERROR(INDEX('BAU Calculations'!T$70:T$73,MATCH($A13,'BAU Calculations'!$A$70:$A$73,0)),0)</f>
        <v>0</v>
      </c>
      <c r="U13">
        <f>IFERROR(INDEX('BAU Calculations'!U$70:U$73,MATCH($A13,'BAU Calculations'!$A$70:$A$73,0)),0)</f>
        <v>0</v>
      </c>
      <c r="V13">
        <f>IFERROR(INDEX('BAU Calculations'!V$70:V$73,MATCH($A13,'BAU Calculations'!$A$70:$A$73,0)),0)</f>
        <v>0</v>
      </c>
      <c r="W13">
        <f>IFERROR(INDEX('BAU Calculations'!W$70:W$73,MATCH($A13,'BAU Calculations'!$A$70:$A$73,0)),0)</f>
        <v>0</v>
      </c>
      <c r="X13">
        <f>IFERROR(INDEX('BAU Calculations'!X$70:X$73,MATCH($A13,'BAU Calculations'!$A$70:$A$73,0)),0)</f>
        <v>0</v>
      </c>
      <c r="Y13">
        <f>IFERROR(INDEX('BAU Calculations'!Y$70:Y$73,MATCH($A13,'BAU Calculations'!$A$70:$A$73,0)),0)</f>
        <v>0</v>
      </c>
      <c r="Z13">
        <f>IFERROR(INDEX('BAU Calculations'!Z$70:Z$73,MATCH($A13,'BAU Calculations'!$A$70:$A$73,0)),0)</f>
        <v>0</v>
      </c>
      <c r="AA13">
        <f>IFERROR(INDEX('BAU Calculations'!AA$70:AA$73,MATCH($A13,'BAU Calculations'!$A$70:$A$73,0)),0)</f>
        <v>0</v>
      </c>
      <c r="AB13">
        <f>IFERROR(INDEX('BAU Calculations'!AB$70:AB$73,MATCH($A13,'BAU Calculations'!$A$70:$A$73,0)),0)</f>
        <v>0</v>
      </c>
      <c r="AC13">
        <f>IFERROR(INDEX('BAU Calculations'!AC$70:AC$73,MATCH($A13,'BAU Calculations'!$A$70:$A$73,0)),0)</f>
        <v>0</v>
      </c>
      <c r="AD13">
        <f>IFERROR(INDEX('BAU Calculations'!AD$70:AD$73,MATCH($A13,'BAU Calculations'!$A$70:$A$73,0)),0)</f>
        <v>0</v>
      </c>
      <c r="AE13">
        <f>IFERROR(INDEX('BAU Calculations'!AE$70:AE$73,MATCH($A13,'BAU Calculations'!$A$70:$A$73,0)),0)</f>
        <v>0</v>
      </c>
      <c r="AF13">
        <f>IFERROR(INDEX('BAU Calculations'!AF$70:AF$73,MATCH($A13,'BAU Calculations'!$A$70:$A$73,0)),0)</f>
        <v>0</v>
      </c>
    </row>
    <row r="14" spans="1:32" x14ac:dyDescent="0.25">
      <c r="A14" t="s">
        <v>51</v>
      </c>
      <c r="B14">
        <f>IFERROR(INDEX('BAU Calculations'!B$70:B$73,MATCH($A14,'BAU Calculations'!$A$70:$A$73,0)),0)</f>
        <v>0</v>
      </c>
      <c r="C14">
        <f>IFERROR(INDEX('BAU Calculations'!C$70:C$73,MATCH($A14,'BAU Calculations'!$A$70:$A$73,0)),0)</f>
        <v>2.6003175124536542E-3</v>
      </c>
      <c r="D14">
        <f>IFERROR(INDEX('BAU Calculations'!D$70:D$73,MATCH($A14,'BAU Calculations'!$A$70:$A$73,0)),0)</f>
        <v>5.2659294365452513E-3</v>
      </c>
      <c r="E14">
        <f>IFERROR(INDEX('BAU Calculations'!E$70:E$73,MATCH($A14,'BAU Calculations'!$A$70:$A$73,0)),0)</f>
        <v>7.8616352201256682E-3</v>
      </c>
      <c r="F14">
        <f>IFERROR(INDEX('BAU Calculations'!F$70:F$73,MATCH($A14,'BAU Calculations'!$A$70:$A$73,0)),0)</f>
        <v>1.0337871911245645E-2</v>
      </c>
      <c r="G14">
        <f>IFERROR(INDEX('BAU Calculations'!G$70:G$73,MATCH($A14,'BAU Calculations'!$A$70:$A$73,0)),0)</f>
        <v>1.2682230102443093E-2</v>
      </c>
      <c r="H14">
        <f>IFERROR(INDEX('BAU Calculations'!H$70:H$73,MATCH($A14,'BAU Calculations'!$A$70:$A$73,0)),0)</f>
        <v>1.5047813212950385E-2</v>
      </c>
      <c r="I14">
        <f>IFERROR(INDEX('BAU Calculations'!I$70:I$73,MATCH($A14,'BAU Calculations'!$A$70:$A$73,0)),0)</f>
        <v>2.1530070331563084E-2</v>
      </c>
      <c r="J14">
        <f>IFERROR(INDEX('BAU Calculations'!J$70:J$73,MATCH($A14,'BAU Calculations'!$A$70:$A$73,0)),0)</f>
        <v>4.5110387772431364E-2</v>
      </c>
      <c r="K14">
        <f>IFERROR(INDEX('BAU Calculations'!K$70:K$73,MATCH($A14,'BAU Calculations'!$A$70:$A$73,0)),0)</f>
        <v>6.8029584147362543E-2</v>
      </c>
      <c r="L14">
        <f>IFERROR(INDEX('BAU Calculations'!L$70:L$73,MATCH($A14,'BAU Calculations'!$A$70:$A$73,0)),0)</f>
        <v>9.0317919075144512E-2</v>
      </c>
      <c r="M14">
        <f>IFERROR(INDEX('BAU Calculations'!M$70:M$73,MATCH($A14,'BAU Calculations'!$A$70:$A$73,0)),0)</f>
        <v>0.11201629327902241</v>
      </c>
      <c r="N14">
        <f>IFERROR(INDEX('BAU Calculations'!N$70:N$73,MATCH($A14,'BAU Calculations'!$A$70:$A$73,0)),0)</f>
        <v>0.13312123241795043</v>
      </c>
      <c r="O14">
        <f>IFERROR(INDEX('BAU Calculations'!O$70:O$73,MATCH($A14,'BAU Calculations'!$A$70:$A$73,0)),0)</f>
        <v>0.15368852459016394</v>
      </c>
      <c r="P14">
        <f>IFERROR(INDEX('BAU Calculations'!P$70:P$73,MATCH($A14,'BAU Calculations'!$A$70:$A$73,0)),0)</f>
        <v>0.17370172233820461</v>
      </c>
      <c r="Q14">
        <f>IFERROR(INDEX('BAU Calculations'!Q$70:Q$73,MATCH($A14,'BAU Calculations'!$A$70:$A$73,0)),0)</f>
        <v>0.19319938176197837</v>
      </c>
      <c r="R14">
        <f>IFERROR(INDEX('BAU Calculations'!R$70:R$73,MATCH($A14,'BAU Calculations'!$A$70:$A$73,0)),0)</f>
        <v>0.19076688286913393</v>
      </c>
      <c r="S14">
        <f>IFERROR(INDEX('BAU Calculations'!S$70:S$73,MATCH($A14,'BAU Calculations'!$A$70:$A$73,0)),0)</f>
        <v>0.18837121687806102</v>
      </c>
      <c r="T14">
        <f>IFERROR(INDEX('BAU Calculations'!T$70:T$73,MATCH($A14,'BAU Calculations'!$A$70:$A$73,0)),0)</f>
        <v>0.18605805011163484</v>
      </c>
      <c r="U14">
        <f>IFERROR(INDEX('BAU Calculations'!U$70:U$73,MATCH($A14,'BAU Calculations'!$A$70:$A$73,0)),0)</f>
        <v>0.18377848566527813</v>
      </c>
      <c r="V14">
        <f>IFERROR(INDEX('BAU Calculations'!V$70:V$73,MATCH($A14,'BAU Calculations'!$A$70:$A$73,0)),0)</f>
        <v>0.18155410312273057</v>
      </c>
      <c r="W14">
        <f>IFERROR(INDEX('BAU Calculations'!W$70:W$73,MATCH($A14,'BAU Calculations'!$A$70:$A$73,0)),0)</f>
        <v>0.17940437746681018</v>
      </c>
      <c r="X14">
        <f>IFERROR(INDEX('BAU Calculations'!X$70:X$73,MATCH($A14,'BAU Calculations'!$A$70:$A$73,0)),0)</f>
        <v>0.1772840089823898</v>
      </c>
      <c r="Y14">
        <f>IFERROR(INDEX('BAU Calculations'!Y$70:Y$73,MATCH($A14,'BAU Calculations'!$A$70:$A$73,0)),0)</f>
        <v>0.17523364485981308</v>
      </c>
      <c r="Z14">
        <f>IFERROR(INDEX('BAU Calculations'!Z$70:Z$73,MATCH($A14,'BAU Calculations'!$A$70:$A$73,0)),0)</f>
        <v>0.17321016166281755</v>
      </c>
      <c r="AA14">
        <f>IFERROR(INDEX('BAU Calculations'!AA$70:AA$73,MATCH($A14,'BAU Calculations'!$A$70:$A$73,0)),0)</f>
        <v>0.17123287671232876</v>
      </c>
      <c r="AB14">
        <f>IFERROR(INDEX('BAU Calculations'!AB$70:AB$73,MATCH($A14,'BAU Calculations'!$A$70:$A$73,0)),0)</f>
        <v>0.16931933626820184</v>
      </c>
      <c r="AC14">
        <f>IFERROR(INDEX('BAU Calculations'!AC$70:AC$73,MATCH($A14,'BAU Calculations'!$A$70:$A$73,0)),0)</f>
        <v>0.16742940060274583</v>
      </c>
      <c r="AD14">
        <f>IFERROR(INDEX('BAU Calculations'!AD$70:AD$73,MATCH($A14,'BAU Calculations'!$A$70:$A$73,0)),0)</f>
        <v>0.16559947008169573</v>
      </c>
      <c r="AE14">
        <f>IFERROR(INDEX('BAU Calculations'!AE$70:AE$73,MATCH($A14,'BAU Calculations'!$A$70:$A$73,0)),0)</f>
        <v>0.16379122079056563</v>
      </c>
      <c r="AF14">
        <f>IFERROR(INDEX('BAU Calculations'!AF$70:AF$73,MATCH($A14,'BAU Calculations'!$A$70:$A$73,0)),0)</f>
        <v>0.16202203499675957</v>
      </c>
    </row>
    <row r="15" spans="1:32" x14ac:dyDescent="0.25">
      <c r="A15" t="s">
        <v>52</v>
      </c>
      <c r="B15">
        <f>IFERROR(INDEX('BAU Calculations'!B$70:B$73,MATCH($A15,'BAU Calculations'!$A$70:$A$73,0)),0)</f>
        <v>0</v>
      </c>
      <c r="C15">
        <f>IFERROR(INDEX('BAU Calculations'!C$70:C$73,MATCH($A15,'BAU Calculations'!$A$70:$A$73,0)),0)</f>
        <v>0</v>
      </c>
      <c r="D15">
        <f>IFERROR(INDEX('BAU Calculations'!D$70:D$73,MATCH($A15,'BAU Calculations'!$A$70:$A$73,0)),0)</f>
        <v>0</v>
      </c>
      <c r="E15">
        <f>IFERROR(INDEX('BAU Calculations'!E$70:E$73,MATCH($A15,'BAU Calculations'!$A$70:$A$73,0)),0)</f>
        <v>0</v>
      </c>
      <c r="F15">
        <f>IFERROR(INDEX('BAU Calculations'!F$70:F$73,MATCH($A15,'BAU Calculations'!$A$70:$A$73,0)),0)</f>
        <v>0</v>
      </c>
      <c r="G15">
        <f>IFERROR(INDEX('BAU Calculations'!G$70:G$73,MATCH($A15,'BAU Calculations'!$A$70:$A$73,0)),0)</f>
        <v>0</v>
      </c>
      <c r="H15">
        <f>IFERROR(INDEX('BAU Calculations'!H$70:H$73,MATCH($A15,'BAU Calculations'!$A$70:$A$73,0)),0)</f>
        <v>0</v>
      </c>
      <c r="I15">
        <f>IFERROR(INDEX('BAU Calculations'!I$70:I$73,MATCH($A15,'BAU Calculations'!$A$70:$A$73,0)),0)</f>
        <v>0</v>
      </c>
      <c r="J15">
        <f>IFERROR(INDEX('BAU Calculations'!J$70:J$73,MATCH($A15,'BAU Calculations'!$A$70:$A$73,0)),0)</f>
        <v>0</v>
      </c>
      <c r="K15">
        <f>IFERROR(INDEX('BAU Calculations'!K$70:K$73,MATCH($A15,'BAU Calculations'!$A$70:$A$73,0)),0)</f>
        <v>0</v>
      </c>
      <c r="L15">
        <f>IFERROR(INDEX('BAU Calculations'!L$70:L$73,MATCH($A15,'BAU Calculations'!$A$70:$A$73,0)),0)</f>
        <v>0</v>
      </c>
      <c r="M15">
        <f>IFERROR(INDEX('BAU Calculations'!M$70:M$73,MATCH($A15,'BAU Calculations'!$A$70:$A$73,0)),0)</f>
        <v>0</v>
      </c>
      <c r="N15">
        <f>IFERROR(INDEX('BAU Calculations'!N$70:N$73,MATCH($A15,'BAU Calculations'!$A$70:$A$73,0)),0)</f>
        <v>0</v>
      </c>
      <c r="O15">
        <f>IFERROR(INDEX('BAU Calculations'!O$70:O$73,MATCH($A15,'BAU Calculations'!$A$70:$A$73,0)),0)</f>
        <v>0</v>
      </c>
      <c r="P15">
        <f>IFERROR(INDEX('BAU Calculations'!P$70:P$73,MATCH($A15,'BAU Calculations'!$A$70:$A$73,0)),0)</f>
        <v>0</v>
      </c>
      <c r="Q15">
        <f>IFERROR(INDEX('BAU Calculations'!Q$70:Q$73,MATCH($A15,'BAU Calculations'!$A$70:$A$73,0)),0)</f>
        <v>0</v>
      </c>
      <c r="R15">
        <f>IFERROR(INDEX('BAU Calculations'!R$70:R$73,MATCH($A15,'BAU Calculations'!$A$70:$A$73,0)),0)</f>
        <v>0</v>
      </c>
      <c r="S15">
        <f>IFERROR(INDEX('BAU Calculations'!S$70:S$73,MATCH($A15,'BAU Calculations'!$A$70:$A$73,0)),0)</f>
        <v>0</v>
      </c>
      <c r="T15">
        <f>IFERROR(INDEX('BAU Calculations'!T$70:T$73,MATCH($A15,'BAU Calculations'!$A$70:$A$73,0)),0)</f>
        <v>0</v>
      </c>
      <c r="U15">
        <f>IFERROR(INDEX('BAU Calculations'!U$70:U$73,MATCH($A15,'BAU Calculations'!$A$70:$A$73,0)),0)</f>
        <v>0</v>
      </c>
      <c r="V15">
        <f>IFERROR(INDEX('BAU Calculations'!V$70:V$73,MATCH($A15,'BAU Calculations'!$A$70:$A$73,0)),0)</f>
        <v>0</v>
      </c>
      <c r="W15">
        <f>IFERROR(INDEX('BAU Calculations'!W$70:W$73,MATCH($A15,'BAU Calculations'!$A$70:$A$73,0)),0)</f>
        <v>0</v>
      </c>
      <c r="X15">
        <f>IFERROR(INDEX('BAU Calculations'!X$70:X$73,MATCH($A15,'BAU Calculations'!$A$70:$A$73,0)),0)</f>
        <v>0</v>
      </c>
      <c r="Y15">
        <f>IFERROR(INDEX('BAU Calculations'!Y$70:Y$73,MATCH($A15,'BAU Calculations'!$A$70:$A$73,0)),0)</f>
        <v>0</v>
      </c>
      <c r="Z15">
        <f>IFERROR(INDEX('BAU Calculations'!Z$70:Z$73,MATCH($A15,'BAU Calculations'!$A$70:$A$73,0)),0)</f>
        <v>0</v>
      </c>
      <c r="AA15">
        <f>IFERROR(INDEX('BAU Calculations'!AA$70:AA$73,MATCH($A15,'BAU Calculations'!$A$70:$A$73,0)),0)</f>
        <v>0</v>
      </c>
      <c r="AB15">
        <f>IFERROR(INDEX('BAU Calculations'!AB$70:AB$73,MATCH($A15,'BAU Calculations'!$A$70:$A$73,0)),0)</f>
        <v>0</v>
      </c>
      <c r="AC15">
        <f>IFERROR(INDEX('BAU Calculations'!AC$70:AC$73,MATCH($A15,'BAU Calculations'!$A$70:$A$73,0)),0)</f>
        <v>0</v>
      </c>
      <c r="AD15">
        <f>IFERROR(INDEX('BAU Calculations'!AD$70:AD$73,MATCH($A15,'BAU Calculations'!$A$70:$A$73,0)),0)</f>
        <v>0</v>
      </c>
      <c r="AE15">
        <f>IFERROR(INDEX('BAU Calculations'!AE$70:AE$73,MATCH($A15,'BAU Calculations'!$A$70:$A$73,0)),0)</f>
        <v>0</v>
      </c>
      <c r="AF15">
        <f>IFERROR(INDEX('BAU Calculations'!AF$70:AF$73,MATCH($A15,'BAU Calculations'!$A$70:$A$73,0)),0)</f>
        <v>0</v>
      </c>
    </row>
    <row r="16" spans="1:32" x14ac:dyDescent="0.25">
      <c r="A16" t="s">
        <v>53</v>
      </c>
      <c r="B16">
        <f>IFERROR(INDEX('BAU Calculations'!B$70:B$73,MATCH($A16,'BAU Calculations'!$A$70:$A$73,0)),0)</f>
        <v>0</v>
      </c>
      <c r="C16">
        <f>IFERROR(INDEX('BAU Calculations'!C$70:C$73,MATCH($A16,'BAU Calculations'!$A$70:$A$73,0)),0)</f>
        <v>0</v>
      </c>
      <c r="D16">
        <f>IFERROR(INDEX('BAU Calculations'!D$70:D$73,MATCH($A16,'BAU Calculations'!$A$70:$A$73,0)),0)</f>
        <v>0</v>
      </c>
      <c r="E16">
        <f>IFERROR(INDEX('BAU Calculations'!E$70:E$73,MATCH($A16,'BAU Calculations'!$A$70:$A$73,0)),0)</f>
        <v>0</v>
      </c>
      <c r="F16">
        <f>IFERROR(INDEX('BAU Calculations'!F$70:F$73,MATCH($A16,'BAU Calculations'!$A$70:$A$73,0)),0)</f>
        <v>0</v>
      </c>
      <c r="G16">
        <f>IFERROR(INDEX('BAU Calculations'!G$70:G$73,MATCH($A16,'BAU Calculations'!$A$70:$A$73,0)),0)</f>
        <v>0</v>
      </c>
      <c r="H16">
        <f>IFERROR(INDEX('BAU Calculations'!H$70:H$73,MATCH($A16,'BAU Calculations'!$A$70:$A$73,0)),0)</f>
        <v>0</v>
      </c>
      <c r="I16">
        <f>IFERROR(INDEX('BAU Calculations'!I$70:I$73,MATCH($A16,'BAU Calculations'!$A$70:$A$73,0)),0)</f>
        <v>0</v>
      </c>
      <c r="J16">
        <f>IFERROR(INDEX('BAU Calculations'!J$70:J$73,MATCH($A16,'BAU Calculations'!$A$70:$A$73,0)),0)</f>
        <v>0</v>
      </c>
      <c r="K16">
        <f>IFERROR(INDEX('BAU Calculations'!K$70:K$73,MATCH($A16,'BAU Calculations'!$A$70:$A$73,0)),0)</f>
        <v>0</v>
      </c>
      <c r="L16">
        <f>IFERROR(INDEX('BAU Calculations'!L$70:L$73,MATCH($A16,'BAU Calculations'!$A$70:$A$73,0)),0)</f>
        <v>0</v>
      </c>
      <c r="M16">
        <f>IFERROR(INDEX('BAU Calculations'!M$70:M$73,MATCH($A16,'BAU Calculations'!$A$70:$A$73,0)),0)</f>
        <v>0</v>
      </c>
      <c r="N16">
        <f>IFERROR(INDEX('BAU Calculations'!N$70:N$73,MATCH($A16,'BAU Calculations'!$A$70:$A$73,0)),0)</f>
        <v>0</v>
      </c>
      <c r="O16">
        <f>IFERROR(INDEX('BAU Calculations'!O$70:O$73,MATCH($A16,'BAU Calculations'!$A$70:$A$73,0)),0)</f>
        <v>0</v>
      </c>
      <c r="P16">
        <f>IFERROR(INDEX('BAU Calculations'!P$70:P$73,MATCH($A16,'BAU Calculations'!$A$70:$A$73,0)),0)</f>
        <v>0</v>
      </c>
      <c r="Q16">
        <f>IFERROR(INDEX('BAU Calculations'!Q$70:Q$73,MATCH($A16,'BAU Calculations'!$A$70:$A$73,0)),0)</f>
        <v>0</v>
      </c>
      <c r="R16">
        <f>IFERROR(INDEX('BAU Calculations'!R$70:R$73,MATCH($A16,'BAU Calculations'!$A$70:$A$73,0)),0)</f>
        <v>0</v>
      </c>
      <c r="S16">
        <f>IFERROR(INDEX('BAU Calculations'!S$70:S$73,MATCH($A16,'BAU Calculations'!$A$70:$A$73,0)),0)</f>
        <v>0</v>
      </c>
      <c r="T16">
        <f>IFERROR(INDEX('BAU Calculations'!T$70:T$73,MATCH($A16,'BAU Calculations'!$A$70:$A$73,0)),0)</f>
        <v>0</v>
      </c>
      <c r="U16">
        <f>IFERROR(INDEX('BAU Calculations'!U$70:U$73,MATCH($A16,'BAU Calculations'!$A$70:$A$73,0)),0)</f>
        <v>0</v>
      </c>
      <c r="V16">
        <f>IFERROR(INDEX('BAU Calculations'!V$70:V$73,MATCH($A16,'BAU Calculations'!$A$70:$A$73,0)),0)</f>
        <v>0</v>
      </c>
      <c r="W16">
        <f>IFERROR(INDEX('BAU Calculations'!W$70:W$73,MATCH($A16,'BAU Calculations'!$A$70:$A$73,0)),0)</f>
        <v>0</v>
      </c>
      <c r="X16">
        <f>IFERROR(INDEX('BAU Calculations'!X$70:X$73,MATCH($A16,'BAU Calculations'!$A$70:$A$73,0)),0)</f>
        <v>0</v>
      </c>
      <c r="Y16">
        <f>IFERROR(INDEX('BAU Calculations'!Y$70:Y$73,MATCH($A16,'BAU Calculations'!$A$70:$A$73,0)),0)</f>
        <v>0</v>
      </c>
      <c r="Z16">
        <f>IFERROR(INDEX('BAU Calculations'!Z$70:Z$73,MATCH($A16,'BAU Calculations'!$A$70:$A$73,0)),0)</f>
        <v>0</v>
      </c>
      <c r="AA16">
        <f>IFERROR(INDEX('BAU Calculations'!AA$70:AA$73,MATCH($A16,'BAU Calculations'!$A$70:$A$73,0)),0)</f>
        <v>0</v>
      </c>
      <c r="AB16">
        <f>IFERROR(INDEX('BAU Calculations'!AB$70:AB$73,MATCH($A16,'BAU Calculations'!$A$70:$A$73,0)),0)</f>
        <v>0</v>
      </c>
      <c r="AC16">
        <f>IFERROR(INDEX('BAU Calculations'!AC$70:AC$73,MATCH($A16,'BAU Calculations'!$A$70:$A$73,0)),0)</f>
        <v>0</v>
      </c>
      <c r="AD16">
        <f>IFERROR(INDEX('BAU Calculations'!AD$70:AD$73,MATCH($A16,'BAU Calculations'!$A$70:$A$73,0)),0)</f>
        <v>0</v>
      </c>
      <c r="AE16">
        <f>IFERROR(INDEX('BAU Calculations'!AE$70:AE$73,MATCH($A16,'BAU Calculations'!$A$70:$A$73,0)),0)</f>
        <v>0</v>
      </c>
      <c r="AF16">
        <f>IFERROR(INDEX('BAU Calculations'!AF$70:AF$73,MATCH($A16,'BAU Calculations'!$A$70:$A$73,0)),0)</f>
        <v>0</v>
      </c>
    </row>
    <row r="17" spans="1:32" x14ac:dyDescent="0.25">
      <c r="A17" t="s">
        <v>54</v>
      </c>
      <c r="B17">
        <f>IFERROR(INDEX('BAU Calculations'!B$70:B$73,MATCH($A17,'BAU Calculations'!$A$70:$A$73,0)),0)</f>
        <v>0</v>
      </c>
      <c r="C17">
        <f>IFERROR(INDEX('BAU Calculations'!C$70:C$73,MATCH($A17,'BAU Calculations'!$A$70:$A$73,0)),0)</f>
        <v>0</v>
      </c>
      <c r="D17">
        <f>IFERROR(INDEX('BAU Calculations'!D$70:D$73,MATCH($A17,'BAU Calculations'!$A$70:$A$73,0)),0)</f>
        <v>0</v>
      </c>
      <c r="E17">
        <f>IFERROR(INDEX('BAU Calculations'!E$70:E$73,MATCH($A17,'BAU Calculations'!$A$70:$A$73,0)),0)</f>
        <v>0</v>
      </c>
      <c r="F17">
        <f>IFERROR(INDEX('BAU Calculations'!F$70:F$73,MATCH($A17,'BAU Calculations'!$A$70:$A$73,0)),0)</f>
        <v>0</v>
      </c>
      <c r="G17">
        <f>IFERROR(INDEX('BAU Calculations'!G$70:G$73,MATCH($A17,'BAU Calculations'!$A$70:$A$73,0)),0)</f>
        <v>0</v>
      </c>
      <c r="H17">
        <f>IFERROR(INDEX('BAU Calculations'!H$70:H$73,MATCH($A17,'BAU Calculations'!$A$70:$A$73,0)),0)</f>
        <v>0</v>
      </c>
      <c r="I17">
        <f>IFERROR(INDEX('BAU Calculations'!I$70:I$73,MATCH($A17,'BAU Calculations'!$A$70:$A$73,0)),0)</f>
        <v>0</v>
      </c>
      <c r="J17">
        <f>IFERROR(INDEX('BAU Calculations'!J$70:J$73,MATCH($A17,'BAU Calculations'!$A$70:$A$73,0)),0)</f>
        <v>0</v>
      </c>
      <c r="K17">
        <f>IFERROR(INDEX('BAU Calculations'!K$70:K$73,MATCH($A17,'BAU Calculations'!$A$70:$A$73,0)),0)</f>
        <v>0</v>
      </c>
      <c r="L17">
        <f>IFERROR(INDEX('BAU Calculations'!L$70:L$73,MATCH($A17,'BAU Calculations'!$A$70:$A$73,0)),0)</f>
        <v>0</v>
      </c>
      <c r="M17">
        <f>IFERROR(INDEX('BAU Calculations'!M$70:M$73,MATCH($A17,'BAU Calculations'!$A$70:$A$73,0)),0)</f>
        <v>0</v>
      </c>
      <c r="N17">
        <f>IFERROR(INDEX('BAU Calculations'!N$70:N$73,MATCH($A17,'BAU Calculations'!$A$70:$A$73,0)),0)</f>
        <v>0</v>
      </c>
      <c r="O17">
        <f>IFERROR(INDEX('BAU Calculations'!O$70:O$73,MATCH($A17,'BAU Calculations'!$A$70:$A$73,0)),0)</f>
        <v>0</v>
      </c>
      <c r="P17">
        <f>IFERROR(INDEX('BAU Calculations'!P$70:P$73,MATCH($A17,'BAU Calculations'!$A$70:$A$73,0)),0)</f>
        <v>0</v>
      </c>
      <c r="Q17">
        <f>IFERROR(INDEX('BAU Calculations'!Q$70:Q$73,MATCH($A17,'BAU Calculations'!$A$70:$A$73,0)),0)</f>
        <v>0</v>
      </c>
      <c r="R17">
        <f>IFERROR(INDEX('BAU Calculations'!R$70:R$73,MATCH($A17,'BAU Calculations'!$A$70:$A$73,0)),0)</f>
        <v>0</v>
      </c>
      <c r="S17">
        <f>IFERROR(INDEX('BAU Calculations'!S$70:S$73,MATCH($A17,'BAU Calculations'!$A$70:$A$73,0)),0)</f>
        <v>0</v>
      </c>
      <c r="T17">
        <f>IFERROR(INDEX('BAU Calculations'!T$70:T$73,MATCH($A17,'BAU Calculations'!$A$70:$A$73,0)),0)</f>
        <v>0</v>
      </c>
      <c r="U17">
        <f>IFERROR(INDEX('BAU Calculations'!U$70:U$73,MATCH($A17,'BAU Calculations'!$A$70:$A$73,0)),0)</f>
        <v>0</v>
      </c>
      <c r="V17">
        <f>IFERROR(INDEX('BAU Calculations'!V$70:V$73,MATCH($A17,'BAU Calculations'!$A$70:$A$73,0)),0)</f>
        <v>0</v>
      </c>
      <c r="W17">
        <f>IFERROR(INDEX('BAU Calculations'!W$70:W$73,MATCH($A17,'BAU Calculations'!$A$70:$A$73,0)),0)</f>
        <v>0</v>
      </c>
      <c r="X17">
        <f>IFERROR(INDEX('BAU Calculations'!X$70:X$73,MATCH($A17,'BAU Calculations'!$A$70:$A$73,0)),0)</f>
        <v>0</v>
      </c>
      <c r="Y17">
        <f>IFERROR(INDEX('BAU Calculations'!Y$70:Y$73,MATCH($A17,'BAU Calculations'!$A$70:$A$73,0)),0)</f>
        <v>0</v>
      </c>
      <c r="Z17">
        <f>IFERROR(INDEX('BAU Calculations'!Z$70:Z$73,MATCH($A17,'BAU Calculations'!$A$70:$A$73,0)),0)</f>
        <v>0</v>
      </c>
      <c r="AA17">
        <f>IFERROR(INDEX('BAU Calculations'!AA$70:AA$73,MATCH($A17,'BAU Calculations'!$A$70:$A$73,0)),0)</f>
        <v>0</v>
      </c>
      <c r="AB17">
        <f>IFERROR(INDEX('BAU Calculations'!AB$70:AB$73,MATCH($A17,'BAU Calculations'!$A$70:$A$73,0)),0)</f>
        <v>0</v>
      </c>
      <c r="AC17">
        <f>IFERROR(INDEX('BAU Calculations'!AC$70:AC$73,MATCH($A17,'BAU Calculations'!$A$70:$A$73,0)),0)</f>
        <v>0</v>
      </c>
      <c r="AD17">
        <f>IFERROR(INDEX('BAU Calculations'!AD$70:AD$73,MATCH($A17,'BAU Calculations'!$A$70:$A$73,0)),0)</f>
        <v>0</v>
      </c>
      <c r="AE17">
        <f>IFERROR(INDEX('BAU Calculations'!AE$70:AE$73,MATCH($A17,'BAU Calculations'!$A$70:$A$73,0)),0)</f>
        <v>0</v>
      </c>
      <c r="AF17">
        <f>IFERROR(INDEX('BAU Calculations'!AF$70:AF$73,MATCH($A17,'BAU Calculations'!$A$70:$A$73,0)),0)</f>
        <v>0</v>
      </c>
    </row>
    <row r="18" spans="1:32" x14ac:dyDescent="0.25">
      <c r="A18" t="s">
        <v>55</v>
      </c>
      <c r="B18">
        <f>IFERROR(INDEX('BAU Calculations'!B$70:B$73,MATCH($A18,'BAU Calculations'!$A$70:$A$73,0)),0)</f>
        <v>0</v>
      </c>
      <c r="C18">
        <f>IFERROR(INDEX('BAU Calculations'!C$70:C$73,MATCH($A18,'BAU Calculations'!$A$70:$A$73,0)),0)</f>
        <v>0</v>
      </c>
      <c r="D18">
        <f>IFERROR(INDEX('BAU Calculations'!D$70:D$73,MATCH($A18,'BAU Calculations'!$A$70:$A$73,0)),0)</f>
        <v>0</v>
      </c>
      <c r="E18">
        <f>IFERROR(INDEX('BAU Calculations'!E$70:E$73,MATCH($A18,'BAU Calculations'!$A$70:$A$73,0)),0)</f>
        <v>0</v>
      </c>
      <c r="F18">
        <f>IFERROR(INDEX('BAU Calculations'!F$70:F$73,MATCH($A18,'BAU Calculations'!$A$70:$A$73,0)),0)</f>
        <v>0</v>
      </c>
      <c r="G18">
        <f>IFERROR(INDEX('BAU Calculations'!G$70:G$73,MATCH($A18,'BAU Calculations'!$A$70:$A$73,0)),0)</f>
        <v>0</v>
      </c>
      <c r="H18">
        <f>IFERROR(INDEX('BAU Calculations'!H$70:H$73,MATCH($A18,'BAU Calculations'!$A$70:$A$73,0)),0)</f>
        <v>0</v>
      </c>
      <c r="I18">
        <f>IFERROR(INDEX('BAU Calculations'!I$70:I$73,MATCH($A18,'BAU Calculations'!$A$70:$A$73,0)),0)</f>
        <v>0</v>
      </c>
      <c r="J18">
        <f>IFERROR(INDEX('BAU Calculations'!J$70:J$73,MATCH($A18,'BAU Calculations'!$A$70:$A$73,0)),0)</f>
        <v>0</v>
      </c>
      <c r="K18">
        <f>IFERROR(INDEX('BAU Calculations'!K$70:K$73,MATCH($A18,'BAU Calculations'!$A$70:$A$73,0)),0)</f>
        <v>0</v>
      </c>
      <c r="L18">
        <f>IFERROR(INDEX('BAU Calculations'!L$70:L$73,MATCH($A18,'BAU Calculations'!$A$70:$A$73,0)),0)</f>
        <v>0</v>
      </c>
      <c r="M18">
        <f>IFERROR(INDEX('BAU Calculations'!M$70:M$73,MATCH($A18,'BAU Calculations'!$A$70:$A$73,0)),0)</f>
        <v>0</v>
      </c>
      <c r="N18">
        <f>IFERROR(INDEX('BAU Calculations'!N$70:N$73,MATCH($A18,'BAU Calculations'!$A$70:$A$73,0)),0)</f>
        <v>0</v>
      </c>
      <c r="O18">
        <f>IFERROR(INDEX('BAU Calculations'!O$70:O$73,MATCH($A18,'BAU Calculations'!$A$70:$A$73,0)),0)</f>
        <v>0</v>
      </c>
      <c r="P18">
        <f>IFERROR(INDEX('BAU Calculations'!P$70:P$73,MATCH($A18,'BAU Calculations'!$A$70:$A$73,0)),0)</f>
        <v>0</v>
      </c>
      <c r="Q18">
        <f>IFERROR(INDEX('BAU Calculations'!Q$70:Q$73,MATCH($A18,'BAU Calculations'!$A$70:$A$73,0)),0)</f>
        <v>0</v>
      </c>
      <c r="R18">
        <f>IFERROR(INDEX('BAU Calculations'!R$70:R$73,MATCH($A18,'BAU Calculations'!$A$70:$A$73,0)),0)</f>
        <v>0</v>
      </c>
      <c r="S18">
        <f>IFERROR(INDEX('BAU Calculations'!S$70:S$73,MATCH($A18,'BAU Calculations'!$A$70:$A$73,0)),0)</f>
        <v>0</v>
      </c>
      <c r="T18">
        <f>IFERROR(INDEX('BAU Calculations'!T$70:T$73,MATCH($A18,'BAU Calculations'!$A$70:$A$73,0)),0)</f>
        <v>0</v>
      </c>
      <c r="U18">
        <f>IFERROR(INDEX('BAU Calculations'!U$70:U$73,MATCH($A18,'BAU Calculations'!$A$70:$A$73,0)),0)</f>
        <v>0</v>
      </c>
      <c r="V18">
        <f>IFERROR(INDEX('BAU Calculations'!V$70:V$73,MATCH($A18,'BAU Calculations'!$A$70:$A$73,0)),0)</f>
        <v>0</v>
      </c>
      <c r="W18">
        <f>IFERROR(INDEX('BAU Calculations'!W$70:W$73,MATCH($A18,'BAU Calculations'!$A$70:$A$73,0)),0)</f>
        <v>0</v>
      </c>
      <c r="X18">
        <f>IFERROR(INDEX('BAU Calculations'!X$70:X$73,MATCH($A18,'BAU Calculations'!$A$70:$A$73,0)),0)</f>
        <v>0</v>
      </c>
      <c r="Y18">
        <f>IFERROR(INDEX('BAU Calculations'!Y$70:Y$73,MATCH($A18,'BAU Calculations'!$A$70:$A$73,0)),0)</f>
        <v>0</v>
      </c>
      <c r="Z18">
        <f>IFERROR(INDEX('BAU Calculations'!Z$70:Z$73,MATCH($A18,'BAU Calculations'!$A$70:$A$73,0)),0)</f>
        <v>0</v>
      </c>
      <c r="AA18">
        <f>IFERROR(INDEX('BAU Calculations'!AA$70:AA$73,MATCH($A18,'BAU Calculations'!$A$70:$A$73,0)),0)</f>
        <v>0</v>
      </c>
      <c r="AB18">
        <f>IFERROR(INDEX('BAU Calculations'!AB$70:AB$73,MATCH($A18,'BAU Calculations'!$A$70:$A$73,0)),0)</f>
        <v>0</v>
      </c>
      <c r="AC18">
        <f>IFERROR(INDEX('BAU Calculations'!AC$70:AC$73,MATCH($A18,'BAU Calculations'!$A$70:$A$73,0)),0)</f>
        <v>0</v>
      </c>
      <c r="AD18">
        <f>IFERROR(INDEX('BAU Calculations'!AD$70:AD$73,MATCH($A18,'BAU Calculations'!$A$70:$A$73,0)),0)</f>
        <v>0</v>
      </c>
      <c r="AE18">
        <f>IFERROR(INDEX('BAU Calculations'!AE$70:AE$73,MATCH($A18,'BAU Calculations'!$A$70:$A$73,0)),0)</f>
        <v>0</v>
      </c>
      <c r="AF18">
        <f>IFERROR(INDEX('BAU Calculations'!AF$70:AF$73,MATCH($A18,'BAU Calculations'!$A$70:$A$73,0)),0)</f>
        <v>0</v>
      </c>
    </row>
    <row r="19" spans="1:32" x14ac:dyDescent="0.25">
      <c r="A19" t="s">
        <v>56</v>
      </c>
      <c r="B19">
        <f>IFERROR(INDEX('BAU Calculations'!B$70:B$73,MATCH($A19,'BAU Calculations'!$A$70:$A$73,0)),0)</f>
        <v>0</v>
      </c>
      <c r="C19">
        <f>IFERROR(INDEX('BAU Calculations'!C$70:C$73,MATCH($A19,'BAU Calculations'!$A$70:$A$73,0)),0)</f>
        <v>0</v>
      </c>
      <c r="D19">
        <f>IFERROR(INDEX('BAU Calculations'!D$70:D$73,MATCH($A19,'BAU Calculations'!$A$70:$A$73,0)),0)</f>
        <v>0</v>
      </c>
      <c r="E19">
        <f>IFERROR(INDEX('BAU Calculations'!E$70:E$73,MATCH($A19,'BAU Calculations'!$A$70:$A$73,0)),0)</f>
        <v>0</v>
      </c>
      <c r="F19">
        <f>IFERROR(INDEX('BAU Calculations'!F$70:F$73,MATCH($A19,'BAU Calculations'!$A$70:$A$73,0)),0)</f>
        <v>0</v>
      </c>
      <c r="G19">
        <f>IFERROR(INDEX('BAU Calculations'!G$70:G$73,MATCH($A19,'BAU Calculations'!$A$70:$A$73,0)),0)</f>
        <v>0</v>
      </c>
      <c r="H19">
        <f>IFERROR(INDEX('BAU Calculations'!H$70:H$73,MATCH($A19,'BAU Calculations'!$A$70:$A$73,0)),0)</f>
        <v>0</v>
      </c>
      <c r="I19">
        <f>IFERROR(INDEX('BAU Calculations'!I$70:I$73,MATCH($A19,'BAU Calculations'!$A$70:$A$73,0)),0)</f>
        <v>0</v>
      </c>
      <c r="J19">
        <f>IFERROR(INDEX('BAU Calculations'!J$70:J$73,MATCH($A19,'BAU Calculations'!$A$70:$A$73,0)),0)</f>
        <v>0</v>
      </c>
      <c r="K19">
        <f>IFERROR(INDEX('BAU Calculations'!K$70:K$73,MATCH($A19,'BAU Calculations'!$A$70:$A$73,0)),0)</f>
        <v>0</v>
      </c>
      <c r="L19">
        <f>IFERROR(INDEX('BAU Calculations'!L$70:L$73,MATCH($A19,'BAU Calculations'!$A$70:$A$73,0)),0)</f>
        <v>0</v>
      </c>
      <c r="M19">
        <f>IFERROR(INDEX('BAU Calculations'!M$70:M$73,MATCH($A19,'BAU Calculations'!$A$70:$A$73,0)),0)</f>
        <v>0</v>
      </c>
      <c r="N19">
        <f>IFERROR(INDEX('BAU Calculations'!N$70:N$73,MATCH($A19,'BAU Calculations'!$A$70:$A$73,0)),0)</f>
        <v>0</v>
      </c>
      <c r="O19">
        <f>IFERROR(INDEX('BAU Calculations'!O$70:O$73,MATCH($A19,'BAU Calculations'!$A$70:$A$73,0)),0)</f>
        <v>0</v>
      </c>
      <c r="P19">
        <f>IFERROR(INDEX('BAU Calculations'!P$70:P$73,MATCH($A19,'BAU Calculations'!$A$70:$A$73,0)),0)</f>
        <v>0</v>
      </c>
      <c r="Q19">
        <f>IFERROR(INDEX('BAU Calculations'!Q$70:Q$73,MATCH($A19,'BAU Calculations'!$A$70:$A$73,0)),0)</f>
        <v>0</v>
      </c>
      <c r="R19">
        <f>IFERROR(INDEX('BAU Calculations'!R$70:R$73,MATCH($A19,'BAU Calculations'!$A$70:$A$73,0)),0)</f>
        <v>0</v>
      </c>
      <c r="S19">
        <f>IFERROR(INDEX('BAU Calculations'!S$70:S$73,MATCH($A19,'BAU Calculations'!$A$70:$A$73,0)),0)</f>
        <v>0</v>
      </c>
      <c r="T19">
        <f>IFERROR(INDEX('BAU Calculations'!T$70:T$73,MATCH($A19,'BAU Calculations'!$A$70:$A$73,0)),0)</f>
        <v>0</v>
      </c>
      <c r="U19">
        <f>IFERROR(INDEX('BAU Calculations'!U$70:U$73,MATCH($A19,'BAU Calculations'!$A$70:$A$73,0)),0)</f>
        <v>0</v>
      </c>
      <c r="V19">
        <f>IFERROR(INDEX('BAU Calculations'!V$70:V$73,MATCH($A19,'BAU Calculations'!$A$70:$A$73,0)),0)</f>
        <v>0</v>
      </c>
      <c r="W19">
        <f>IFERROR(INDEX('BAU Calculations'!W$70:W$73,MATCH($A19,'BAU Calculations'!$A$70:$A$73,0)),0)</f>
        <v>0</v>
      </c>
      <c r="X19">
        <f>IFERROR(INDEX('BAU Calculations'!X$70:X$73,MATCH($A19,'BAU Calculations'!$A$70:$A$73,0)),0)</f>
        <v>0</v>
      </c>
      <c r="Y19">
        <f>IFERROR(INDEX('BAU Calculations'!Y$70:Y$73,MATCH($A19,'BAU Calculations'!$A$70:$A$73,0)),0)</f>
        <v>0</v>
      </c>
      <c r="Z19">
        <f>IFERROR(INDEX('BAU Calculations'!Z$70:Z$73,MATCH($A19,'BAU Calculations'!$A$70:$A$73,0)),0)</f>
        <v>0</v>
      </c>
      <c r="AA19">
        <f>IFERROR(INDEX('BAU Calculations'!AA$70:AA$73,MATCH($A19,'BAU Calculations'!$A$70:$A$73,0)),0)</f>
        <v>0</v>
      </c>
      <c r="AB19">
        <f>IFERROR(INDEX('BAU Calculations'!AB$70:AB$73,MATCH($A19,'BAU Calculations'!$A$70:$A$73,0)),0)</f>
        <v>0</v>
      </c>
      <c r="AC19">
        <f>IFERROR(INDEX('BAU Calculations'!AC$70:AC$73,MATCH($A19,'BAU Calculations'!$A$70:$A$73,0)),0)</f>
        <v>0</v>
      </c>
      <c r="AD19">
        <f>IFERROR(INDEX('BAU Calculations'!AD$70:AD$73,MATCH($A19,'BAU Calculations'!$A$70:$A$73,0)),0)</f>
        <v>0</v>
      </c>
      <c r="AE19">
        <f>IFERROR(INDEX('BAU Calculations'!AE$70:AE$73,MATCH($A19,'BAU Calculations'!$A$70:$A$73,0)),0)</f>
        <v>0</v>
      </c>
      <c r="AF19">
        <f>IFERROR(INDEX('BAU Calculations'!AF$70:AF$73,MATCH($A19,'BAU Calculations'!$A$70:$A$73,0)),0)</f>
        <v>0</v>
      </c>
    </row>
    <row r="20" spans="1:32" x14ac:dyDescent="0.25">
      <c r="A20" t="s">
        <v>57</v>
      </c>
      <c r="B20">
        <f>IFERROR(INDEX('BAU Calculations'!B$70:B$73,MATCH($A20,'BAU Calculations'!$A$70:$A$73,0)),0)</f>
        <v>0</v>
      </c>
      <c r="C20">
        <f>IFERROR(INDEX('BAU Calculations'!C$70:C$73,MATCH($A20,'BAU Calculations'!$A$70:$A$73,0)),0)</f>
        <v>0</v>
      </c>
      <c r="D20">
        <f>IFERROR(INDEX('BAU Calculations'!D$70:D$73,MATCH($A20,'BAU Calculations'!$A$70:$A$73,0)),0)</f>
        <v>0</v>
      </c>
      <c r="E20">
        <f>IFERROR(INDEX('BAU Calculations'!E$70:E$73,MATCH($A20,'BAU Calculations'!$A$70:$A$73,0)),0)</f>
        <v>0</v>
      </c>
      <c r="F20">
        <f>IFERROR(INDEX('BAU Calculations'!F$70:F$73,MATCH($A20,'BAU Calculations'!$A$70:$A$73,0)),0)</f>
        <v>0</v>
      </c>
      <c r="G20">
        <f>IFERROR(INDEX('BAU Calculations'!G$70:G$73,MATCH($A20,'BAU Calculations'!$A$70:$A$73,0)),0)</f>
        <v>0</v>
      </c>
      <c r="H20">
        <f>IFERROR(INDEX('BAU Calculations'!H$70:H$73,MATCH($A20,'BAU Calculations'!$A$70:$A$73,0)),0)</f>
        <v>0</v>
      </c>
      <c r="I20">
        <f>IFERROR(INDEX('BAU Calculations'!I$70:I$73,MATCH($A20,'BAU Calculations'!$A$70:$A$73,0)),0)</f>
        <v>0</v>
      </c>
      <c r="J20">
        <f>IFERROR(INDEX('BAU Calculations'!J$70:J$73,MATCH($A20,'BAU Calculations'!$A$70:$A$73,0)),0)</f>
        <v>0</v>
      </c>
      <c r="K20">
        <f>IFERROR(INDEX('BAU Calculations'!K$70:K$73,MATCH($A20,'BAU Calculations'!$A$70:$A$73,0)),0)</f>
        <v>0</v>
      </c>
      <c r="L20">
        <f>IFERROR(INDEX('BAU Calculations'!L$70:L$73,MATCH($A20,'BAU Calculations'!$A$70:$A$73,0)),0)</f>
        <v>0</v>
      </c>
      <c r="M20">
        <f>IFERROR(INDEX('BAU Calculations'!M$70:M$73,MATCH($A20,'BAU Calculations'!$A$70:$A$73,0)),0)</f>
        <v>0</v>
      </c>
      <c r="N20">
        <f>IFERROR(INDEX('BAU Calculations'!N$70:N$73,MATCH($A20,'BAU Calculations'!$A$70:$A$73,0)),0)</f>
        <v>0</v>
      </c>
      <c r="O20">
        <f>IFERROR(INDEX('BAU Calculations'!O$70:O$73,MATCH($A20,'BAU Calculations'!$A$70:$A$73,0)),0)</f>
        <v>0</v>
      </c>
      <c r="P20">
        <f>IFERROR(INDEX('BAU Calculations'!P$70:P$73,MATCH($A20,'BAU Calculations'!$A$70:$A$73,0)),0)</f>
        <v>0</v>
      </c>
      <c r="Q20">
        <f>IFERROR(INDEX('BAU Calculations'!Q$70:Q$73,MATCH($A20,'BAU Calculations'!$A$70:$A$73,0)),0)</f>
        <v>0</v>
      </c>
      <c r="R20">
        <f>IFERROR(INDEX('BAU Calculations'!R$70:R$73,MATCH($A20,'BAU Calculations'!$A$70:$A$73,0)),0)</f>
        <v>0</v>
      </c>
      <c r="S20">
        <f>IFERROR(INDEX('BAU Calculations'!S$70:S$73,MATCH($A20,'BAU Calculations'!$A$70:$A$73,0)),0)</f>
        <v>0</v>
      </c>
      <c r="T20">
        <f>IFERROR(INDEX('BAU Calculations'!T$70:T$73,MATCH($A20,'BAU Calculations'!$A$70:$A$73,0)),0)</f>
        <v>0</v>
      </c>
      <c r="U20">
        <f>IFERROR(INDEX('BAU Calculations'!U$70:U$73,MATCH($A20,'BAU Calculations'!$A$70:$A$73,0)),0)</f>
        <v>0</v>
      </c>
      <c r="V20">
        <f>IFERROR(INDEX('BAU Calculations'!V$70:V$73,MATCH($A20,'BAU Calculations'!$A$70:$A$73,0)),0)</f>
        <v>0</v>
      </c>
      <c r="W20">
        <f>IFERROR(INDEX('BAU Calculations'!W$70:W$73,MATCH($A20,'BAU Calculations'!$A$70:$A$73,0)),0)</f>
        <v>0</v>
      </c>
      <c r="X20">
        <f>IFERROR(INDEX('BAU Calculations'!X$70:X$73,MATCH($A20,'BAU Calculations'!$A$70:$A$73,0)),0)</f>
        <v>0</v>
      </c>
      <c r="Y20">
        <f>IFERROR(INDEX('BAU Calculations'!Y$70:Y$73,MATCH($A20,'BAU Calculations'!$A$70:$A$73,0)),0)</f>
        <v>0</v>
      </c>
      <c r="Z20">
        <f>IFERROR(INDEX('BAU Calculations'!Z$70:Z$73,MATCH($A20,'BAU Calculations'!$A$70:$A$73,0)),0)</f>
        <v>0</v>
      </c>
      <c r="AA20">
        <f>IFERROR(INDEX('BAU Calculations'!AA$70:AA$73,MATCH($A20,'BAU Calculations'!$A$70:$A$73,0)),0)</f>
        <v>0</v>
      </c>
      <c r="AB20">
        <f>IFERROR(INDEX('BAU Calculations'!AB$70:AB$73,MATCH($A20,'BAU Calculations'!$A$70:$A$73,0)),0)</f>
        <v>0</v>
      </c>
      <c r="AC20">
        <f>IFERROR(INDEX('BAU Calculations'!AC$70:AC$73,MATCH($A20,'BAU Calculations'!$A$70:$A$73,0)),0)</f>
        <v>0</v>
      </c>
      <c r="AD20">
        <f>IFERROR(INDEX('BAU Calculations'!AD$70:AD$73,MATCH($A20,'BAU Calculations'!$A$70:$A$73,0)),0)</f>
        <v>0</v>
      </c>
      <c r="AE20">
        <f>IFERROR(INDEX('BAU Calculations'!AE$70:AE$73,MATCH($A20,'BAU Calculations'!$A$70:$A$73,0)),0)</f>
        <v>0</v>
      </c>
      <c r="AF20">
        <f>IFERROR(INDEX('BAU Calculations'!AF$70:AF$73,MATCH($A20,'BAU Calculations'!$A$70:$A$73,0)),0)</f>
        <v>0</v>
      </c>
    </row>
    <row r="21" spans="1:32" x14ac:dyDescent="0.25">
      <c r="A21" t="s">
        <v>58</v>
      </c>
      <c r="B21">
        <f>IFERROR(INDEX('BAU Calculations'!B$70:B$73,MATCH($A21,'BAU Calculations'!$A$70:$A$73,0)),0)</f>
        <v>0</v>
      </c>
      <c r="C21">
        <f>IFERROR(INDEX('BAU Calculations'!C$70:C$73,MATCH($A21,'BAU Calculations'!$A$70:$A$73,0)),0)</f>
        <v>0</v>
      </c>
      <c r="D21">
        <f>IFERROR(INDEX('BAU Calculations'!D$70:D$73,MATCH($A21,'BAU Calculations'!$A$70:$A$73,0)),0)</f>
        <v>0</v>
      </c>
      <c r="E21">
        <f>IFERROR(INDEX('BAU Calculations'!E$70:E$73,MATCH($A21,'BAU Calculations'!$A$70:$A$73,0)),0)</f>
        <v>0</v>
      </c>
      <c r="F21">
        <f>IFERROR(INDEX('BAU Calculations'!F$70:F$73,MATCH($A21,'BAU Calculations'!$A$70:$A$73,0)),0)</f>
        <v>0</v>
      </c>
      <c r="G21">
        <f>IFERROR(INDEX('BAU Calculations'!G$70:G$73,MATCH($A21,'BAU Calculations'!$A$70:$A$73,0)),0)</f>
        <v>0</v>
      </c>
      <c r="H21">
        <f>IFERROR(INDEX('BAU Calculations'!H$70:H$73,MATCH($A21,'BAU Calculations'!$A$70:$A$73,0)),0)</f>
        <v>0</v>
      </c>
      <c r="I21">
        <f>IFERROR(INDEX('BAU Calculations'!I$70:I$73,MATCH($A21,'BAU Calculations'!$A$70:$A$73,0)),0)</f>
        <v>0</v>
      </c>
      <c r="J21">
        <f>IFERROR(INDEX('BAU Calculations'!J$70:J$73,MATCH($A21,'BAU Calculations'!$A$70:$A$73,0)),0)</f>
        <v>0</v>
      </c>
      <c r="K21">
        <f>IFERROR(INDEX('BAU Calculations'!K$70:K$73,MATCH($A21,'BAU Calculations'!$A$70:$A$73,0)),0)</f>
        <v>0</v>
      </c>
      <c r="L21">
        <f>IFERROR(INDEX('BAU Calculations'!L$70:L$73,MATCH($A21,'BAU Calculations'!$A$70:$A$73,0)),0)</f>
        <v>0</v>
      </c>
      <c r="M21">
        <f>IFERROR(INDEX('BAU Calculations'!M$70:M$73,MATCH($A21,'BAU Calculations'!$A$70:$A$73,0)),0)</f>
        <v>0</v>
      </c>
      <c r="N21">
        <f>IFERROR(INDEX('BAU Calculations'!N$70:N$73,MATCH($A21,'BAU Calculations'!$A$70:$A$73,0)),0)</f>
        <v>0</v>
      </c>
      <c r="O21">
        <f>IFERROR(INDEX('BAU Calculations'!O$70:O$73,MATCH($A21,'BAU Calculations'!$A$70:$A$73,0)),0)</f>
        <v>0</v>
      </c>
      <c r="P21">
        <f>IFERROR(INDEX('BAU Calculations'!P$70:P$73,MATCH($A21,'BAU Calculations'!$A$70:$A$73,0)),0)</f>
        <v>0</v>
      </c>
      <c r="Q21">
        <f>IFERROR(INDEX('BAU Calculations'!Q$70:Q$73,MATCH($A21,'BAU Calculations'!$A$70:$A$73,0)),0)</f>
        <v>0</v>
      </c>
      <c r="R21">
        <f>IFERROR(INDEX('BAU Calculations'!R$70:R$73,MATCH($A21,'BAU Calculations'!$A$70:$A$73,0)),0)</f>
        <v>0</v>
      </c>
      <c r="S21">
        <f>IFERROR(INDEX('BAU Calculations'!S$70:S$73,MATCH($A21,'BAU Calculations'!$A$70:$A$73,0)),0)</f>
        <v>0</v>
      </c>
      <c r="T21">
        <f>IFERROR(INDEX('BAU Calculations'!T$70:T$73,MATCH($A21,'BAU Calculations'!$A$70:$A$73,0)),0)</f>
        <v>0</v>
      </c>
      <c r="U21">
        <f>IFERROR(INDEX('BAU Calculations'!U$70:U$73,MATCH($A21,'BAU Calculations'!$A$70:$A$73,0)),0)</f>
        <v>0</v>
      </c>
      <c r="V21">
        <f>IFERROR(INDEX('BAU Calculations'!V$70:V$73,MATCH($A21,'BAU Calculations'!$A$70:$A$73,0)),0)</f>
        <v>0</v>
      </c>
      <c r="W21">
        <f>IFERROR(INDEX('BAU Calculations'!W$70:W$73,MATCH($A21,'BAU Calculations'!$A$70:$A$73,0)),0)</f>
        <v>0</v>
      </c>
      <c r="X21">
        <f>IFERROR(INDEX('BAU Calculations'!X$70:X$73,MATCH($A21,'BAU Calculations'!$A$70:$A$73,0)),0)</f>
        <v>0</v>
      </c>
      <c r="Y21">
        <f>IFERROR(INDEX('BAU Calculations'!Y$70:Y$73,MATCH($A21,'BAU Calculations'!$A$70:$A$73,0)),0)</f>
        <v>0</v>
      </c>
      <c r="Z21">
        <f>IFERROR(INDEX('BAU Calculations'!Z$70:Z$73,MATCH($A21,'BAU Calculations'!$A$70:$A$73,0)),0)</f>
        <v>0</v>
      </c>
      <c r="AA21">
        <f>IFERROR(INDEX('BAU Calculations'!AA$70:AA$73,MATCH($A21,'BAU Calculations'!$A$70:$A$73,0)),0)</f>
        <v>0</v>
      </c>
      <c r="AB21">
        <f>IFERROR(INDEX('BAU Calculations'!AB$70:AB$73,MATCH($A21,'BAU Calculations'!$A$70:$A$73,0)),0)</f>
        <v>0</v>
      </c>
      <c r="AC21">
        <f>IFERROR(INDEX('BAU Calculations'!AC$70:AC$73,MATCH($A21,'BAU Calculations'!$A$70:$A$73,0)),0)</f>
        <v>0</v>
      </c>
      <c r="AD21">
        <f>IFERROR(INDEX('BAU Calculations'!AD$70:AD$73,MATCH($A21,'BAU Calculations'!$A$70:$A$73,0)),0)</f>
        <v>0</v>
      </c>
      <c r="AE21">
        <f>IFERROR(INDEX('BAU Calculations'!AE$70:AE$73,MATCH($A21,'BAU Calculations'!$A$70:$A$73,0)),0)</f>
        <v>0</v>
      </c>
      <c r="AF21">
        <f>IFERROR(INDEX('BAU Calculations'!AF$70:AF$73,MATCH($A21,'BAU Calculations'!$A$70:$A$73,0)),0)</f>
        <v>0</v>
      </c>
    </row>
    <row r="22" spans="1:32" x14ac:dyDescent="0.25">
      <c r="A22" t="s">
        <v>59</v>
      </c>
      <c r="B22">
        <f>IFERROR(INDEX('BAU Calculations'!B$70:B$73,MATCH($A22,'BAU Calculations'!$A$70:$A$73,0)),0)</f>
        <v>0</v>
      </c>
      <c r="C22">
        <f>IFERROR(INDEX('BAU Calculations'!C$70:C$73,MATCH($A22,'BAU Calculations'!$A$70:$A$73,0)),0)</f>
        <v>0</v>
      </c>
      <c r="D22">
        <f>IFERROR(INDEX('BAU Calculations'!D$70:D$73,MATCH($A22,'BAU Calculations'!$A$70:$A$73,0)),0)</f>
        <v>0</v>
      </c>
      <c r="E22">
        <f>IFERROR(INDEX('BAU Calculations'!E$70:E$73,MATCH($A22,'BAU Calculations'!$A$70:$A$73,0)),0)</f>
        <v>0</v>
      </c>
      <c r="F22">
        <f>IFERROR(INDEX('BAU Calculations'!F$70:F$73,MATCH($A22,'BAU Calculations'!$A$70:$A$73,0)),0)</f>
        <v>0</v>
      </c>
      <c r="G22">
        <f>IFERROR(INDEX('BAU Calculations'!G$70:G$73,MATCH($A22,'BAU Calculations'!$A$70:$A$73,0)),0)</f>
        <v>0</v>
      </c>
      <c r="H22">
        <f>IFERROR(INDEX('BAU Calculations'!H$70:H$73,MATCH($A22,'BAU Calculations'!$A$70:$A$73,0)),0)</f>
        <v>0</v>
      </c>
      <c r="I22">
        <f>IFERROR(INDEX('BAU Calculations'!I$70:I$73,MATCH($A22,'BAU Calculations'!$A$70:$A$73,0)),0)</f>
        <v>0</v>
      </c>
      <c r="J22">
        <f>IFERROR(INDEX('BAU Calculations'!J$70:J$73,MATCH($A22,'BAU Calculations'!$A$70:$A$73,0)),0)</f>
        <v>0</v>
      </c>
      <c r="K22">
        <f>IFERROR(INDEX('BAU Calculations'!K$70:K$73,MATCH($A22,'BAU Calculations'!$A$70:$A$73,0)),0)</f>
        <v>0</v>
      </c>
      <c r="L22">
        <f>IFERROR(INDEX('BAU Calculations'!L$70:L$73,MATCH($A22,'BAU Calculations'!$A$70:$A$73,0)),0)</f>
        <v>0</v>
      </c>
      <c r="M22">
        <f>IFERROR(INDEX('BAU Calculations'!M$70:M$73,MATCH($A22,'BAU Calculations'!$A$70:$A$73,0)),0)</f>
        <v>0</v>
      </c>
      <c r="N22">
        <f>IFERROR(INDEX('BAU Calculations'!N$70:N$73,MATCH($A22,'BAU Calculations'!$A$70:$A$73,0)),0)</f>
        <v>0</v>
      </c>
      <c r="O22">
        <f>IFERROR(INDEX('BAU Calculations'!O$70:O$73,MATCH($A22,'BAU Calculations'!$A$70:$A$73,0)),0)</f>
        <v>0</v>
      </c>
      <c r="P22">
        <f>IFERROR(INDEX('BAU Calculations'!P$70:P$73,MATCH($A22,'BAU Calculations'!$A$70:$A$73,0)),0)</f>
        <v>0</v>
      </c>
      <c r="Q22">
        <f>IFERROR(INDEX('BAU Calculations'!Q$70:Q$73,MATCH($A22,'BAU Calculations'!$A$70:$A$73,0)),0)</f>
        <v>0</v>
      </c>
      <c r="R22">
        <f>IFERROR(INDEX('BAU Calculations'!R$70:R$73,MATCH($A22,'BAU Calculations'!$A$70:$A$73,0)),0)</f>
        <v>0</v>
      </c>
      <c r="S22">
        <f>IFERROR(INDEX('BAU Calculations'!S$70:S$73,MATCH($A22,'BAU Calculations'!$A$70:$A$73,0)),0)</f>
        <v>0</v>
      </c>
      <c r="T22">
        <f>IFERROR(INDEX('BAU Calculations'!T$70:T$73,MATCH($A22,'BAU Calculations'!$A$70:$A$73,0)),0)</f>
        <v>0</v>
      </c>
      <c r="U22">
        <f>IFERROR(INDEX('BAU Calculations'!U$70:U$73,MATCH($A22,'BAU Calculations'!$A$70:$A$73,0)),0)</f>
        <v>0</v>
      </c>
      <c r="V22">
        <f>IFERROR(INDEX('BAU Calculations'!V$70:V$73,MATCH($A22,'BAU Calculations'!$A$70:$A$73,0)),0)</f>
        <v>0</v>
      </c>
      <c r="W22">
        <f>IFERROR(INDEX('BAU Calculations'!W$70:W$73,MATCH($A22,'BAU Calculations'!$A$70:$A$73,0)),0)</f>
        <v>0</v>
      </c>
      <c r="X22">
        <f>IFERROR(INDEX('BAU Calculations'!X$70:X$73,MATCH($A22,'BAU Calculations'!$A$70:$A$73,0)),0)</f>
        <v>0</v>
      </c>
      <c r="Y22">
        <f>IFERROR(INDEX('BAU Calculations'!Y$70:Y$73,MATCH($A22,'BAU Calculations'!$A$70:$A$73,0)),0)</f>
        <v>0</v>
      </c>
      <c r="Z22">
        <f>IFERROR(INDEX('BAU Calculations'!Z$70:Z$73,MATCH($A22,'BAU Calculations'!$A$70:$A$73,0)),0)</f>
        <v>0</v>
      </c>
      <c r="AA22">
        <f>IFERROR(INDEX('BAU Calculations'!AA$70:AA$73,MATCH($A22,'BAU Calculations'!$A$70:$A$73,0)),0)</f>
        <v>0</v>
      </c>
      <c r="AB22">
        <f>IFERROR(INDEX('BAU Calculations'!AB$70:AB$73,MATCH($A22,'BAU Calculations'!$A$70:$A$73,0)),0)</f>
        <v>0</v>
      </c>
      <c r="AC22">
        <f>IFERROR(INDEX('BAU Calculations'!AC$70:AC$73,MATCH($A22,'BAU Calculations'!$A$70:$A$73,0)),0)</f>
        <v>0</v>
      </c>
      <c r="AD22">
        <f>IFERROR(INDEX('BAU Calculations'!AD$70:AD$73,MATCH($A22,'BAU Calculations'!$A$70:$A$73,0)),0)</f>
        <v>0</v>
      </c>
      <c r="AE22">
        <f>IFERROR(INDEX('BAU Calculations'!AE$70:AE$73,MATCH($A22,'BAU Calculations'!$A$70:$A$73,0)),0)</f>
        <v>0</v>
      </c>
      <c r="AF22">
        <f>IFERROR(INDEX('BAU Calculations'!AF$70:AF$73,MATCH($A22,'BAU Calculations'!$A$70:$A$73,0)),0)</f>
        <v>0</v>
      </c>
    </row>
    <row r="23" spans="1:32" x14ac:dyDescent="0.25">
      <c r="A23" t="s">
        <v>60</v>
      </c>
      <c r="B23">
        <f>IFERROR(INDEX('BAU Calculations'!B$70:B$73,MATCH($A23,'BAU Calculations'!$A$70:$A$73,0)),0)</f>
        <v>0</v>
      </c>
      <c r="C23">
        <f>IFERROR(INDEX('BAU Calculations'!C$70:C$73,MATCH($A23,'BAU Calculations'!$A$70:$A$73,0)),0)</f>
        <v>0</v>
      </c>
      <c r="D23">
        <f>IFERROR(INDEX('BAU Calculations'!D$70:D$73,MATCH($A23,'BAU Calculations'!$A$70:$A$73,0)),0)</f>
        <v>0</v>
      </c>
      <c r="E23">
        <f>IFERROR(INDEX('BAU Calculations'!E$70:E$73,MATCH($A23,'BAU Calculations'!$A$70:$A$73,0)),0)</f>
        <v>0</v>
      </c>
      <c r="F23">
        <f>IFERROR(INDEX('BAU Calculations'!F$70:F$73,MATCH($A23,'BAU Calculations'!$A$70:$A$73,0)),0)</f>
        <v>0</v>
      </c>
      <c r="G23">
        <f>IFERROR(INDEX('BAU Calculations'!G$70:G$73,MATCH($A23,'BAU Calculations'!$A$70:$A$73,0)),0)</f>
        <v>0</v>
      </c>
      <c r="H23">
        <f>IFERROR(INDEX('BAU Calculations'!H$70:H$73,MATCH($A23,'BAU Calculations'!$A$70:$A$73,0)),0)</f>
        <v>0</v>
      </c>
      <c r="I23">
        <f>IFERROR(INDEX('BAU Calculations'!I$70:I$73,MATCH($A23,'BAU Calculations'!$A$70:$A$73,0)),0)</f>
        <v>0</v>
      </c>
      <c r="J23">
        <f>IFERROR(INDEX('BAU Calculations'!J$70:J$73,MATCH($A23,'BAU Calculations'!$A$70:$A$73,0)),0)</f>
        <v>0</v>
      </c>
      <c r="K23">
        <f>IFERROR(INDEX('BAU Calculations'!K$70:K$73,MATCH($A23,'BAU Calculations'!$A$70:$A$73,0)),0)</f>
        <v>0</v>
      </c>
      <c r="L23">
        <f>IFERROR(INDEX('BAU Calculations'!L$70:L$73,MATCH($A23,'BAU Calculations'!$A$70:$A$73,0)),0)</f>
        <v>0</v>
      </c>
      <c r="M23">
        <f>IFERROR(INDEX('BAU Calculations'!M$70:M$73,MATCH($A23,'BAU Calculations'!$A$70:$A$73,0)),0)</f>
        <v>0</v>
      </c>
      <c r="N23">
        <f>IFERROR(INDEX('BAU Calculations'!N$70:N$73,MATCH($A23,'BAU Calculations'!$A$70:$A$73,0)),0)</f>
        <v>0</v>
      </c>
      <c r="O23">
        <f>IFERROR(INDEX('BAU Calculations'!O$70:O$73,MATCH($A23,'BAU Calculations'!$A$70:$A$73,0)),0)</f>
        <v>0</v>
      </c>
      <c r="P23">
        <f>IFERROR(INDEX('BAU Calculations'!P$70:P$73,MATCH($A23,'BAU Calculations'!$A$70:$A$73,0)),0)</f>
        <v>0</v>
      </c>
      <c r="Q23">
        <f>IFERROR(INDEX('BAU Calculations'!Q$70:Q$73,MATCH($A23,'BAU Calculations'!$A$70:$A$73,0)),0)</f>
        <v>0</v>
      </c>
      <c r="R23">
        <f>IFERROR(INDEX('BAU Calculations'!R$70:R$73,MATCH($A23,'BAU Calculations'!$A$70:$A$73,0)),0)</f>
        <v>0</v>
      </c>
      <c r="S23">
        <f>IFERROR(INDEX('BAU Calculations'!S$70:S$73,MATCH($A23,'BAU Calculations'!$A$70:$A$73,0)),0)</f>
        <v>0</v>
      </c>
      <c r="T23">
        <f>IFERROR(INDEX('BAU Calculations'!T$70:T$73,MATCH($A23,'BAU Calculations'!$A$70:$A$73,0)),0)</f>
        <v>0</v>
      </c>
      <c r="U23">
        <f>IFERROR(INDEX('BAU Calculations'!U$70:U$73,MATCH($A23,'BAU Calculations'!$A$70:$A$73,0)),0)</f>
        <v>0</v>
      </c>
      <c r="V23">
        <f>IFERROR(INDEX('BAU Calculations'!V$70:V$73,MATCH($A23,'BAU Calculations'!$A$70:$A$73,0)),0)</f>
        <v>0</v>
      </c>
      <c r="W23">
        <f>IFERROR(INDEX('BAU Calculations'!W$70:W$73,MATCH($A23,'BAU Calculations'!$A$70:$A$73,0)),0)</f>
        <v>0</v>
      </c>
      <c r="X23">
        <f>IFERROR(INDEX('BAU Calculations'!X$70:X$73,MATCH($A23,'BAU Calculations'!$A$70:$A$73,0)),0)</f>
        <v>0</v>
      </c>
      <c r="Y23">
        <f>IFERROR(INDEX('BAU Calculations'!Y$70:Y$73,MATCH($A23,'BAU Calculations'!$A$70:$A$73,0)),0)</f>
        <v>0</v>
      </c>
      <c r="Z23">
        <f>IFERROR(INDEX('BAU Calculations'!Z$70:Z$73,MATCH($A23,'BAU Calculations'!$A$70:$A$73,0)),0)</f>
        <v>0</v>
      </c>
      <c r="AA23">
        <f>IFERROR(INDEX('BAU Calculations'!AA$70:AA$73,MATCH($A23,'BAU Calculations'!$A$70:$A$73,0)),0)</f>
        <v>0</v>
      </c>
      <c r="AB23">
        <f>IFERROR(INDEX('BAU Calculations'!AB$70:AB$73,MATCH($A23,'BAU Calculations'!$A$70:$A$73,0)),0)</f>
        <v>0</v>
      </c>
      <c r="AC23">
        <f>IFERROR(INDEX('BAU Calculations'!AC$70:AC$73,MATCH($A23,'BAU Calculations'!$A$70:$A$73,0)),0)</f>
        <v>0</v>
      </c>
      <c r="AD23">
        <f>IFERROR(INDEX('BAU Calculations'!AD$70:AD$73,MATCH($A23,'BAU Calculations'!$A$70:$A$73,0)),0)</f>
        <v>0</v>
      </c>
      <c r="AE23">
        <f>IFERROR(INDEX('BAU Calculations'!AE$70:AE$73,MATCH($A23,'BAU Calculations'!$A$70:$A$73,0)),0)</f>
        <v>0</v>
      </c>
      <c r="AF23">
        <f>IFERROR(INDEX('BAU Calculations'!AF$70:AF$73,MATCH($A23,'BAU Calculations'!$A$70:$A$73,0)),0)</f>
        <v>0</v>
      </c>
    </row>
    <row r="24" spans="1:32" x14ac:dyDescent="0.25">
      <c r="A24" t="s">
        <v>61</v>
      </c>
      <c r="B24">
        <f>IFERROR(INDEX('BAU Calculations'!B$70:B$73,MATCH($A24,'BAU Calculations'!$A$70:$A$73,0)),0)</f>
        <v>0.18506896503633144</v>
      </c>
      <c r="C24">
        <f>IFERROR(INDEX('BAU Calculations'!C$70:C$73,MATCH($A24,'BAU Calculations'!$A$70:$A$73,0)),0)</f>
        <v>0.23298035837935527</v>
      </c>
      <c r="D24">
        <f>IFERROR(INDEX('BAU Calculations'!D$70:D$73,MATCH($A24,'BAU Calculations'!$A$70:$A$73,0)),0)</f>
        <v>0.23272065395803776</v>
      </c>
      <c r="E24">
        <f>IFERROR(INDEX('BAU Calculations'!E$70:E$73,MATCH($A24,'BAU Calculations'!$A$70:$A$73,0)),0)</f>
        <v>0.21812277763084534</v>
      </c>
      <c r="F24">
        <f>IFERROR(INDEX('BAU Calculations'!F$70:F$73,MATCH($A24,'BAU Calculations'!$A$70:$A$73,0)),0)</f>
        <v>0.20941481027317943</v>
      </c>
      <c r="G24">
        <f>IFERROR(INDEX('BAU Calculations'!G$70:G$73,MATCH($A24,'BAU Calculations'!$A$70:$A$73,0)),0)</f>
        <v>0.20678036659771734</v>
      </c>
      <c r="H24">
        <f>IFERROR(INDEX('BAU Calculations'!H$70:H$73,MATCH($A24,'BAU Calculations'!$A$70:$A$73,0)),0)</f>
        <v>0.21411154142054364</v>
      </c>
      <c r="I24">
        <f>IFERROR(INDEX('BAU Calculations'!I$70:I$73,MATCH($A24,'BAU Calculations'!$A$70:$A$73,0)),0)</f>
        <v>0.21959152994842293</v>
      </c>
      <c r="J24">
        <f>IFERROR(INDEX('BAU Calculations'!J$70:J$73,MATCH($A24,'BAU Calculations'!$A$70:$A$73,0)),0)</f>
        <v>0.22750950669375339</v>
      </c>
      <c r="K24">
        <f>IFERROR(INDEX('BAU Calculations'!K$70:K$73,MATCH($A24,'BAU Calculations'!$A$70:$A$73,0)),0)</f>
        <v>0.22926779548726664</v>
      </c>
      <c r="L24">
        <f>IFERROR(INDEX('BAU Calculations'!L$70:L$73,MATCH($A24,'BAU Calculations'!$A$70:$A$73,0)),0)</f>
        <v>0.23188841309192901</v>
      </c>
      <c r="M24">
        <f>IFERROR(INDEX('BAU Calculations'!M$70:M$73,MATCH($A24,'BAU Calculations'!$A$70:$A$73,0)),0)</f>
        <v>0.23813989546602565</v>
      </c>
      <c r="N24">
        <f>IFERROR(INDEX('BAU Calculations'!N$70:N$73,MATCH($A24,'BAU Calculations'!$A$70:$A$73,0)),0)</f>
        <v>0.24418241936490201</v>
      </c>
      <c r="O24">
        <f>IFERROR(INDEX('BAU Calculations'!O$70:O$73,MATCH($A24,'BAU Calculations'!$A$70:$A$73,0)),0)</f>
        <v>0.25206342038584084</v>
      </c>
      <c r="P24">
        <f>IFERROR(INDEX('BAU Calculations'!P$70:P$73,MATCH($A24,'BAU Calculations'!$A$70:$A$73,0)),0)</f>
        <v>0.25847372643401445</v>
      </c>
      <c r="Q24">
        <f>IFERROR(INDEX('BAU Calculations'!Q$70:Q$73,MATCH($A24,'BAU Calculations'!$A$70:$A$73,0)),0)</f>
        <v>0.26589457270761119</v>
      </c>
      <c r="R24">
        <f>IFERROR(INDEX('BAU Calculations'!R$70:R$73,MATCH($A24,'BAU Calculations'!$A$70:$A$73,0)),0)</f>
        <v>0.26783452399047564</v>
      </c>
      <c r="S24">
        <f>IFERROR(INDEX('BAU Calculations'!S$70:S$73,MATCH($A24,'BAU Calculations'!$A$70:$A$73,0)),0)</f>
        <v>0.26347924688173741</v>
      </c>
      <c r="T24">
        <f>IFERROR(INDEX('BAU Calculations'!T$70:T$73,MATCH($A24,'BAU Calculations'!$A$70:$A$73,0)),0)</f>
        <v>0.26274261288799511</v>
      </c>
      <c r="U24">
        <f>IFERROR(INDEX('BAU Calculations'!U$70:U$73,MATCH($A24,'BAU Calculations'!$A$70:$A$73,0)),0)</f>
        <v>0.26055721908001023</v>
      </c>
      <c r="V24">
        <f>IFERROR(INDEX('BAU Calculations'!V$70:V$73,MATCH($A24,'BAU Calculations'!$A$70:$A$73,0)),0)</f>
        <v>0.25914895703115515</v>
      </c>
      <c r="W24">
        <f>IFERROR(INDEX('BAU Calculations'!W$70:W$73,MATCH($A24,'BAU Calculations'!$A$70:$A$73,0)),0)</f>
        <v>0.25949242814716728</v>
      </c>
      <c r="X24">
        <f>IFERROR(INDEX('BAU Calculations'!X$70:X$73,MATCH($A24,'BAU Calculations'!$A$70:$A$73,0)),0)</f>
        <v>0.26012449562051065</v>
      </c>
      <c r="Y24">
        <f>IFERROR(INDEX('BAU Calculations'!Y$70:Y$73,MATCH($A24,'BAU Calculations'!$A$70:$A$73,0)),0)</f>
        <v>0.25835104953204885</v>
      </c>
      <c r="Z24">
        <f>IFERROR(INDEX('BAU Calculations'!Z$70:Z$73,MATCH($A24,'BAU Calculations'!$A$70:$A$73,0)),0)</f>
        <v>0.25629371053173911</v>
      </c>
      <c r="AA24">
        <f>IFERROR(INDEX('BAU Calculations'!AA$70:AA$73,MATCH($A24,'BAU Calculations'!$A$70:$A$73,0)),0)</f>
        <v>0.25579144740821474</v>
      </c>
      <c r="AB24">
        <f>IFERROR(INDEX('BAU Calculations'!AB$70:AB$73,MATCH($A24,'BAU Calculations'!$A$70:$A$73,0)),0)</f>
        <v>0.25892048098351911</v>
      </c>
      <c r="AC24">
        <f>IFERROR(INDEX('BAU Calculations'!AC$70:AC$73,MATCH($A24,'BAU Calculations'!$A$70:$A$73,0)),0)</f>
        <v>0.26038395704803863</v>
      </c>
      <c r="AD24">
        <f>IFERROR(INDEX('BAU Calculations'!AD$70:AD$73,MATCH($A24,'BAU Calculations'!$A$70:$A$73,0)),0)</f>
        <v>0.26154340915556634</v>
      </c>
      <c r="AE24">
        <f>IFERROR(INDEX('BAU Calculations'!AE$70:AE$73,MATCH($A24,'BAU Calculations'!$A$70:$A$73,0)),0)</f>
        <v>0.26454728571607389</v>
      </c>
      <c r="AF24">
        <f>IFERROR(INDEX('BAU Calculations'!AF$70:AF$73,MATCH($A24,'BAU Calculations'!$A$70:$A$73,0)),0)</f>
        <v>0.26655825328391791</v>
      </c>
    </row>
    <row r="25" spans="1:32" x14ac:dyDescent="0.25">
      <c r="A25" t="s">
        <v>62</v>
      </c>
      <c r="B25">
        <f>IFERROR(INDEX('BAU Calculations'!B$70:B$73,MATCH($A25,'BAU Calculations'!$A$70:$A$73,0)),0)</f>
        <v>0</v>
      </c>
      <c r="C25">
        <f>IFERROR(INDEX('BAU Calculations'!C$70:C$73,MATCH($A25,'BAU Calculations'!$A$70:$A$73,0)),0)</f>
        <v>0</v>
      </c>
      <c r="D25">
        <f>IFERROR(INDEX('BAU Calculations'!D$70:D$73,MATCH($A25,'BAU Calculations'!$A$70:$A$73,0)),0)</f>
        <v>0</v>
      </c>
      <c r="E25">
        <f>IFERROR(INDEX('BAU Calculations'!E$70:E$73,MATCH($A25,'BAU Calculations'!$A$70:$A$73,0)),0)</f>
        <v>0</v>
      </c>
      <c r="F25">
        <f>IFERROR(INDEX('BAU Calculations'!F$70:F$73,MATCH($A25,'BAU Calculations'!$A$70:$A$73,0)),0)</f>
        <v>0</v>
      </c>
      <c r="G25">
        <f>IFERROR(INDEX('BAU Calculations'!G$70:G$73,MATCH($A25,'BAU Calculations'!$A$70:$A$73,0)),0)</f>
        <v>0</v>
      </c>
      <c r="H25">
        <f>IFERROR(INDEX('BAU Calculations'!H$70:H$73,MATCH($A25,'BAU Calculations'!$A$70:$A$73,0)),0)</f>
        <v>0</v>
      </c>
      <c r="I25">
        <f>IFERROR(INDEX('BAU Calculations'!I$70:I$73,MATCH($A25,'BAU Calculations'!$A$70:$A$73,0)),0)</f>
        <v>0</v>
      </c>
      <c r="J25">
        <f>IFERROR(INDEX('BAU Calculations'!J$70:J$73,MATCH($A25,'BAU Calculations'!$A$70:$A$73,0)),0)</f>
        <v>0</v>
      </c>
      <c r="K25">
        <f>IFERROR(INDEX('BAU Calculations'!K$70:K$73,MATCH($A25,'BAU Calculations'!$A$70:$A$73,0)),0)</f>
        <v>0</v>
      </c>
      <c r="L25">
        <f>IFERROR(INDEX('BAU Calculations'!L$70:L$73,MATCH($A25,'BAU Calculations'!$A$70:$A$73,0)),0)</f>
        <v>0</v>
      </c>
      <c r="M25">
        <f>IFERROR(INDEX('BAU Calculations'!M$70:M$73,MATCH($A25,'BAU Calculations'!$A$70:$A$73,0)),0)</f>
        <v>0</v>
      </c>
      <c r="N25">
        <f>IFERROR(INDEX('BAU Calculations'!N$70:N$73,MATCH($A25,'BAU Calculations'!$A$70:$A$73,0)),0)</f>
        <v>0</v>
      </c>
      <c r="O25">
        <f>IFERROR(INDEX('BAU Calculations'!O$70:O$73,MATCH($A25,'BAU Calculations'!$A$70:$A$73,0)),0)</f>
        <v>0</v>
      </c>
      <c r="P25">
        <f>IFERROR(INDEX('BAU Calculations'!P$70:P$73,MATCH($A25,'BAU Calculations'!$A$70:$A$73,0)),0)</f>
        <v>0</v>
      </c>
      <c r="Q25">
        <f>IFERROR(INDEX('BAU Calculations'!Q$70:Q$73,MATCH($A25,'BAU Calculations'!$A$70:$A$73,0)),0)</f>
        <v>0</v>
      </c>
      <c r="R25">
        <f>IFERROR(INDEX('BAU Calculations'!R$70:R$73,MATCH($A25,'BAU Calculations'!$A$70:$A$73,0)),0)</f>
        <v>0</v>
      </c>
      <c r="S25">
        <f>IFERROR(INDEX('BAU Calculations'!S$70:S$73,MATCH($A25,'BAU Calculations'!$A$70:$A$73,0)),0)</f>
        <v>0</v>
      </c>
      <c r="T25">
        <f>IFERROR(INDEX('BAU Calculations'!T$70:T$73,MATCH($A25,'BAU Calculations'!$A$70:$A$73,0)),0)</f>
        <v>0</v>
      </c>
      <c r="U25">
        <f>IFERROR(INDEX('BAU Calculations'!U$70:U$73,MATCH($A25,'BAU Calculations'!$A$70:$A$73,0)),0)</f>
        <v>0</v>
      </c>
      <c r="V25">
        <f>IFERROR(INDEX('BAU Calculations'!V$70:V$73,MATCH($A25,'BAU Calculations'!$A$70:$A$73,0)),0)</f>
        <v>0</v>
      </c>
      <c r="W25">
        <f>IFERROR(INDEX('BAU Calculations'!W$70:W$73,MATCH($A25,'BAU Calculations'!$A$70:$A$73,0)),0)</f>
        <v>0</v>
      </c>
      <c r="X25">
        <f>IFERROR(INDEX('BAU Calculations'!X$70:X$73,MATCH($A25,'BAU Calculations'!$A$70:$A$73,0)),0)</f>
        <v>0</v>
      </c>
      <c r="Y25">
        <f>IFERROR(INDEX('BAU Calculations'!Y$70:Y$73,MATCH($A25,'BAU Calculations'!$A$70:$A$73,0)),0)</f>
        <v>0</v>
      </c>
      <c r="Z25">
        <f>IFERROR(INDEX('BAU Calculations'!Z$70:Z$73,MATCH($A25,'BAU Calculations'!$A$70:$A$73,0)),0)</f>
        <v>0</v>
      </c>
      <c r="AA25">
        <f>IFERROR(INDEX('BAU Calculations'!AA$70:AA$73,MATCH($A25,'BAU Calculations'!$A$70:$A$73,0)),0)</f>
        <v>0</v>
      </c>
      <c r="AB25">
        <f>IFERROR(INDEX('BAU Calculations'!AB$70:AB$73,MATCH($A25,'BAU Calculations'!$A$70:$A$73,0)),0)</f>
        <v>0</v>
      </c>
      <c r="AC25">
        <f>IFERROR(INDEX('BAU Calculations'!AC$70:AC$73,MATCH($A25,'BAU Calculations'!$A$70:$A$73,0)),0)</f>
        <v>0</v>
      </c>
      <c r="AD25">
        <f>IFERROR(INDEX('BAU Calculations'!AD$70:AD$73,MATCH($A25,'BAU Calculations'!$A$70:$A$73,0)),0)</f>
        <v>0</v>
      </c>
      <c r="AE25">
        <f>IFERROR(INDEX('BAU Calculations'!AE$70:AE$73,MATCH($A25,'BAU Calculations'!$A$70:$A$73,0)),0)</f>
        <v>0</v>
      </c>
      <c r="AF25">
        <f>IFERROR(INDEX('BAU Calculations'!AF$70:AF$73,MATCH($A25,'BAU Calculations'!$A$70:$A$73,0)),0)</f>
        <v>0</v>
      </c>
    </row>
    <row r="26" spans="1:32" x14ac:dyDescent="0.25">
      <c r="A26" t="s">
        <v>63</v>
      </c>
      <c r="B26">
        <f>IFERROR(INDEX('BAU Calculations'!B$70:B$73,MATCH($A26,'BAU Calculations'!$A$70:$A$73,0)),0)</f>
        <v>0</v>
      </c>
      <c r="C26">
        <f>IFERROR(INDEX('BAU Calculations'!C$70:C$73,MATCH($A26,'BAU Calculations'!$A$70:$A$73,0)),0)</f>
        <v>0</v>
      </c>
      <c r="D26">
        <f>IFERROR(INDEX('BAU Calculations'!D$70:D$73,MATCH($A26,'BAU Calculations'!$A$70:$A$73,0)),0)</f>
        <v>0</v>
      </c>
      <c r="E26">
        <f>IFERROR(INDEX('BAU Calculations'!E$70:E$73,MATCH($A26,'BAU Calculations'!$A$70:$A$73,0)),0)</f>
        <v>0</v>
      </c>
      <c r="F26">
        <f>IFERROR(INDEX('BAU Calculations'!F$70:F$73,MATCH($A26,'BAU Calculations'!$A$70:$A$73,0)),0)</f>
        <v>0</v>
      </c>
      <c r="G26">
        <f>IFERROR(INDEX('BAU Calculations'!G$70:G$73,MATCH($A26,'BAU Calculations'!$A$70:$A$73,0)),0)</f>
        <v>0</v>
      </c>
      <c r="H26">
        <f>IFERROR(INDEX('BAU Calculations'!H$70:H$73,MATCH($A26,'BAU Calculations'!$A$70:$A$73,0)),0)</f>
        <v>0</v>
      </c>
      <c r="I26">
        <f>IFERROR(INDEX('BAU Calculations'!I$70:I$73,MATCH($A26,'BAU Calculations'!$A$70:$A$73,0)),0)</f>
        <v>0</v>
      </c>
      <c r="J26">
        <f>IFERROR(INDEX('BAU Calculations'!J$70:J$73,MATCH($A26,'BAU Calculations'!$A$70:$A$73,0)),0)</f>
        <v>0</v>
      </c>
      <c r="K26">
        <f>IFERROR(INDEX('BAU Calculations'!K$70:K$73,MATCH($A26,'BAU Calculations'!$A$70:$A$73,0)),0)</f>
        <v>0</v>
      </c>
      <c r="L26">
        <f>IFERROR(INDEX('BAU Calculations'!L$70:L$73,MATCH($A26,'BAU Calculations'!$A$70:$A$73,0)),0)</f>
        <v>0</v>
      </c>
      <c r="M26">
        <f>IFERROR(INDEX('BAU Calculations'!M$70:M$73,MATCH($A26,'BAU Calculations'!$A$70:$A$73,0)),0)</f>
        <v>0</v>
      </c>
      <c r="N26">
        <f>IFERROR(INDEX('BAU Calculations'!N$70:N$73,MATCH($A26,'BAU Calculations'!$A$70:$A$73,0)),0)</f>
        <v>0</v>
      </c>
      <c r="O26">
        <f>IFERROR(INDEX('BAU Calculations'!O$70:O$73,MATCH($A26,'BAU Calculations'!$A$70:$A$73,0)),0)</f>
        <v>0</v>
      </c>
      <c r="P26">
        <f>IFERROR(INDEX('BAU Calculations'!P$70:P$73,MATCH($A26,'BAU Calculations'!$A$70:$A$73,0)),0)</f>
        <v>0</v>
      </c>
      <c r="Q26">
        <f>IFERROR(INDEX('BAU Calculations'!Q$70:Q$73,MATCH($A26,'BAU Calculations'!$A$70:$A$73,0)),0)</f>
        <v>0</v>
      </c>
      <c r="R26">
        <f>IFERROR(INDEX('BAU Calculations'!R$70:R$73,MATCH($A26,'BAU Calculations'!$A$70:$A$73,0)),0)</f>
        <v>0</v>
      </c>
      <c r="S26">
        <f>IFERROR(INDEX('BAU Calculations'!S$70:S$73,MATCH($A26,'BAU Calculations'!$A$70:$A$73,0)),0)</f>
        <v>0</v>
      </c>
      <c r="T26">
        <f>IFERROR(INDEX('BAU Calculations'!T$70:T$73,MATCH($A26,'BAU Calculations'!$A$70:$A$73,0)),0)</f>
        <v>0</v>
      </c>
      <c r="U26">
        <f>IFERROR(INDEX('BAU Calculations'!U$70:U$73,MATCH($A26,'BAU Calculations'!$A$70:$A$73,0)),0)</f>
        <v>0</v>
      </c>
      <c r="V26">
        <f>IFERROR(INDEX('BAU Calculations'!V$70:V$73,MATCH($A26,'BAU Calculations'!$A$70:$A$73,0)),0)</f>
        <v>0</v>
      </c>
      <c r="W26">
        <f>IFERROR(INDEX('BAU Calculations'!W$70:W$73,MATCH($A26,'BAU Calculations'!$A$70:$A$73,0)),0)</f>
        <v>0</v>
      </c>
      <c r="X26">
        <f>IFERROR(INDEX('BAU Calculations'!X$70:X$73,MATCH($A26,'BAU Calculations'!$A$70:$A$73,0)),0)</f>
        <v>0</v>
      </c>
      <c r="Y26">
        <f>IFERROR(INDEX('BAU Calculations'!Y$70:Y$73,MATCH($A26,'BAU Calculations'!$A$70:$A$73,0)),0)</f>
        <v>0</v>
      </c>
      <c r="Z26">
        <f>IFERROR(INDEX('BAU Calculations'!Z$70:Z$73,MATCH($A26,'BAU Calculations'!$A$70:$A$73,0)),0)</f>
        <v>0</v>
      </c>
      <c r="AA26">
        <f>IFERROR(INDEX('BAU Calculations'!AA$70:AA$73,MATCH($A26,'BAU Calculations'!$A$70:$A$73,0)),0)</f>
        <v>0</v>
      </c>
      <c r="AB26">
        <f>IFERROR(INDEX('BAU Calculations'!AB$70:AB$73,MATCH($A26,'BAU Calculations'!$A$70:$A$73,0)),0)</f>
        <v>0</v>
      </c>
      <c r="AC26">
        <f>IFERROR(INDEX('BAU Calculations'!AC$70:AC$73,MATCH($A26,'BAU Calculations'!$A$70:$A$73,0)),0)</f>
        <v>0</v>
      </c>
      <c r="AD26">
        <f>IFERROR(INDEX('BAU Calculations'!AD$70:AD$73,MATCH($A26,'BAU Calculations'!$A$70:$A$73,0)),0)</f>
        <v>0</v>
      </c>
      <c r="AE26">
        <f>IFERROR(INDEX('BAU Calculations'!AE$70:AE$73,MATCH($A26,'BAU Calculations'!$A$70:$A$73,0)),0)</f>
        <v>0</v>
      </c>
      <c r="AF26">
        <f>IFERROR(INDEX('BAU Calculations'!AF$70:AF$73,MATCH($A26,'BAU Calculations'!$A$70:$A$73,0)),0)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Global CCS Database</vt:lpstr>
      <vt:lpstr>Rhodium</vt:lpstr>
      <vt:lpstr>BAU Calculations</vt:lpstr>
      <vt:lpstr>BFoCPAbS-electricity</vt:lpstr>
      <vt:lpstr>BFoCPAbS-industry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2014-08-19T22:24:38Z</dcterms:created>
  <dcterms:modified xsi:type="dcterms:W3CDTF">2021-11-08T22:37:22Z</dcterms:modified>
</cp:coreProperties>
</file>