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SoTaDOMCbIC\"/>
    </mc:Choice>
  </mc:AlternateContent>
  <xr:revisionPtr revIDLastSave="0" documentId="13_ncr:1_{D06C941C-1D40-41C1-B502-EA03437DDB4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4" r:id="rId1"/>
    <sheet name="OECD Mapping" sheetId="2" r:id="rId2"/>
    <sheet name="Cost Breakdowns" sheetId="1" r:id="rId3"/>
    <sheet name="SoTaDOM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2" i="3"/>
  <c r="F4" i="1"/>
  <c r="F5" i="1"/>
  <c r="F6" i="1"/>
  <c r="F7" i="1"/>
  <c r="F10" i="1"/>
  <c r="F11" i="1"/>
  <c r="F12" i="1"/>
  <c r="E12" i="1"/>
  <c r="E7" i="1"/>
  <c r="E11" i="1"/>
  <c r="E6" i="1"/>
  <c r="E10" i="1"/>
  <c r="E4" i="1"/>
  <c r="E5" i="1"/>
  <c r="D5" i="1"/>
  <c r="D6" i="1"/>
  <c r="D7" i="1"/>
  <c r="D10" i="1"/>
  <c r="D11" i="1"/>
  <c r="D12" i="1"/>
  <c r="D4" i="1"/>
</calcChain>
</file>

<file path=xl/sharedStrings.xml><?xml version="1.0" encoding="utf-8"?>
<sst xmlns="http://schemas.openxmlformats.org/spreadsheetml/2006/main" count="175" uniqueCount="116">
  <si>
    <t>Notes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</si>
  <si>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</si>
  <si>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</si>
  <si>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</si>
  <si>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</si>
  <si>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</si>
  <si>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</si>
  <si>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</si>
  <si>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</si>
  <si>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</si>
  <si>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</si>
  <si>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</si>
  <si>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</si>
  <si>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</si>
  <si>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</si>
  <si>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</si>
  <si>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</si>
  <si>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</si>
  <si>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</si>
  <si>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</si>
  <si>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</si>
  <si>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</si>
  <si>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</si>
  <si>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</si>
  <si>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</si>
  <si>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</si>
  <si>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</si>
  <si>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</si>
  <si>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</si>
  <si>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</si>
  <si>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</si>
  <si>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</si>
  <si>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</si>
  <si>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</si>
  <si>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</si>
  <si>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</si>
  <si>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</si>
  <si>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</si>
  <si>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</si>
  <si>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</si>
  <si>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</si>
  <si>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</si>
  <si>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</si>
  <si>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</si>
  <si>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</si>
  <si>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</si>
  <si>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</si>
  <si>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</si>
  <si>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</si>
  <si>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</si>
  <si>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</si>
  <si>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</si>
  <si>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</si>
  <si>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</si>
  <si>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</si>
  <si>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</si>
  <si>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</si>
  <si>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</si>
  <si>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</si>
  <si>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</si>
  <si>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</si>
  <si>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</si>
  <si>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</si>
  <si>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</si>
  <si>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</si>
  <si>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</si>
  <si>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</si>
  <si>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</si>
  <si>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</si>
  <si>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</si>
  <si>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</si>
  <si>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</si>
  <si>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</si>
  <si>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</si>
  <si>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</si>
  <si>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</si>
  <si>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</si>
  <si>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</si>
  <si>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</si>
  <si>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</si>
  <si>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</si>
  <si>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</si>
  <si>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</si>
  <si>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</si>
  <si>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</si>
  <si>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</si>
  <si>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</si>
  <si>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</si>
  <si>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</si>
  <si>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</si>
  <si>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</si>
  <si>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</si>
  <si>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</si>
  <si>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</si>
  <si>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</si>
  <si>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</si>
  <si>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</si>
  <si>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</si>
  <si>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</si>
  <si>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</si>
  <si>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SoTCCbIC Share of Transmission and Distribution Capital Costs by ISIC Code</t>
  </si>
  <si>
    <t>Annual Operating and Maintenance Costs</t>
  </si>
  <si>
    <t xml:space="preserve">  Transmission Line and ROW</t>
  </si>
  <si>
    <t>Per MIle</t>
  </si>
  <si>
    <t xml:space="preserve">    T-Line/ROW Labor</t>
  </si>
  <si>
    <t xml:space="preserve">    T-Line/ROW Maintenance Materials</t>
  </si>
  <si>
    <t xml:space="preserve">    Insurance</t>
  </si>
  <si>
    <t xml:space="preserve">    Replacement Parts/Equipment/ Spare Parts Inventory</t>
  </si>
  <si>
    <t xml:space="preserve">    Subtotal</t>
  </si>
  <si>
    <t xml:space="preserve">  Substation/Converter Station</t>
  </si>
  <si>
    <t>Percent of P&amp;C</t>
  </si>
  <si>
    <t xml:space="preserve">    Labor/Personnel</t>
  </si>
  <si>
    <t xml:space="preserve">  Subtotal All O&amp;M Costs (without sales tax)</t>
  </si>
  <si>
    <t xml:space="preserve">  Sales Tax (Materials &amp; Equipment Purchases)</t>
  </si>
  <si>
    <t xml:space="preserve">  Right of Way/Royalty Payments - Public land</t>
  </si>
  <si>
    <t xml:space="preserve">  Total with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</si>
</sst>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0"/>
    <numFmt numFmtId="169" formatCode="&quot;$&quot;#,##0.0"/>
    <numFmt numFmtId="173" formatCode="0.0%"/>
    <numFmt numFmtId="179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179" fontId="13" fillId="0" borderId="0">
      <alignment horizontal="left" wrapText="1"/>
    </xf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79" fontId="7" fillId="0" borderId="0">
      <alignment horizontal="left" wrapText="1"/>
    </xf>
    <xf numFmtId="9" fontId="7" fillId="0" borderId="0" applyFont="0" applyFill="0" applyBorder="0" applyAlignment="0" applyProtection="0"/>
  </cellStyleXfs>
  <cellXfs count="43">
    <xf numFmtId="0" fontId="0" fillId="0" borderId="0" xfId="0"/>
    <xf numFmtId="1" fontId="5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8" fillId="0" borderId="0" xfId="3"/>
    <xf numFmtId="0" fontId="3" fillId="0" borderId="0" xfId="0" applyFont="1"/>
    <xf numFmtId="0" fontId="9" fillId="0" borderId="3" xfId="0" applyFont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9" fontId="5" fillId="0" borderId="3" xfId="1" applyFont="1" applyBorder="1" applyAlignment="1">
      <alignment horizontal="center"/>
    </xf>
    <xf numFmtId="1" fontId="5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right"/>
    </xf>
    <xf numFmtId="0" fontId="12" fillId="0" borderId="0" xfId="0" applyFont="1"/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" fontId="13" fillId="0" borderId="0" xfId="5" applyNumberFormat="1" applyAlignment="1"/>
    <xf numFmtId="1" fontId="5" fillId="0" borderId="0" xfId="5" applyNumberFormat="1" applyFont="1" applyAlignment="1"/>
    <xf numFmtId="1" fontId="6" fillId="0" borderId="0" xfId="5" applyNumberFormat="1" applyFont="1" applyAlignment="1"/>
    <xf numFmtId="9" fontId="13" fillId="0" borderId="0" xfId="5" applyNumberFormat="1" applyAlignment="1"/>
    <xf numFmtId="1" fontId="13" fillId="0" borderId="0" xfId="5" applyNumberFormat="1" applyAlignment="1">
      <alignment horizontal="center"/>
    </xf>
    <xf numFmtId="1" fontId="5" fillId="0" borderId="0" xfId="5" applyNumberFormat="1" applyFont="1" applyAlignment="1">
      <alignment horizontal="center"/>
    </xf>
    <xf numFmtId="1" fontId="5" fillId="0" borderId="0" xfId="5" applyNumberFormat="1" applyFont="1" applyAlignment="1">
      <alignment horizontal="left"/>
    </xf>
    <xf numFmtId="1" fontId="7" fillId="0" borderId="0" xfId="5" quotePrefix="1" applyNumberFormat="1" applyFont="1" applyAlignment="1">
      <alignment horizontal="left"/>
    </xf>
    <xf numFmtId="164" fontId="13" fillId="0" borderId="0" xfId="5" applyNumberFormat="1" applyAlignment="1">
      <alignment horizontal="center"/>
    </xf>
    <xf numFmtId="1" fontId="14" fillId="0" borderId="0" xfId="5" quotePrefix="1" applyNumberFormat="1" applyFont="1" applyAlignment="1">
      <alignment horizontal="left"/>
    </xf>
    <xf numFmtId="9" fontId="13" fillId="0" borderId="0" xfId="10" applyFont="1"/>
    <xf numFmtId="1" fontId="6" fillId="0" borderId="0" xfId="5" applyNumberFormat="1" applyFont="1" applyAlignment="1">
      <alignment horizontal="left"/>
    </xf>
    <xf numFmtId="173" fontId="13" fillId="0" borderId="0" xfId="10" applyNumberFormat="1" applyFont="1" applyAlignment="1">
      <alignment horizontal="center"/>
    </xf>
    <xf numFmtId="164" fontId="13" fillId="0" borderId="0" xfId="10" applyNumberFormat="1" applyFont="1" applyAlignment="1">
      <alignment horizontal="center"/>
    </xf>
    <xf numFmtId="1" fontId="5" fillId="0" borderId="0" xfId="5" applyNumberFormat="1" applyFont="1">
      <alignment horizontal="left" wrapText="1"/>
    </xf>
    <xf numFmtId="1" fontId="11" fillId="0" borderId="0" xfId="4" applyNumberFormat="1" applyFont="1"/>
    <xf numFmtId="179" fontId="7" fillId="0" borderId="0" xfId="9" applyFont="1" applyAlignment="1">
      <alignment wrapText="1"/>
    </xf>
    <xf numFmtId="179" fontId="7" fillId="0" borderId="0" xfId="9" applyAlignment="1">
      <alignment wrapText="1"/>
    </xf>
    <xf numFmtId="179" fontId="7" fillId="0" borderId="0" xfId="9" applyAlignment="1"/>
    <xf numFmtId="173" fontId="5" fillId="0" borderId="0" xfId="10" applyNumberFormat="1" applyFont="1" applyAlignment="1">
      <alignment horizontal="center"/>
    </xf>
  </cellXfs>
  <cellStyles count="11">
    <cellStyle name="Bad" xfId="2" builtinId="27"/>
    <cellStyle name="Comma 2" xfId="6" xr:uid="{3816A7A7-FA48-4CBE-BC92-50AE46794710}"/>
    <cellStyle name="Currency 2" xfId="7" xr:uid="{79C02ECC-4067-4E6B-A429-5EDA73E9EE1E}"/>
    <cellStyle name="Hyperlink" xfId="3" builtinId="8"/>
    <cellStyle name="Hyperlink 2" xfId="8" xr:uid="{35BC2545-66BB-4E36-A4C2-C68FFA5E78CB}"/>
    <cellStyle name="Normal" xfId="0" builtinId="0"/>
    <cellStyle name="Normal 2" xfId="5" xr:uid="{8B87093C-E6EF-4C38-8493-465DCF71068E}"/>
    <cellStyle name="Normal_DefaultData" xfId="4" xr:uid="{00000000-0005-0000-0000-000004000000}"/>
    <cellStyle name="Normal_JEDI" xfId="9" xr:uid="{6F5B243B-FC1D-4A15-AB20-E947740A16C1}"/>
    <cellStyle name="Percent" xfId="1" builtinId="5"/>
    <cellStyle name="Percent 2" xfId="10" xr:uid="{0E4AC89C-316C-4C51-B43F-50D9DFBF02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analysis/jedi/transmission-lin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35" sqref="B35"/>
    </sheetView>
  </sheetViews>
  <sheetFormatPr defaultRowHeight="15" x14ac:dyDescent="0.25"/>
  <cols>
    <col min="2" max="2" width="61.85546875" customWidth="1"/>
  </cols>
  <sheetData>
    <row r="1" spans="1:2" x14ac:dyDescent="0.25">
      <c r="A1" s="5" t="s">
        <v>100</v>
      </c>
    </row>
    <row r="3" spans="1:2" x14ac:dyDescent="0.25">
      <c r="A3" s="5" t="s">
        <v>78</v>
      </c>
      <c r="B3" t="s">
        <v>67</v>
      </c>
    </row>
    <row r="4" spans="1:2" x14ac:dyDescent="0.25">
      <c r="B4" s="10">
        <v>2016</v>
      </c>
    </row>
    <row r="5" spans="1:2" x14ac:dyDescent="0.25">
      <c r="B5" t="s">
        <v>79</v>
      </c>
    </row>
    <row r="6" spans="1:2" x14ac:dyDescent="0.25">
      <c r="B6" s="4" t="s">
        <v>76</v>
      </c>
    </row>
    <row r="7" spans="1:2" x14ac:dyDescent="0.25">
      <c r="B7" t="s">
        <v>68</v>
      </c>
    </row>
  </sheetData>
  <hyperlinks>
    <hyperlink ref="B6" r:id="rId1" xr:uid="{E214CF99-E7C2-4ECD-A88F-9EAC89280B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5" customFormat="1" x14ac:dyDescent="0.25">
      <c r="A1" s="5" t="s">
        <v>62</v>
      </c>
      <c r="B1" s="5" t="s">
        <v>63</v>
      </c>
    </row>
    <row r="2" spans="1:2" x14ac:dyDescent="0.25">
      <c r="A2" t="s">
        <v>1</v>
      </c>
      <c r="B2" t="s">
        <v>31</v>
      </c>
    </row>
    <row r="3" spans="1:2" x14ac:dyDescent="0.25">
      <c r="A3" t="s">
        <v>82</v>
      </c>
      <c r="B3" t="s">
        <v>83</v>
      </c>
    </row>
    <row r="4" spans="1:2" x14ac:dyDescent="0.25">
      <c r="A4" t="s">
        <v>81</v>
      </c>
      <c r="B4" t="s">
        <v>84</v>
      </c>
    </row>
    <row r="5" spans="1:2" x14ac:dyDescent="0.25">
      <c r="A5" t="s">
        <v>85</v>
      </c>
      <c r="B5" t="s">
        <v>32</v>
      </c>
    </row>
    <row r="6" spans="1:2" x14ac:dyDescent="0.25">
      <c r="A6" t="s">
        <v>2</v>
      </c>
      <c r="B6" t="s">
        <v>33</v>
      </c>
    </row>
    <row r="7" spans="1:2" x14ac:dyDescent="0.25">
      <c r="A7" t="s">
        <v>3</v>
      </c>
      <c r="B7" t="s">
        <v>34</v>
      </c>
    </row>
    <row r="8" spans="1:2" x14ac:dyDescent="0.25">
      <c r="A8" t="s">
        <v>4</v>
      </c>
      <c r="B8" t="s">
        <v>35</v>
      </c>
    </row>
    <row r="9" spans="1:2" x14ac:dyDescent="0.25">
      <c r="A9" t="s">
        <v>5</v>
      </c>
      <c r="B9" t="s">
        <v>36</v>
      </c>
    </row>
    <row r="10" spans="1:2" x14ac:dyDescent="0.25">
      <c r="A10" t="s">
        <v>6</v>
      </c>
      <c r="B10" t="s">
        <v>37</v>
      </c>
    </row>
    <row r="11" spans="1:2" x14ac:dyDescent="0.25">
      <c r="A11" t="s">
        <v>7</v>
      </c>
      <c r="B11" t="s">
        <v>38</v>
      </c>
    </row>
    <row r="12" spans="1:2" x14ac:dyDescent="0.25">
      <c r="A12" t="s">
        <v>72</v>
      </c>
      <c r="B12" t="s">
        <v>69</v>
      </c>
    </row>
    <row r="13" spans="1:2" x14ac:dyDescent="0.25">
      <c r="A13" t="s">
        <v>71</v>
      </c>
      <c r="B13" t="s">
        <v>70</v>
      </c>
    </row>
    <row r="14" spans="1:2" x14ac:dyDescent="0.25">
      <c r="A14" t="s">
        <v>8</v>
      </c>
      <c r="B14" t="s">
        <v>39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9</v>
      </c>
      <c r="B19" t="s">
        <v>40</v>
      </c>
    </row>
    <row r="20" spans="1:2" x14ac:dyDescent="0.25">
      <c r="A20" t="s">
        <v>10</v>
      </c>
      <c r="B20" t="s">
        <v>41</v>
      </c>
    </row>
    <row r="21" spans="1:2" x14ac:dyDescent="0.25">
      <c r="A21" t="s">
        <v>11</v>
      </c>
      <c r="B21" t="s">
        <v>42</v>
      </c>
    </row>
    <row r="22" spans="1:2" x14ac:dyDescent="0.25">
      <c r="A22" t="s">
        <v>12</v>
      </c>
      <c r="B22" t="s">
        <v>43</v>
      </c>
    </row>
    <row r="23" spans="1:2" x14ac:dyDescent="0.25">
      <c r="A23" t="s">
        <v>13</v>
      </c>
      <c r="B23" t="s">
        <v>44</v>
      </c>
    </row>
    <row r="24" spans="1:2" x14ac:dyDescent="0.25">
      <c r="A24" t="s">
        <v>14</v>
      </c>
      <c r="B24" t="s">
        <v>45</v>
      </c>
    </row>
    <row r="25" spans="1:2" x14ac:dyDescent="0.25">
      <c r="A25" t="s">
        <v>15</v>
      </c>
      <c r="B25" t="s">
        <v>46</v>
      </c>
    </row>
    <row r="26" spans="1:2" x14ac:dyDescent="0.25">
      <c r="A26" t="s">
        <v>94</v>
      </c>
      <c r="B26" t="s">
        <v>95</v>
      </c>
    </row>
    <row r="27" spans="1:2" x14ac:dyDescent="0.25">
      <c r="A27" t="s">
        <v>96</v>
      </c>
      <c r="B27" t="s">
        <v>97</v>
      </c>
    </row>
    <row r="28" spans="1:2" x14ac:dyDescent="0.25">
      <c r="A28" t="s">
        <v>98</v>
      </c>
      <c r="B28" t="s">
        <v>99</v>
      </c>
    </row>
    <row r="29" spans="1:2" x14ac:dyDescent="0.25">
      <c r="A29" t="s">
        <v>16</v>
      </c>
      <c r="B29" t="s">
        <v>47</v>
      </c>
    </row>
    <row r="30" spans="1:2" x14ac:dyDescent="0.25">
      <c r="A30" t="s">
        <v>17</v>
      </c>
      <c r="B30" t="s">
        <v>48</v>
      </c>
    </row>
    <row r="31" spans="1:2" x14ac:dyDescent="0.25">
      <c r="A31" t="s">
        <v>18</v>
      </c>
      <c r="B31" t="s">
        <v>49</v>
      </c>
    </row>
    <row r="32" spans="1:2" x14ac:dyDescent="0.25">
      <c r="A32" t="s">
        <v>19</v>
      </c>
      <c r="B32" t="s">
        <v>50</v>
      </c>
    </row>
    <row r="33" spans="1:2" x14ac:dyDescent="0.25">
      <c r="A33" t="s">
        <v>20</v>
      </c>
      <c r="B33" t="s">
        <v>51</v>
      </c>
    </row>
    <row r="34" spans="1:2" x14ac:dyDescent="0.25">
      <c r="A34" t="s">
        <v>21</v>
      </c>
      <c r="B34" t="s">
        <v>52</v>
      </c>
    </row>
    <row r="35" spans="1:2" x14ac:dyDescent="0.25">
      <c r="A35" t="s">
        <v>22</v>
      </c>
      <c r="B35" t="s">
        <v>53</v>
      </c>
    </row>
    <row r="36" spans="1:2" x14ac:dyDescent="0.25">
      <c r="A36" t="s">
        <v>23</v>
      </c>
      <c r="B36" t="s">
        <v>54</v>
      </c>
    </row>
    <row r="37" spans="1:2" x14ac:dyDescent="0.25">
      <c r="A37" t="s">
        <v>24</v>
      </c>
      <c r="B37" t="s">
        <v>55</v>
      </c>
    </row>
    <row r="38" spans="1:2" x14ac:dyDescent="0.25">
      <c r="A38" t="s">
        <v>25</v>
      </c>
      <c r="B38" t="s">
        <v>56</v>
      </c>
    </row>
    <row r="39" spans="1:2" x14ac:dyDescent="0.25">
      <c r="A39" t="s">
        <v>26</v>
      </c>
      <c r="B39" t="s">
        <v>57</v>
      </c>
    </row>
    <row r="40" spans="1:2" x14ac:dyDescent="0.25">
      <c r="A40" t="s">
        <v>27</v>
      </c>
      <c r="B40" t="s">
        <v>58</v>
      </c>
    </row>
    <row r="41" spans="1:2" x14ac:dyDescent="0.25">
      <c r="A41" t="s">
        <v>28</v>
      </c>
      <c r="B41" t="s">
        <v>59</v>
      </c>
    </row>
    <row r="42" spans="1:2" x14ac:dyDescent="0.25">
      <c r="A42" t="s">
        <v>29</v>
      </c>
      <c r="B42" t="s">
        <v>60</v>
      </c>
    </row>
    <row r="43" spans="1:2" x14ac:dyDescent="0.25">
      <c r="A43" t="s">
        <v>30</v>
      </c>
      <c r="B4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="85" zoomScaleNormal="85" workbookViewId="0">
      <selection activeCell="B27" sqref="B27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9" ht="18.75" x14ac:dyDescent="0.3">
      <c r="A1" s="20" t="s">
        <v>73</v>
      </c>
      <c r="B1" s="21"/>
      <c r="C1" s="22"/>
      <c r="D1" s="22"/>
      <c r="E1" s="22"/>
      <c r="F1" s="22"/>
    </row>
    <row r="2" spans="1:9" ht="15.75" x14ac:dyDescent="0.25">
      <c r="A2" s="32" t="s">
        <v>101</v>
      </c>
      <c r="B2" s="28" t="s">
        <v>74</v>
      </c>
      <c r="C2" s="28" t="s">
        <v>74</v>
      </c>
      <c r="D2" s="15" t="s">
        <v>75</v>
      </c>
      <c r="E2" s="1" t="s">
        <v>65</v>
      </c>
      <c r="F2" s="1" t="s">
        <v>64</v>
      </c>
      <c r="G2" s="1" t="s">
        <v>0</v>
      </c>
      <c r="H2" s="29"/>
      <c r="I2" s="29"/>
    </row>
    <row r="3" spans="1:9" x14ac:dyDescent="0.25">
      <c r="A3" s="34" t="s">
        <v>102</v>
      </c>
      <c r="B3" s="27"/>
      <c r="C3" s="28" t="s">
        <v>103</v>
      </c>
      <c r="D3" s="14"/>
      <c r="E3" s="3"/>
      <c r="F3" s="3"/>
      <c r="G3" s="3"/>
      <c r="H3" s="23"/>
      <c r="I3" s="23"/>
    </row>
    <row r="4" spans="1:9" x14ac:dyDescent="0.25">
      <c r="A4" s="30" t="s">
        <v>104</v>
      </c>
      <c r="B4" s="31">
        <v>139104</v>
      </c>
      <c r="C4" s="36">
        <v>6955.2</v>
      </c>
      <c r="D4" s="14">
        <f>B4/$B$14</f>
        <v>0.59113828030877691</v>
      </c>
      <c r="E4" s="6" t="str">
        <f>'OECD Mapping'!A26</f>
        <v>D351: Electricity generation and distribution</v>
      </c>
      <c r="F4" s="6" t="str">
        <f>'OECD Mapping'!B26</f>
        <v>ISIC 351</v>
      </c>
      <c r="G4" s="11" t="s">
        <v>66</v>
      </c>
      <c r="H4" s="33"/>
      <c r="I4" s="33"/>
    </row>
    <row r="5" spans="1:9" x14ac:dyDescent="0.25">
      <c r="A5" s="30" t="s">
        <v>105</v>
      </c>
      <c r="B5" s="31">
        <v>34400</v>
      </c>
      <c r="C5" s="36">
        <v>1720</v>
      </c>
      <c r="D5" s="14">
        <f>B5/$B$14</f>
        <v>0.14618671528224872</v>
      </c>
      <c r="E5" s="7" t="str">
        <f>'OECD Mapping'!A26</f>
        <v>D351: Electricity generation and distribution</v>
      </c>
      <c r="F5" s="7" t="str">
        <f>'OECD Mapping'!B26</f>
        <v>ISIC 351</v>
      </c>
      <c r="G5" s="11" t="s">
        <v>66</v>
      </c>
      <c r="H5" s="33"/>
      <c r="I5" s="33"/>
    </row>
    <row r="6" spans="1:9" x14ac:dyDescent="0.25">
      <c r="A6" s="30" t="s">
        <v>106</v>
      </c>
      <c r="B6" s="31">
        <v>20000</v>
      </c>
      <c r="C6" s="36">
        <v>1000</v>
      </c>
      <c r="D6" s="14">
        <f>B6/$B$14</f>
        <v>8.4992276326888799E-2</v>
      </c>
      <c r="E6" s="6" t="str">
        <f>'OECD Mapping'!A36</f>
        <v>D64T66: Financial and insurance activities</v>
      </c>
      <c r="F6" s="6" t="str">
        <f>'OECD Mapping'!B36</f>
        <v>ISIC 64T66</v>
      </c>
      <c r="G6" s="11" t="s">
        <v>66</v>
      </c>
      <c r="H6" s="26"/>
      <c r="I6" s="26"/>
    </row>
    <row r="7" spans="1:9" x14ac:dyDescent="0.25">
      <c r="A7" s="30" t="s">
        <v>107</v>
      </c>
      <c r="B7" s="31">
        <v>20000</v>
      </c>
      <c r="C7" s="36">
        <v>1000</v>
      </c>
      <c r="D7" s="14">
        <f>B7/$B$14</f>
        <v>8.4992276326888799E-2</v>
      </c>
      <c r="E7" s="6" t="str">
        <f>'OECD Mapping'!A19</f>
        <v>D25: Fabricated metal products</v>
      </c>
      <c r="F7" s="6" t="str">
        <f>'OECD Mapping'!B19</f>
        <v>ISIC 25</v>
      </c>
      <c r="G7" s="11" t="s">
        <v>66</v>
      </c>
      <c r="H7" s="26"/>
      <c r="I7" s="26"/>
    </row>
    <row r="8" spans="1:9" x14ac:dyDescent="0.25">
      <c r="A8" s="39" t="s">
        <v>108</v>
      </c>
      <c r="B8" s="31">
        <v>213504</v>
      </c>
      <c r="C8" s="36">
        <v>10675.2</v>
      </c>
      <c r="D8" s="14"/>
      <c r="E8" s="6"/>
      <c r="F8" s="6"/>
      <c r="G8" s="11" t="s">
        <v>66</v>
      </c>
      <c r="H8" s="33"/>
      <c r="I8" s="33"/>
    </row>
    <row r="9" spans="1:9" x14ac:dyDescent="0.25">
      <c r="A9" s="25" t="s">
        <v>109</v>
      </c>
      <c r="B9" s="31"/>
      <c r="C9" s="42" t="s">
        <v>110</v>
      </c>
      <c r="D9" s="14"/>
      <c r="E9" s="6"/>
      <c r="F9" s="6"/>
      <c r="G9" s="11" t="s">
        <v>66</v>
      </c>
      <c r="H9" s="23"/>
      <c r="I9" s="23"/>
    </row>
    <row r="10" spans="1:9" x14ac:dyDescent="0.25">
      <c r="A10" s="38" t="s">
        <v>111</v>
      </c>
      <c r="B10" s="31">
        <v>5161.5</v>
      </c>
      <c r="C10" s="35">
        <v>9.3000000000000005E-4</v>
      </c>
      <c r="D10" s="14">
        <f>B10/$B$14</f>
        <v>2.1934381713061824E-2</v>
      </c>
      <c r="E10" s="6" t="str">
        <f>'OECD Mapping'!A26</f>
        <v>D351: Electricity generation and distribution</v>
      </c>
      <c r="F10" s="6" t="str">
        <f>'OECD Mapping'!B26</f>
        <v>ISIC 351</v>
      </c>
      <c r="G10" s="11" t="s">
        <v>66</v>
      </c>
      <c r="H10" s="33"/>
      <c r="I10" s="33"/>
    </row>
    <row r="11" spans="1:9" x14ac:dyDescent="0.25">
      <c r="A11" s="41" t="s">
        <v>106</v>
      </c>
      <c r="B11" s="31">
        <v>11100</v>
      </c>
      <c r="C11" s="35">
        <v>2E-3</v>
      </c>
      <c r="D11" s="14">
        <f>B11/$B$14</f>
        <v>4.7170713361423283E-2</v>
      </c>
      <c r="E11" s="6" t="str">
        <f>'OECD Mapping'!A36</f>
        <v>D64T66: Financial and insurance activities</v>
      </c>
      <c r="F11" s="6" t="str">
        <f>'OECD Mapping'!B36</f>
        <v>ISIC 64T66</v>
      </c>
      <c r="G11" s="11" t="s">
        <v>66</v>
      </c>
      <c r="H11" s="26"/>
      <c r="I11" s="26"/>
    </row>
    <row r="12" spans="1:9" x14ac:dyDescent="0.25">
      <c r="A12" s="40" t="s">
        <v>107</v>
      </c>
      <c r="B12" s="31">
        <v>5550</v>
      </c>
      <c r="C12" s="35">
        <v>1E-3</v>
      </c>
      <c r="D12" s="14">
        <f>B12/$B$14</f>
        <v>2.3585356680711642E-2</v>
      </c>
      <c r="E12" s="6" t="str">
        <f>'OECD Mapping'!A19</f>
        <v>D25: Fabricated metal products</v>
      </c>
      <c r="F12" s="6" t="str">
        <f>'OECD Mapping'!B19</f>
        <v>ISIC 25</v>
      </c>
      <c r="G12" s="11" t="s">
        <v>66</v>
      </c>
      <c r="H12" s="26"/>
      <c r="I12" s="26"/>
    </row>
    <row r="13" spans="1:9" ht="15.75" thickBot="1" x14ac:dyDescent="0.3">
      <c r="A13" s="39" t="s">
        <v>108</v>
      </c>
      <c r="B13" s="31">
        <v>21811.5</v>
      </c>
      <c r="C13" s="35">
        <v>3.9300000000000003E-3</v>
      </c>
      <c r="D13" s="14"/>
      <c r="E13" s="8"/>
      <c r="F13" s="8"/>
      <c r="G13" s="13" t="s">
        <v>66</v>
      </c>
      <c r="H13" s="26"/>
      <c r="I13" s="26"/>
    </row>
    <row r="14" spans="1:9" x14ac:dyDescent="0.25">
      <c r="A14" s="29" t="s">
        <v>112</v>
      </c>
      <c r="B14" s="31">
        <v>235315.5</v>
      </c>
      <c r="C14" s="31"/>
      <c r="D14" s="14"/>
      <c r="E14" s="18"/>
      <c r="F14" s="18"/>
      <c r="G14" s="13" t="s">
        <v>66</v>
      </c>
      <c r="H14" s="26"/>
      <c r="I14" s="26"/>
    </row>
    <row r="15" spans="1:9" x14ac:dyDescent="0.25">
      <c r="A15" s="37" t="s">
        <v>113</v>
      </c>
      <c r="B15" s="31">
        <v>3746.875</v>
      </c>
      <c r="C15" s="35"/>
      <c r="D15" s="14"/>
      <c r="E15" s="19"/>
      <c r="F15" s="19"/>
      <c r="G15" s="13" t="s">
        <v>66</v>
      </c>
      <c r="H15" s="26"/>
      <c r="I15" s="26"/>
    </row>
    <row r="16" spans="1:9" ht="15.75" thickBot="1" x14ac:dyDescent="0.3">
      <c r="A16" s="24" t="s">
        <v>114</v>
      </c>
      <c r="B16" s="31">
        <v>18181.818181818184</v>
      </c>
      <c r="C16" s="35"/>
      <c r="D16" s="14"/>
      <c r="E16" s="2"/>
      <c r="F16" s="2"/>
      <c r="G16" s="12" t="s">
        <v>66</v>
      </c>
      <c r="H16" s="26"/>
      <c r="I16" s="26"/>
    </row>
    <row r="17" spans="1:9" ht="15.75" thickBot="1" x14ac:dyDescent="0.3">
      <c r="A17" s="24" t="s">
        <v>115</v>
      </c>
      <c r="B17" s="31">
        <v>257244.19318181818</v>
      </c>
      <c r="C17" s="35"/>
      <c r="D17" s="14"/>
      <c r="E17" s="2"/>
      <c r="F17" s="2"/>
      <c r="G17" s="12" t="s">
        <v>66</v>
      </c>
      <c r="H17" s="23"/>
      <c r="I17" s="2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>
      <selection activeCell="B2" sqref="B2:AQ2"/>
    </sheetView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17" t="s">
        <v>80</v>
      </c>
      <c r="B1" s="16" t="s">
        <v>31</v>
      </c>
      <c r="C1" s="16" t="s">
        <v>83</v>
      </c>
      <c r="D1" s="16" t="s">
        <v>84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6" t="s">
        <v>37</v>
      </c>
      <c r="K1" s="16" t="s">
        <v>38</v>
      </c>
      <c r="L1" s="16" t="s">
        <v>69</v>
      </c>
      <c r="M1" s="16" t="s">
        <v>70</v>
      </c>
      <c r="N1" s="16" t="s">
        <v>39</v>
      </c>
      <c r="O1" s="16" t="s">
        <v>87</v>
      </c>
      <c r="P1" s="16" t="s">
        <v>89</v>
      </c>
      <c r="Q1" s="16" t="s">
        <v>91</v>
      </c>
      <c r="R1" s="16" t="s">
        <v>93</v>
      </c>
      <c r="S1" s="16" t="s">
        <v>40</v>
      </c>
      <c r="T1" s="16" t="s">
        <v>41</v>
      </c>
      <c r="U1" s="16" t="s">
        <v>42</v>
      </c>
      <c r="V1" s="16" t="s">
        <v>43</v>
      </c>
      <c r="W1" s="16" t="s">
        <v>44</v>
      </c>
      <c r="X1" s="16" t="s">
        <v>45</v>
      </c>
      <c r="Y1" s="16" t="s">
        <v>46</v>
      </c>
      <c r="Z1" s="16" t="s">
        <v>95</v>
      </c>
      <c r="AA1" s="16" t="s">
        <v>97</v>
      </c>
      <c r="AB1" s="16" t="s">
        <v>99</v>
      </c>
      <c r="AC1" s="16" t="s">
        <v>47</v>
      </c>
      <c r="AD1" s="16" t="s">
        <v>48</v>
      </c>
      <c r="AE1" s="16" t="s">
        <v>49</v>
      </c>
      <c r="AF1" s="16" t="s">
        <v>50</v>
      </c>
      <c r="AG1" s="16" t="s">
        <v>51</v>
      </c>
      <c r="AH1" s="16" t="s">
        <v>52</v>
      </c>
      <c r="AI1" s="16" t="s">
        <v>53</v>
      </c>
      <c r="AJ1" s="16" t="s">
        <v>54</v>
      </c>
      <c r="AK1" s="16" t="s">
        <v>55</v>
      </c>
      <c r="AL1" s="16" t="s">
        <v>56</v>
      </c>
      <c r="AM1" s="16" t="s">
        <v>57</v>
      </c>
      <c r="AN1" s="16" t="s">
        <v>58</v>
      </c>
      <c r="AO1" s="16" t="s">
        <v>59</v>
      </c>
      <c r="AP1" s="16" t="s">
        <v>60</v>
      </c>
      <c r="AQ1" s="16" t="s">
        <v>61</v>
      </c>
    </row>
    <row r="2" spans="1:43" x14ac:dyDescent="0.25">
      <c r="A2" t="s">
        <v>77</v>
      </c>
      <c r="B2" s="9">
        <f>SUMIF('Cost Breakdowns'!$F$4:$F$12,SoTaDOMCbIC!B1,'Cost Breakdowns'!$D$4:$D$12)</f>
        <v>0</v>
      </c>
      <c r="C2" s="9">
        <f>SUMIF('Cost Breakdowns'!$F$4:$F$12,SoTaDOMCbIC!C1,'Cost Breakdowns'!$D$4:$D$12)</f>
        <v>0</v>
      </c>
      <c r="D2" s="9">
        <f>SUMIF('Cost Breakdowns'!$F$4:$F$12,SoTaDOMCbIC!D1,'Cost Breakdowns'!$D$4:$D$12)</f>
        <v>0</v>
      </c>
      <c r="E2" s="9">
        <f>SUMIF('Cost Breakdowns'!$F$4:$F$12,SoTaDOMCbIC!E1,'Cost Breakdowns'!$D$4:$D$12)</f>
        <v>0</v>
      </c>
      <c r="F2" s="9">
        <f>SUMIF('Cost Breakdowns'!$F$4:$F$12,SoTaDOMCbIC!F1,'Cost Breakdowns'!$D$4:$D$12)</f>
        <v>0</v>
      </c>
      <c r="G2" s="9">
        <f>SUMIF('Cost Breakdowns'!$F$4:$F$12,SoTaDOMCbIC!G1,'Cost Breakdowns'!$D$4:$D$12)</f>
        <v>0</v>
      </c>
      <c r="H2" s="9">
        <f>SUMIF('Cost Breakdowns'!$F$4:$F$12,SoTaDOMCbIC!H1,'Cost Breakdowns'!$D$4:$D$12)</f>
        <v>0</v>
      </c>
      <c r="I2" s="9">
        <f>SUMIF('Cost Breakdowns'!$F$4:$F$12,SoTaDOMCbIC!I1,'Cost Breakdowns'!$D$4:$D$12)</f>
        <v>0</v>
      </c>
      <c r="J2" s="9">
        <f>SUMIF('Cost Breakdowns'!$F$4:$F$12,SoTaDOMCbIC!J1,'Cost Breakdowns'!$D$4:$D$12)</f>
        <v>0</v>
      </c>
      <c r="K2" s="9">
        <f>SUMIF('Cost Breakdowns'!$F$4:$F$12,SoTaDOMCbIC!K1,'Cost Breakdowns'!$D$4:$D$12)</f>
        <v>0</v>
      </c>
      <c r="L2" s="9">
        <f>SUMIF('Cost Breakdowns'!$F$4:$F$12,SoTaDOMCbIC!L1,'Cost Breakdowns'!$D$4:$D$12)</f>
        <v>0</v>
      </c>
      <c r="M2" s="9">
        <f>SUMIF('Cost Breakdowns'!$F$4:$F$12,SoTaDOMCbIC!M1,'Cost Breakdowns'!$D$4:$D$12)</f>
        <v>0</v>
      </c>
      <c r="N2" s="9">
        <f>SUMIF('Cost Breakdowns'!$F$4:$F$12,SoTaDOMCbIC!N1,'Cost Breakdowns'!$D$4:$D$12)</f>
        <v>0</v>
      </c>
      <c r="O2" s="9">
        <f>SUMIF('Cost Breakdowns'!$F$4:$F$12,SoTaDOMCbIC!O1,'Cost Breakdowns'!$D$4:$D$12)</f>
        <v>0</v>
      </c>
      <c r="P2" s="9">
        <f>SUMIF('Cost Breakdowns'!$F$4:$F$12,SoTaDOMCbIC!P1,'Cost Breakdowns'!$D$4:$D$12)</f>
        <v>0</v>
      </c>
      <c r="Q2" s="9">
        <f>SUMIF('Cost Breakdowns'!$F$4:$F$12,SoTaDOMCbIC!Q1,'Cost Breakdowns'!$D$4:$D$12)</f>
        <v>0</v>
      </c>
      <c r="R2" s="9">
        <f>SUMIF('Cost Breakdowns'!$F$4:$F$12,SoTaDOMCbIC!R1,'Cost Breakdowns'!$D$4:$D$12)</f>
        <v>0</v>
      </c>
      <c r="S2" s="9">
        <f>SUMIF('Cost Breakdowns'!$F$4:$F$12,SoTaDOMCbIC!S1,'Cost Breakdowns'!$D$4:$D$12)</f>
        <v>0.10857763300760044</v>
      </c>
      <c r="T2" s="9">
        <f>SUMIF('Cost Breakdowns'!$F$4:$F$12,SoTaDOMCbIC!T1,'Cost Breakdowns'!$D$4:$D$12)</f>
        <v>0</v>
      </c>
      <c r="U2" s="9">
        <f>SUMIF('Cost Breakdowns'!$F$4:$F$12,SoTaDOMCbIC!U1,'Cost Breakdowns'!$D$4:$D$12)</f>
        <v>0</v>
      </c>
      <c r="V2" s="9">
        <f>SUMIF('Cost Breakdowns'!$F$4:$F$12,SoTaDOMCbIC!V1,'Cost Breakdowns'!$D$4:$D$12)</f>
        <v>0</v>
      </c>
      <c r="W2" s="9">
        <f>SUMIF('Cost Breakdowns'!$F$4:$F$12,SoTaDOMCbIC!W1,'Cost Breakdowns'!$D$4:$D$12)</f>
        <v>0</v>
      </c>
      <c r="X2" s="9">
        <f>SUMIF('Cost Breakdowns'!$F$4:$F$12,SoTaDOMCbIC!X1,'Cost Breakdowns'!$D$4:$D$12)</f>
        <v>0</v>
      </c>
      <c r="Y2" s="9">
        <f>SUMIF('Cost Breakdowns'!$F$4:$F$12,SoTaDOMCbIC!Y1,'Cost Breakdowns'!$D$4:$D$12)</f>
        <v>0</v>
      </c>
      <c r="Z2" s="9">
        <f>SUMIF('Cost Breakdowns'!$F$4:$F$12,SoTaDOMCbIC!Z1,'Cost Breakdowns'!$D$4:$D$12)</f>
        <v>0.75925937730408743</v>
      </c>
      <c r="AA2" s="9">
        <f>SUMIF('Cost Breakdowns'!$F$4:$F$12,SoTaDOMCbIC!AA1,'Cost Breakdowns'!$D$4:$D$12)</f>
        <v>0</v>
      </c>
      <c r="AB2" s="9">
        <f>SUMIF('Cost Breakdowns'!$F$4:$F$12,SoTaDOMCbIC!AB1,'Cost Breakdowns'!$D$4:$D$12)</f>
        <v>0</v>
      </c>
      <c r="AC2" s="9">
        <f>SUMIF('Cost Breakdowns'!$F$4:$F$12,SoTaDOMCbIC!AC1,'Cost Breakdowns'!$D$4:$D$12)</f>
        <v>0</v>
      </c>
      <c r="AD2" s="9">
        <f>SUMIF('Cost Breakdowns'!$F$4:$F$12,SoTaDOMCbIC!AD1,'Cost Breakdowns'!$D$4:$D$12)</f>
        <v>0</v>
      </c>
      <c r="AE2" s="9">
        <f>SUMIF('Cost Breakdowns'!$F$4:$F$12,SoTaDOMCbIC!AE1,'Cost Breakdowns'!$D$4:$D$12)</f>
        <v>0</v>
      </c>
      <c r="AF2" s="9">
        <f>SUMIF('Cost Breakdowns'!$F$4:$F$12,SoTaDOMCbIC!AF1,'Cost Breakdowns'!$D$4:$D$12)</f>
        <v>0</v>
      </c>
      <c r="AG2" s="9">
        <f>SUMIF('Cost Breakdowns'!$F$4:$F$12,SoTaDOMCbIC!AG1,'Cost Breakdowns'!$D$4:$D$12)</f>
        <v>0</v>
      </c>
      <c r="AH2" s="9">
        <f>SUMIF('Cost Breakdowns'!$F$4:$F$12,SoTaDOMCbIC!AH1,'Cost Breakdowns'!$D$4:$D$12)</f>
        <v>0</v>
      </c>
      <c r="AI2" s="9">
        <f>SUMIF('Cost Breakdowns'!$F$4:$F$12,SoTaDOMCbIC!AI1,'Cost Breakdowns'!$D$4:$D$12)</f>
        <v>0</v>
      </c>
      <c r="AJ2" s="9">
        <f>SUMIF('Cost Breakdowns'!$F$4:$F$12,SoTaDOMCbIC!AJ1,'Cost Breakdowns'!$D$4:$D$12)</f>
        <v>0.13216298968831208</v>
      </c>
      <c r="AK2" s="9">
        <f>SUMIF('Cost Breakdowns'!$F$4:$F$12,SoTaDOMCbIC!AK1,'Cost Breakdowns'!$D$4:$D$12)</f>
        <v>0</v>
      </c>
      <c r="AL2" s="9">
        <f>SUMIF('Cost Breakdowns'!$F$4:$F$12,SoTaDOMCbIC!AL1,'Cost Breakdowns'!$D$4:$D$12)</f>
        <v>0</v>
      </c>
      <c r="AM2" s="9">
        <f>SUMIF('Cost Breakdowns'!$F$4:$F$12,SoTaDOMCbIC!AM1,'Cost Breakdowns'!$D$4:$D$12)</f>
        <v>0</v>
      </c>
      <c r="AN2" s="9">
        <f>SUMIF('Cost Breakdowns'!$F$4:$F$12,SoTaDOMCbIC!AN1,'Cost Breakdowns'!$D$4:$D$12)</f>
        <v>0</v>
      </c>
      <c r="AO2" s="9">
        <f>SUMIF('Cost Breakdowns'!$F$4:$F$12,SoTaDOMCbIC!AO1,'Cost Breakdowns'!$D$4:$D$12)</f>
        <v>0</v>
      </c>
      <c r="AP2" s="9">
        <f>SUMIF('Cost Breakdowns'!$F$4:$F$12,SoTaDOMCbIC!AP1,'Cost Breakdowns'!$D$4:$D$12)</f>
        <v>0</v>
      </c>
      <c r="AQ2" s="9">
        <f>SUMIF('Cost Breakdowns'!$F$4:$F$12,SoTaDOMCbIC!AQ1,'Cost Breakdowns'!$D$4:$D$12)</f>
        <v>0</v>
      </c>
    </row>
    <row r="10" spans="1:43" x14ac:dyDescent="0.25">
      <c r="F10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SoTaDOMCbIC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2023-06-09T18:03:24Z</dcterms:modified>
</cp:coreProperties>
</file>